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9"/>
  <workbookPr codeName="ThisWorkbook" defaultThemeVersion="166925"/>
  <mc:AlternateContent xmlns:mc="http://schemas.openxmlformats.org/markup-compatibility/2006">
    <mc:Choice Requires="x15">
      <x15ac:absPath xmlns:x15ac="http://schemas.microsoft.com/office/spreadsheetml/2010/11/ac" url="/Users/michaelbontyes/Repos/GitHub/xlsx-to-O3-form-converter/"/>
    </mc:Choice>
  </mc:AlternateContent>
  <xr:revisionPtr revIDLastSave="0" documentId="13_ncr:1_{A98E7910-F010-BB40-A88C-92B3E9843447}" xr6:coauthVersionLast="47" xr6:coauthVersionMax="47" xr10:uidLastSave="{00000000-0000-0000-0000-000000000000}"/>
  <bookViews>
    <workbookView xWindow="0" yWindow="500" windowWidth="33600" windowHeight="19360" firstSheet="6" activeTab="13" xr2:uid="{00000000-000D-0000-FFFF-FFFF00000000}"/>
  </bookViews>
  <sheets>
    <sheet name="Registration Workflow" sheetId="2" state="hidden" r:id="rId1"/>
    <sheet name="Demo Releases and Planning" sheetId="26" state="hidden" r:id="rId2"/>
    <sheet name="Lists" sheetId="40" r:id="rId3"/>
    <sheet name="Features" sheetId="42" r:id="rId4"/>
    <sheet name="User roles and privileges" sheetId="47" r:id="rId5"/>
    <sheet name="Locations" sheetId="32" r:id="rId6"/>
    <sheet name="Registration Details" sheetId="1" r:id="rId7"/>
    <sheet name="ValueSet-Countries" sheetId="53" state="hidden" r:id="rId8"/>
    <sheet name="Sheet1" sheetId="54" state="hidden" r:id="rId9"/>
    <sheet name="Relationships" sheetId="55" r:id="rId10"/>
    <sheet name="Patient Identifiers" sheetId="3" r:id="rId11"/>
    <sheet name="Address Hierarchy" sheetId="4" r:id="rId12"/>
    <sheet name="Patient Sticker" sheetId="41" r:id="rId13"/>
    <sheet name="F01-MHPSS_Baseline" sheetId="44" r:id="rId14"/>
    <sheet name="F02-MHPSS_Follow-up" sheetId="49" r:id="rId15"/>
    <sheet name="F03-mhGAP_Baseline" sheetId="48" r:id="rId16"/>
    <sheet name="F04-mhGAP_Follow-up" sheetId="50" r:id="rId17"/>
    <sheet name="F05-MH Closure" sheetId="51" r:id="rId18"/>
    <sheet name="ITFC form" sheetId="52" r:id="rId19"/>
    <sheet name="ATFC form" sheetId="56" r:id="rId20"/>
    <sheet name="OptionSets" sheetId="45" r:id="rId21"/>
    <sheet name="DHIS2_reference" sheetId="43" r:id="rId22"/>
    <sheet name="Guidance Forms" sheetId="57" r:id="rId23"/>
    <sheet name="Programs" sheetId="8" state="hidden" r:id="rId24"/>
    <sheet name="Conditions-Diagnosis" sheetId="9" state="hidden" r:id="rId25"/>
    <sheet name="Appointment Details" sheetId="7" state="hidden" r:id="rId26"/>
    <sheet name="Appointment Services" sheetId="5" state="hidden" r:id="rId27"/>
    <sheet name="Form example - Initial Assess." sheetId="10" state="hidden" r:id="rId28"/>
    <sheet name="Maternity - Hospitalisation" sheetId="33" state="hidden" r:id="rId29"/>
    <sheet name="Maternity - Follow-up" sheetId="34" state="hidden" r:id="rId30"/>
    <sheet name="Maternity - Delivery" sheetId="35" state="hidden" r:id="rId31"/>
    <sheet name="Maternity - Newborn" sheetId="37" state="hidden" r:id="rId32"/>
    <sheet name="Maternity - PP monitoring" sheetId="36" state="hidden" r:id="rId33"/>
    <sheet name="Maternity - Discharge" sheetId="39" state="hidden" r:id="rId34"/>
    <sheet name="Options" sheetId="30" state="hidden" r:id="rId35"/>
    <sheet name="Form - Pain assessment (OCPMal)" sheetId="29" state="hidden" r:id="rId36"/>
    <sheet name="Form - Discharge - referal form" sheetId="28" state="hidden" r:id="rId37"/>
    <sheet name="Form - Vitals" sheetId="17" state="hidden" r:id="rId38"/>
    <sheet name="Lab test order and results" sheetId="31" state="hidden" r:id="rId39"/>
    <sheet name="Form - Immunization" sheetId="15" state="hidden" r:id="rId40"/>
    <sheet name="Patient list template" sheetId="12" state="hidden" r:id="rId41"/>
    <sheet name="User flow template" sheetId="11" state="hidden" r:id="rId42"/>
    <sheet name="Patient Summary order" sheetId="16" state="hidden" r:id="rId43"/>
    <sheet name="Drugs" sheetId="38" state="hidden" r:id="rId44"/>
  </sheets>
  <definedNames>
    <definedName name="_xlnm._FilterDatabase" localSheetId="19" hidden="1">'ATFC form'!$A$2:$AJ$7</definedName>
    <definedName name="_xlnm._FilterDatabase" localSheetId="21" hidden="1">DHIS2_reference!$A$1:$AF$3071</definedName>
    <definedName name="_xlnm._FilterDatabase" localSheetId="13" hidden="1">'F01-MHPSS_Baseline'!$A$2:$AL$108</definedName>
    <definedName name="_xlnm._FilterDatabase" localSheetId="14" hidden="1">'F02-MHPSS_Follow-up'!$A$2:$AJ$89</definedName>
    <definedName name="_xlnm._FilterDatabase" localSheetId="15" hidden="1">'F03-mhGAP_Baseline'!$A$2:$AJ$16</definedName>
    <definedName name="_xlnm._FilterDatabase" localSheetId="16" hidden="1">'F04-mhGAP_Follow-up'!$A$2:$AJ$27</definedName>
    <definedName name="_xlnm._FilterDatabase" localSheetId="17" hidden="1">'F05-MH Closure'!$A$2:$AJ$5</definedName>
    <definedName name="_xlnm._FilterDatabase" localSheetId="18" hidden="1">'ITFC form'!$A$2:$AJ$7</definedName>
    <definedName name="_xlnm._FilterDatabase" localSheetId="20" hidden="1">OptionSets!$A$2:$AH$467</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56" l="1"/>
  <c r="C4" i="56"/>
  <c r="F599" i="45"/>
  <c r="F603" i="45"/>
  <c r="F602" i="45"/>
  <c r="F601" i="45"/>
  <c r="F600" i="45"/>
  <c r="B248" i="45"/>
  <c r="C4" i="52" l="1"/>
  <c r="C5" i="52" s="1"/>
  <c r="C6" i="52" s="1"/>
  <c r="C7" i="52" s="1"/>
  <c r="C8" i="52" s="1"/>
  <c r="C9" i="52" s="1"/>
  <c r="C10" i="52" s="1"/>
  <c r="C11" i="52" s="1"/>
  <c r="C12" i="52" s="1"/>
  <c r="C13" i="52" s="1"/>
  <c r="C14" i="52" s="1"/>
  <c r="C15" i="52" s="1"/>
  <c r="C16" i="52" s="1"/>
  <c r="C17" i="52" s="1"/>
  <c r="C18" i="52" s="1"/>
  <c r="C19" i="52" s="1"/>
  <c r="C20" i="52" s="1"/>
  <c r="C21" i="52" s="1"/>
  <c r="C22" i="52" s="1"/>
  <c r="C23" i="52" s="1"/>
  <c r="C24" i="52" s="1"/>
  <c r="C25" i="52" s="1"/>
  <c r="C26" i="52" s="1"/>
  <c r="C27" i="52" s="1"/>
  <c r="C28" i="52" s="1"/>
  <c r="C29" i="52" s="1"/>
  <c r="C30" i="52" s="1"/>
  <c r="C31" i="52" s="1"/>
  <c r="C32" i="52" s="1"/>
  <c r="C33" i="52" s="1"/>
  <c r="C34" i="52" s="1"/>
  <c r="C35" i="52" s="1"/>
  <c r="C36" i="52" s="1"/>
  <c r="C37" i="52" s="1"/>
  <c r="C38" i="52" s="1"/>
  <c r="C39" i="52" s="1"/>
  <c r="C40" i="52" s="1"/>
  <c r="C41" i="52" s="1"/>
  <c r="C42" i="52" s="1"/>
  <c r="C43" i="52" s="1"/>
  <c r="C44" i="52" s="1"/>
  <c r="C45" i="52" s="1"/>
  <c r="C46" i="52" s="1"/>
  <c r="C47" i="52" s="1"/>
  <c r="C48" i="52" s="1"/>
  <c r="C49" i="52" s="1"/>
  <c r="C50" i="52" s="1"/>
  <c r="C51" i="52" s="1"/>
  <c r="C52" i="52" s="1"/>
  <c r="C53" i="52" s="1"/>
  <c r="C54" i="52" s="1"/>
  <c r="C55" i="52" s="1"/>
  <c r="C56" i="52" s="1"/>
  <c r="C57" i="52" s="1"/>
  <c r="C58" i="52" s="1"/>
  <c r="C59" i="52" s="1"/>
  <c r="C60" i="52" s="1"/>
  <c r="C61" i="52" s="1"/>
  <c r="C62" i="52" s="1"/>
  <c r="C63" i="52" s="1"/>
  <c r="C64" i="52" s="1"/>
  <c r="C65" i="52" s="1"/>
  <c r="C66" i="52" s="1"/>
  <c r="C67" i="52" s="1"/>
  <c r="C68" i="52" s="1"/>
  <c r="C69" i="52" s="1"/>
  <c r="C70" i="52" s="1"/>
  <c r="C71" i="52" s="1"/>
  <c r="C72" i="52" s="1"/>
  <c r="C73" i="52" s="1"/>
  <c r="C74" i="52" s="1"/>
  <c r="C75" i="52" s="1"/>
  <c r="C76" i="52" s="1"/>
  <c r="C77" i="52" s="1"/>
  <c r="C78" i="52" s="1"/>
  <c r="C79" i="52" s="1"/>
  <c r="C80" i="52" s="1"/>
  <c r="C81" i="52" s="1"/>
  <c r="C82" i="52" s="1"/>
  <c r="C83" i="52" s="1"/>
  <c r="C84" i="52" s="1"/>
  <c r="C85" i="52" s="1"/>
  <c r="C86" i="52" s="1"/>
  <c r="C87" i="52" s="1"/>
  <c r="C88" i="52" s="1"/>
  <c r="C89" i="52" s="1"/>
  <c r="C90" i="52" s="1"/>
  <c r="C91" i="52" s="1"/>
  <c r="C92" i="52" s="1"/>
  <c r="C93" i="52" s="1"/>
  <c r="C94" i="52" s="1"/>
  <c r="C95" i="52" s="1"/>
  <c r="B1" i="53" l="1"/>
  <c r="B2" i="53"/>
  <c r="B3" i="53"/>
  <c r="B4" i="53"/>
  <c r="B5" i="53"/>
  <c r="B6" i="53"/>
  <c r="B7" i="53"/>
  <c r="B8" i="53"/>
  <c r="B9" i="53"/>
  <c r="A4" i="45"/>
  <c r="A5" i="45" s="1"/>
  <c r="D8" i="45"/>
  <c r="A6" i="45" l="1"/>
  <c r="A7" i="45" l="1"/>
  <c r="A8" i="45" s="1"/>
  <c r="A9" i="45" s="1"/>
  <c r="A10" i="45" s="1"/>
  <c r="A11" i="45" s="1"/>
  <c r="A12" i="45" s="1"/>
  <c r="A13" i="45" s="1"/>
  <c r="C4" i="51"/>
  <c r="C5" i="51" s="1"/>
  <c r="C6" i="51" s="1"/>
  <c r="C7" i="51" s="1"/>
  <c r="C8" i="51" s="1"/>
  <c r="A14" i="45" l="1"/>
  <c r="A15" i="45" s="1"/>
  <c r="A16" i="45" s="1"/>
  <c r="A17" i="45" s="1"/>
  <c r="A18" i="45" s="1"/>
  <c r="A19" i="45" s="1"/>
  <c r="A20" i="45" s="1"/>
  <c r="A21" i="45" s="1"/>
  <c r="A22" i="45" s="1"/>
  <c r="A23" i="45" s="1"/>
  <c r="A24" i="45" s="1"/>
  <c r="A25" i="45" s="1"/>
  <c r="A26" i="45" s="1"/>
  <c r="A27" i="45" s="1"/>
  <c r="A28" i="45" s="1"/>
  <c r="A29" i="45" s="1"/>
  <c r="A30" i="45" s="1"/>
  <c r="A31" i="45" s="1"/>
  <c r="A32" i="45" s="1"/>
  <c r="A33" i="45" s="1"/>
  <c r="A34" i="45" s="1"/>
  <c r="A35" i="45" s="1"/>
  <c r="A36" i="45" s="1"/>
  <c r="A37" i="45" s="1"/>
  <c r="A38" i="45" s="1"/>
  <c r="A39" i="45" s="1"/>
  <c r="A40" i="45" s="1"/>
  <c r="A41" i="45" s="1"/>
  <c r="A42" i="45" s="1"/>
  <c r="A43" i="45" s="1"/>
  <c r="A44" i="45" s="1"/>
  <c r="A45" i="45" s="1"/>
  <c r="A46" i="45" s="1"/>
  <c r="A47" i="45" s="1"/>
  <c r="A48" i="45" s="1"/>
  <c r="A49" i="45" s="1"/>
  <c r="A50" i="45" s="1"/>
  <c r="A51" i="45" s="1"/>
  <c r="A52" i="45" s="1"/>
  <c r="A53" i="45" s="1"/>
  <c r="A54" i="45" s="1"/>
  <c r="A55" i="45" s="1"/>
  <c r="A56" i="45" s="1"/>
  <c r="A57" i="45" s="1"/>
  <c r="A58" i="45" s="1"/>
  <c r="A59" i="45" s="1"/>
  <c r="A60" i="45" s="1"/>
  <c r="A61" i="45" s="1"/>
  <c r="A62" i="45" s="1"/>
  <c r="A63" i="45" s="1"/>
  <c r="A64" i="45" s="1"/>
  <c r="A65" i="45" s="1"/>
  <c r="A66" i="45" s="1"/>
  <c r="A67" i="45" s="1"/>
  <c r="A68" i="45" s="1"/>
  <c r="A69" i="45" s="1"/>
  <c r="A70" i="45" s="1"/>
  <c r="A71" i="45" s="1"/>
  <c r="A72" i="45" s="1"/>
  <c r="A73" i="45" s="1"/>
  <c r="A74" i="45" s="1"/>
  <c r="A75" i="45" s="1"/>
  <c r="A76" i="45" s="1"/>
  <c r="A77" i="45" s="1"/>
  <c r="A78" i="45" s="1"/>
  <c r="A79" i="45" s="1"/>
  <c r="A80" i="45" s="1"/>
  <c r="A81" i="45" s="1"/>
  <c r="A82" i="45" s="1"/>
  <c r="A83" i="45" s="1"/>
  <c r="A84" i="45" s="1"/>
  <c r="A85" i="45" s="1"/>
  <c r="A86" i="45" s="1"/>
  <c r="A87" i="45" s="1"/>
  <c r="A88" i="45" s="1"/>
  <c r="A89" i="45" s="1"/>
  <c r="A90" i="45" s="1"/>
  <c r="A91" i="45" s="1"/>
  <c r="A92" i="45" s="1"/>
  <c r="A93" i="45" s="1"/>
  <c r="A94" i="45" s="1"/>
  <c r="A95" i="45" s="1"/>
  <c r="A96" i="45" s="1"/>
  <c r="A97" i="45" s="1"/>
  <c r="A98" i="45" s="1"/>
  <c r="A99" i="45" s="1"/>
  <c r="A100" i="45" s="1"/>
  <c r="A101" i="45" s="1"/>
  <c r="A102" i="45" s="1"/>
  <c r="A103" i="45" s="1"/>
  <c r="A104" i="45" s="1"/>
  <c r="A105" i="45" s="1"/>
  <c r="A106" i="45" s="1"/>
  <c r="A107" i="45" s="1"/>
  <c r="A108" i="45" s="1"/>
  <c r="A109" i="45" s="1"/>
  <c r="A110" i="45" s="1"/>
  <c r="A111" i="45" s="1"/>
  <c r="A112" i="45" s="1"/>
  <c r="A113" i="45" s="1"/>
  <c r="A114" i="45" s="1"/>
  <c r="A115" i="45" s="1"/>
  <c r="A116" i="45" s="1"/>
  <c r="A117" i="45" s="1"/>
  <c r="A118" i="45" s="1"/>
  <c r="A119" i="45" s="1"/>
  <c r="A120" i="45" s="1"/>
  <c r="A121" i="45" s="1"/>
  <c r="A122" i="45" s="1"/>
  <c r="A123" i="45" s="1"/>
  <c r="A124" i="45" s="1"/>
  <c r="A125" i="45" s="1"/>
  <c r="A126" i="45" s="1"/>
  <c r="A127" i="45" s="1"/>
  <c r="A128" i="45" s="1"/>
  <c r="A129" i="45" s="1"/>
  <c r="A130" i="45" s="1"/>
  <c r="A131" i="45" s="1"/>
  <c r="A132" i="45" s="1"/>
  <c r="A133" i="45" s="1"/>
  <c r="A134" i="45" s="1"/>
  <c r="A135" i="45" s="1"/>
  <c r="A136" i="45" s="1"/>
  <c r="A137" i="45" s="1"/>
  <c r="A138" i="45" s="1"/>
  <c r="A139" i="45" s="1"/>
  <c r="A140" i="45" s="1"/>
  <c r="A141" i="45" s="1"/>
  <c r="A142" i="45" s="1"/>
  <c r="A143" i="45" s="1"/>
  <c r="A144" i="45" s="1"/>
  <c r="A145" i="45" s="1"/>
  <c r="A146" i="45" s="1"/>
  <c r="A147" i="45" s="1"/>
  <c r="A148" i="45" s="1"/>
  <c r="A149" i="45" s="1"/>
  <c r="A150" i="45" s="1"/>
  <c r="A151" i="45" s="1"/>
  <c r="A152" i="45" s="1"/>
  <c r="A153" i="45" s="1"/>
  <c r="A154" i="45" s="1"/>
  <c r="A155" i="45" s="1"/>
  <c r="A156" i="45" s="1"/>
  <c r="A157" i="45" s="1"/>
  <c r="A158" i="45" s="1"/>
  <c r="A159" i="45" s="1"/>
  <c r="A160" i="45" s="1"/>
  <c r="A161" i="45" s="1"/>
  <c r="A162" i="45" s="1"/>
  <c r="A163" i="45" s="1"/>
  <c r="A164" i="45" s="1"/>
  <c r="A165" i="45" s="1"/>
  <c r="A166" i="45" s="1"/>
  <c r="A167" i="45" s="1"/>
  <c r="A168" i="45" s="1"/>
  <c r="A169" i="45" s="1"/>
  <c r="A170" i="45" s="1"/>
  <c r="A171" i="45" s="1"/>
  <c r="A172" i="45" s="1"/>
  <c r="A173" i="45" s="1"/>
  <c r="A174" i="45" s="1"/>
  <c r="A175" i="45" s="1"/>
  <c r="A176" i="45" s="1"/>
  <c r="A177" i="45" s="1"/>
  <c r="A178" i="45" s="1"/>
  <c r="A179" i="45" s="1"/>
  <c r="A180" i="45" s="1"/>
  <c r="A181" i="45" s="1"/>
  <c r="A182" i="45" s="1"/>
  <c r="A183" i="45" s="1"/>
  <c r="A184" i="45" s="1"/>
  <c r="A185" i="45" s="1"/>
  <c r="A186" i="45" s="1"/>
  <c r="A187" i="45" s="1"/>
  <c r="A188" i="45" s="1"/>
  <c r="A189" i="45" s="1"/>
  <c r="A190" i="45" s="1"/>
  <c r="A191" i="45" s="1"/>
  <c r="A192" i="45" s="1"/>
  <c r="A193" i="45" s="1"/>
  <c r="A194" i="45" s="1"/>
  <c r="A195" i="45" s="1"/>
  <c r="A196" i="45" s="1"/>
  <c r="A197" i="45" s="1"/>
  <c r="A198" i="45" s="1"/>
  <c r="A199" i="45" s="1"/>
  <c r="A200" i="45" s="1"/>
  <c r="A201" i="45" s="1"/>
  <c r="A202" i="45" s="1"/>
  <c r="A203" i="45" s="1"/>
  <c r="A204" i="45" s="1"/>
  <c r="A205" i="45" s="1"/>
  <c r="A206" i="45" s="1"/>
  <c r="A207" i="45" s="1"/>
  <c r="A208" i="45" s="1"/>
  <c r="A209" i="45" s="1"/>
  <c r="A210" i="45" s="1"/>
  <c r="A211" i="45" s="1"/>
  <c r="A212" i="45" s="1"/>
  <c r="A213" i="45" s="1"/>
  <c r="A214" i="45" s="1"/>
  <c r="A215" i="45" s="1"/>
  <c r="A216" i="45" s="1"/>
  <c r="A217" i="45" s="1"/>
  <c r="A218" i="45" s="1"/>
  <c r="A219" i="45" s="1"/>
  <c r="A220" i="45" s="1"/>
  <c r="A221" i="45" s="1"/>
  <c r="A222" i="45" s="1"/>
  <c r="A223" i="45" s="1"/>
  <c r="A224" i="45" s="1"/>
  <c r="A225" i="45" s="1"/>
  <c r="A226" i="45" s="1"/>
  <c r="A227" i="45" s="1"/>
  <c r="A228" i="45" s="1"/>
  <c r="A229" i="45" s="1"/>
  <c r="A230" i="45" s="1"/>
  <c r="A231" i="45" s="1"/>
  <c r="A232" i="45" s="1"/>
  <c r="A233" i="45" s="1"/>
  <c r="A234" i="45" s="1"/>
  <c r="A235" i="45" s="1"/>
  <c r="A236" i="45" s="1"/>
  <c r="A237" i="45" s="1"/>
  <c r="A238" i="45" s="1"/>
  <c r="A239" i="45" s="1"/>
  <c r="A240" i="45" s="1"/>
  <c r="A241" i="45" s="1"/>
  <c r="A242" i="45" s="1"/>
  <c r="A243" i="45" s="1"/>
  <c r="A244" i="45" s="1"/>
  <c r="A245" i="45" s="1"/>
  <c r="A246" i="45" s="1"/>
  <c r="A247" i="45" s="1"/>
  <c r="A248" i="45" s="1"/>
  <c r="A249" i="45" s="1"/>
  <c r="A250" i="45" s="1"/>
  <c r="A251" i="45" s="1"/>
  <c r="A252" i="45" s="1"/>
  <c r="A253" i="45" s="1"/>
  <c r="A254" i="45" s="1"/>
  <c r="A255" i="45" s="1"/>
  <c r="A256" i="45" s="1"/>
  <c r="A257" i="45" s="1"/>
  <c r="A258" i="45" s="1"/>
  <c r="A259" i="45" s="1"/>
  <c r="A260" i="45" s="1"/>
  <c r="A261" i="45" s="1"/>
  <c r="A262" i="45" s="1"/>
  <c r="A263" i="45" s="1"/>
  <c r="A264" i="45" s="1"/>
  <c r="A265" i="45" s="1"/>
  <c r="A266" i="45" s="1"/>
  <c r="A267" i="45" s="1"/>
  <c r="A268" i="45" s="1"/>
  <c r="A269" i="45" s="1"/>
  <c r="A270" i="45" s="1"/>
  <c r="A271" i="45" s="1"/>
  <c r="A272" i="45" s="1"/>
  <c r="A273" i="45" s="1"/>
  <c r="A274" i="45" s="1"/>
  <c r="A275" i="45" s="1"/>
  <c r="A276" i="45" s="1"/>
  <c r="A277" i="45" s="1"/>
  <c r="A278" i="45" s="1"/>
  <c r="A279" i="45" s="1"/>
  <c r="A280" i="45" s="1"/>
  <c r="A281" i="45" s="1"/>
  <c r="A282" i="45" s="1"/>
  <c r="A283" i="45" s="1"/>
  <c r="A284" i="45" s="1"/>
  <c r="A285" i="45" s="1"/>
  <c r="A286" i="45" s="1"/>
  <c r="A287" i="45" s="1"/>
  <c r="A288" i="45" s="1"/>
  <c r="A289" i="45" s="1"/>
  <c r="A290" i="45" s="1"/>
  <c r="A291" i="45" s="1"/>
  <c r="A292" i="45" s="1"/>
  <c r="A293" i="45" s="1"/>
  <c r="A294" i="45" s="1"/>
  <c r="A295" i="45" s="1"/>
  <c r="A296" i="45" s="1"/>
  <c r="A297" i="45" s="1"/>
  <c r="A298" i="45" s="1"/>
  <c r="A299" i="45" s="1"/>
  <c r="A300" i="45" s="1"/>
  <c r="A301" i="45" s="1"/>
  <c r="A302" i="45" s="1"/>
  <c r="A303" i="45" s="1"/>
  <c r="A304" i="45" s="1"/>
  <c r="A305" i="45" s="1"/>
  <c r="A306" i="45" s="1"/>
  <c r="A307" i="45" s="1"/>
  <c r="A308" i="45" s="1"/>
  <c r="A309" i="45" s="1"/>
  <c r="A310" i="45" s="1"/>
  <c r="A311" i="45" s="1"/>
  <c r="A312" i="45" s="1"/>
  <c r="A313" i="45" s="1"/>
  <c r="A314" i="45" s="1"/>
  <c r="A315" i="45" s="1"/>
  <c r="A316" i="45" s="1"/>
  <c r="A317" i="45" s="1"/>
  <c r="A318" i="45" s="1"/>
  <c r="A319" i="45" s="1"/>
  <c r="A320" i="45" s="1"/>
  <c r="A321" i="45" s="1"/>
  <c r="A322" i="45" s="1"/>
  <c r="A323" i="45" s="1"/>
  <c r="A324" i="45" s="1"/>
  <c r="A325" i="45" s="1"/>
  <c r="A326" i="45" s="1"/>
  <c r="A327" i="45" s="1"/>
  <c r="A328" i="45" s="1"/>
  <c r="A329" i="45" s="1"/>
  <c r="A330" i="45" s="1"/>
  <c r="A331" i="45" s="1"/>
  <c r="A332" i="45" s="1"/>
  <c r="A333" i="45" s="1"/>
  <c r="A334" i="45" s="1"/>
  <c r="A335" i="45" s="1"/>
  <c r="A336" i="45" s="1"/>
  <c r="A337" i="45" s="1"/>
  <c r="A338" i="45" s="1"/>
  <c r="A339" i="45" s="1"/>
  <c r="A340" i="45" s="1"/>
  <c r="A341" i="45" s="1"/>
  <c r="A342" i="45" s="1"/>
  <c r="A343" i="45" s="1"/>
  <c r="A344" i="45" s="1"/>
  <c r="A345" i="45" s="1"/>
  <c r="A346" i="45" s="1"/>
  <c r="A347" i="45" s="1"/>
  <c r="A348" i="45" s="1"/>
  <c r="A349" i="45" s="1"/>
  <c r="A350" i="45" s="1"/>
  <c r="A351" i="45" s="1"/>
  <c r="A352" i="45" s="1"/>
  <c r="A353" i="45" s="1"/>
  <c r="A354" i="45" s="1"/>
  <c r="A355" i="45" s="1"/>
  <c r="A356" i="45" s="1"/>
  <c r="A357" i="45" s="1"/>
  <c r="A358" i="45" s="1"/>
  <c r="A359" i="45" s="1"/>
  <c r="A360" i="45" s="1"/>
  <c r="A361" i="45" s="1"/>
  <c r="A362" i="45" s="1"/>
  <c r="A363" i="45" s="1"/>
  <c r="A364" i="45" s="1"/>
  <c r="A365" i="45" s="1"/>
  <c r="A366" i="45" s="1"/>
  <c r="A367" i="45" s="1"/>
  <c r="A368" i="45" s="1"/>
  <c r="A369" i="45" s="1"/>
  <c r="A370" i="45" s="1"/>
  <c r="A371" i="45" s="1"/>
  <c r="A372" i="45" s="1"/>
  <c r="A373" i="45" s="1"/>
  <c r="A374" i="45" s="1"/>
  <c r="A375" i="45" s="1"/>
  <c r="A376" i="45" s="1"/>
  <c r="A377" i="45" s="1"/>
  <c r="A378" i="45" s="1"/>
  <c r="A379" i="45" s="1"/>
  <c r="A380" i="45" s="1"/>
  <c r="A381" i="45" s="1"/>
  <c r="A382" i="45" s="1"/>
  <c r="A383" i="45" s="1"/>
  <c r="A384" i="45" s="1"/>
  <c r="A385" i="45" s="1"/>
  <c r="A386" i="45" s="1"/>
  <c r="A387" i="45" s="1"/>
  <c r="A388" i="45" s="1"/>
  <c r="A389" i="45" s="1"/>
  <c r="A390" i="45" s="1"/>
  <c r="A391" i="45" s="1"/>
  <c r="A392" i="45" s="1"/>
  <c r="A393" i="45" s="1"/>
  <c r="A394" i="45" s="1"/>
  <c r="A395" i="45" s="1"/>
  <c r="A396" i="45" s="1"/>
  <c r="A397" i="45" s="1"/>
  <c r="A398" i="45" s="1"/>
  <c r="A399" i="45" s="1"/>
  <c r="A400" i="45" s="1"/>
  <c r="A401" i="45" s="1"/>
  <c r="A402" i="45" s="1"/>
  <c r="A403" i="45" s="1"/>
  <c r="A404" i="45" s="1"/>
  <c r="A405" i="45" s="1"/>
  <c r="A406" i="45" s="1"/>
  <c r="A407" i="45" s="1"/>
  <c r="A408" i="45" s="1"/>
  <c r="A409" i="45" s="1"/>
  <c r="A410" i="45" s="1"/>
  <c r="A411" i="45" s="1"/>
  <c r="A412" i="45" s="1"/>
  <c r="A413" i="45" s="1"/>
  <c r="A414" i="45" s="1"/>
  <c r="A415" i="45" s="1"/>
  <c r="A416" i="45" s="1"/>
  <c r="A417" i="45" s="1"/>
  <c r="A418" i="45" s="1"/>
  <c r="A419" i="45" s="1"/>
  <c r="A420" i="45" s="1"/>
  <c r="A421" i="45" s="1"/>
  <c r="A422" i="45" s="1"/>
  <c r="A423" i="45" s="1"/>
  <c r="A424" i="45" s="1"/>
  <c r="A425" i="45" s="1"/>
  <c r="A426" i="45" s="1"/>
  <c r="A427" i="45" s="1"/>
  <c r="A428" i="45" s="1"/>
  <c r="A429" i="45" s="1"/>
  <c r="A430" i="45" s="1"/>
  <c r="A431" i="45" s="1"/>
  <c r="A432" i="45" s="1"/>
  <c r="A433" i="45" s="1"/>
  <c r="A434" i="45" s="1"/>
  <c r="A435" i="45" s="1"/>
  <c r="A436" i="45" s="1"/>
  <c r="A437" i="45" s="1"/>
  <c r="A438" i="45" s="1"/>
  <c r="A439" i="45" s="1"/>
  <c r="A440" i="45" s="1"/>
  <c r="A441" i="45" s="1"/>
  <c r="A442" i="45" s="1"/>
  <c r="A443" i="45" s="1"/>
  <c r="A444" i="45" s="1"/>
  <c r="A445" i="45" s="1"/>
  <c r="A446" i="45" s="1"/>
  <c r="A447" i="45" s="1"/>
  <c r="A448" i="45" s="1"/>
  <c r="A449" i="45" s="1"/>
  <c r="A450" i="45" s="1"/>
  <c r="A451" i="45" s="1"/>
  <c r="A452" i="45" s="1"/>
  <c r="A453" i="45" s="1"/>
  <c r="A454" i="45" s="1"/>
  <c r="A455" i="45" s="1"/>
  <c r="A456" i="45" s="1"/>
  <c r="A457" i="45" s="1"/>
  <c r="A458" i="45" s="1"/>
  <c r="A459" i="45" s="1"/>
  <c r="A460" i="45" s="1"/>
  <c r="A461" i="45" s="1"/>
  <c r="A462" i="45" s="1"/>
  <c r="A463" i="45" s="1"/>
  <c r="A464" i="45" s="1"/>
  <c r="A465" i="45" s="1"/>
  <c r="A466" i="45" s="1"/>
  <c r="A467" i="45" s="1"/>
  <c r="A468" i="45" s="1"/>
  <c r="A469" i="45" s="1"/>
  <c r="A470" i="45" s="1"/>
  <c r="A471" i="45" s="1"/>
  <c r="A472" i="45" s="1"/>
  <c r="A473" i="45" s="1"/>
  <c r="A474" i="45" s="1"/>
  <c r="A475" i="45" s="1"/>
  <c r="A476" i="45" s="1"/>
  <c r="A477" i="45" s="1"/>
  <c r="A478" i="45" s="1"/>
  <c r="A479" i="45" s="1"/>
  <c r="A480" i="45" s="1"/>
  <c r="A481" i="45" s="1"/>
  <c r="A482" i="45" s="1"/>
  <c r="A483" i="45" s="1"/>
  <c r="A484" i="45" s="1"/>
  <c r="C4" i="50"/>
  <c r="C5" i="50" s="1"/>
  <c r="C6" i="50" s="1"/>
  <c r="C7" i="50" s="1"/>
  <c r="C4" i="48"/>
  <c r="A485" i="45" l="1"/>
  <c r="A486" i="45" s="1"/>
  <c r="A487" i="45" s="1"/>
  <c r="A488" i="45" s="1"/>
  <c r="A489" i="45" s="1"/>
  <c r="A490" i="45" s="1"/>
  <c r="A491" i="45" s="1"/>
  <c r="C8" i="50"/>
  <c r="C9" i="50" s="1"/>
  <c r="C10" i="50" s="1"/>
  <c r="C11" i="50" s="1"/>
  <c r="C12" i="50" s="1"/>
  <c r="C13" i="50" s="1"/>
  <c r="C14" i="50" s="1"/>
  <c r="C15" i="50" s="1"/>
  <c r="C16" i="50" s="1"/>
  <c r="C17" i="50" s="1"/>
  <c r="C18" i="50" s="1"/>
  <c r="C19" i="50" s="1"/>
  <c r="C20" i="50" s="1"/>
  <c r="C21" i="50" s="1"/>
  <c r="C22" i="50" s="1"/>
  <c r="C23" i="50" s="1"/>
  <c r="C24" i="50" s="1"/>
  <c r="C25" i="50" s="1"/>
  <c r="C26" i="50" s="1"/>
  <c r="C27" i="50" s="1"/>
  <c r="C28" i="50" s="1"/>
  <c r="C29" i="50" s="1"/>
  <c r="C30" i="50" s="1"/>
  <c r="L208" i="45"/>
  <c r="L207" i="45"/>
  <c r="L206" i="45"/>
  <c r="L205" i="45"/>
  <c r="L204" i="45"/>
  <c r="L203" i="45"/>
  <c r="L202" i="45"/>
  <c r="L201" i="45"/>
  <c r="L200" i="45"/>
  <c r="L199" i="45"/>
  <c r="L198" i="45"/>
  <c r="L197" i="45"/>
  <c r="L196" i="45"/>
  <c r="L195" i="45"/>
  <c r="L194" i="45"/>
  <c r="L193" i="45"/>
  <c r="C31" i="50" l="1"/>
  <c r="C32" i="50" s="1"/>
  <c r="C33" i="50" s="1"/>
  <c r="C34" i="50" s="1"/>
  <c r="C35" i="50" s="1"/>
  <c r="C36" i="50" s="1"/>
  <c r="C37" i="50" s="1"/>
  <c r="C38" i="50" s="1"/>
  <c r="C39" i="50" s="1"/>
  <c r="C40" i="50" s="1"/>
  <c r="C41" i="50" s="1"/>
  <c r="C42" i="50" s="1"/>
  <c r="C43" i="50" s="1"/>
  <c r="C44" i="50" s="1"/>
  <c r="C45" i="50" s="1"/>
  <c r="C46" i="50" s="1"/>
  <c r="C47" i="50" s="1"/>
  <c r="C48" i="50" s="1"/>
  <c r="C49" i="50" s="1"/>
  <c r="C50" i="50" s="1"/>
  <c r="C51" i="50" s="1"/>
  <c r="O46" i="49"/>
  <c r="T208" i="45" l="1"/>
  <c r="O208" i="45"/>
  <c r="N208" i="45"/>
  <c r="T207" i="45"/>
  <c r="O207" i="45"/>
  <c r="N207" i="45"/>
  <c r="T206" i="45"/>
  <c r="O206" i="45"/>
  <c r="N206" i="45"/>
  <c r="T205" i="45"/>
  <c r="O205" i="45"/>
  <c r="N205" i="45"/>
  <c r="T204" i="45"/>
  <c r="O204" i="45"/>
  <c r="N204" i="45"/>
  <c r="T203" i="45"/>
  <c r="O203" i="45"/>
  <c r="N203" i="45"/>
  <c r="T202" i="45"/>
  <c r="O202" i="45"/>
  <c r="N202" i="45"/>
  <c r="O201" i="45"/>
  <c r="O4" i="49"/>
  <c r="O5" i="49"/>
  <c r="L22" i="45"/>
  <c r="K22" i="45"/>
  <c r="L21" i="45"/>
  <c r="L25" i="45" s="1"/>
  <c r="K21" i="45"/>
  <c r="K25" i="45" s="1"/>
  <c r="L19" i="45"/>
  <c r="L23" i="45" s="1"/>
  <c r="K19" i="45"/>
  <c r="K23" i="45" s="1"/>
  <c r="J20" i="45"/>
  <c r="J24" i="45" s="1"/>
  <c r="I20" i="45"/>
  <c r="I24" i="45" s="1"/>
  <c r="I21" i="45"/>
  <c r="I25" i="45" s="1"/>
  <c r="I22" i="45"/>
  <c r="I19" i="45"/>
  <c r="I23" i="45" s="1"/>
  <c r="C4" i="49"/>
  <c r="C5" i="49" s="1"/>
  <c r="O3" i="49"/>
  <c r="O77" i="49"/>
  <c r="O76" i="49"/>
  <c r="G76" i="49"/>
  <c r="O75" i="49"/>
  <c r="G75" i="49"/>
  <c r="O74" i="49"/>
  <c r="G74" i="49"/>
  <c r="O68" i="49"/>
  <c r="G63" i="49"/>
  <c r="G59" i="49"/>
  <c r="G57" i="49"/>
  <c r="G55" i="49"/>
  <c r="O12" i="49"/>
  <c r="O11" i="49"/>
  <c r="O10" i="49"/>
  <c r="O9" i="49"/>
  <c r="O8" i="49"/>
  <c r="O7" i="49"/>
  <c r="O6" i="49"/>
  <c r="C6" i="49" l="1"/>
  <c r="C7" i="49" s="1"/>
  <c r="C8" i="49" s="1"/>
  <c r="C9" i="49" s="1"/>
  <c r="C10" i="49" s="1"/>
  <c r="C11" i="49" s="1"/>
  <c r="C12" i="49" s="1"/>
  <c r="C13" i="49" s="1"/>
  <c r="C14" i="49" l="1"/>
  <c r="C15" i="49" s="1"/>
  <c r="C16" i="49" s="1"/>
  <c r="C17" i="49" s="1"/>
  <c r="C18" i="49" s="1"/>
  <c r="C19" i="49" s="1"/>
  <c r="C20" i="49" s="1"/>
  <c r="C21" i="49" s="1"/>
  <c r="C22" i="49" s="1"/>
  <c r="C23" i="49" s="1"/>
  <c r="C24" i="49" s="1"/>
  <c r="C25" i="49" s="1"/>
  <c r="C26" i="49" s="1"/>
  <c r="C27" i="49" s="1"/>
  <c r="C28" i="49" s="1"/>
  <c r="C29" i="49" s="1"/>
  <c r="C30" i="49" s="1"/>
  <c r="C31" i="49" s="1"/>
  <c r="C32" i="49" s="1"/>
  <c r="C33" i="49" s="1"/>
  <c r="C34" i="49" s="1"/>
  <c r="C35" i="49" s="1"/>
  <c r="C36" i="49" s="1"/>
  <c r="C37" i="49" s="1"/>
  <c r="C38" i="49" s="1"/>
  <c r="C39" i="49" s="1"/>
  <c r="C40" i="49" s="1"/>
  <c r="C41" i="49" s="1"/>
  <c r="C42" i="49" s="1"/>
  <c r="C43" i="49" s="1"/>
  <c r="C44" i="49" s="1"/>
  <c r="C5" i="48"/>
  <c r="C6" i="48" s="1"/>
  <c r="C7" i="48" s="1"/>
  <c r="C8" i="48" s="1"/>
  <c r="C9" i="48" s="1"/>
  <c r="C10" i="48" s="1"/>
  <c r="C11" i="48" s="1"/>
  <c r="C12" i="48" s="1"/>
  <c r="C13" i="48" s="1"/>
  <c r="C14" i="48" s="1"/>
  <c r="C15" i="48" s="1"/>
  <c r="C16" i="48" s="1"/>
  <c r="C17" i="48" s="1"/>
  <c r="C18" i="48" s="1"/>
  <c r="C19" i="48" s="1"/>
  <c r="C20" i="48" s="1"/>
  <c r="C21" i="48" s="1"/>
  <c r="C22" i="48" s="1"/>
  <c r="C23" i="48" s="1"/>
  <c r="C24" i="48" s="1"/>
  <c r="C25" i="48" s="1"/>
  <c r="C26" i="48" s="1"/>
  <c r="C27" i="48" s="1"/>
  <c r="C28" i="48" s="1"/>
  <c r="C29" i="48" s="1"/>
  <c r="T309" i="45"/>
  <c r="O309" i="45"/>
  <c r="N309" i="45"/>
  <c r="T308" i="45"/>
  <c r="O308" i="45"/>
  <c r="N308" i="45"/>
  <c r="T307" i="45"/>
  <c r="O307" i="45"/>
  <c r="N307" i="45"/>
  <c r="T306" i="45"/>
  <c r="O306" i="45"/>
  <c r="N306" i="45"/>
  <c r="T305" i="45"/>
  <c r="O305" i="45"/>
  <c r="N305" i="45"/>
  <c r="T304" i="45"/>
  <c r="O304" i="45"/>
  <c r="N304" i="45"/>
  <c r="T303" i="45"/>
  <c r="O303" i="45"/>
  <c r="N303" i="45"/>
  <c r="T302" i="45"/>
  <c r="O302" i="45"/>
  <c r="N302" i="45"/>
  <c r="T301" i="45"/>
  <c r="O301" i="45"/>
  <c r="N301" i="45"/>
  <c r="T300" i="45"/>
  <c r="O300" i="45"/>
  <c r="N300" i="45"/>
  <c r="T299" i="45"/>
  <c r="O299" i="45"/>
  <c r="N299" i="45"/>
  <c r="T298" i="45"/>
  <c r="O298" i="45"/>
  <c r="N298" i="45"/>
  <c r="T297" i="45"/>
  <c r="O297" i="45"/>
  <c r="N297" i="45"/>
  <c r="T296" i="45"/>
  <c r="O296" i="45"/>
  <c r="N296" i="45"/>
  <c r="T295" i="45"/>
  <c r="O295" i="45"/>
  <c r="N295" i="45"/>
  <c r="T294" i="45"/>
  <c r="O294" i="45"/>
  <c r="N294" i="45"/>
  <c r="T293" i="45"/>
  <c r="O293" i="45"/>
  <c r="N293" i="45"/>
  <c r="T292" i="45"/>
  <c r="O292" i="45"/>
  <c r="N292" i="45"/>
  <c r="T291" i="45"/>
  <c r="O291" i="45"/>
  <c r="N291" i="45"/>
  <c r="T290" i="45"/>
  <c r="O290" i="45"/>
  <c r="N290" i="45"/>
  <c r="T289" i="45"/>
  <c r="O289" i="45"/>
  <c r="N289" i="45"/>
  <c r="T288" i="45"/>
  <c r="O288" i="45"/>
  <c r="N288" i="45"/>
  <c r="T287" i="45"/>
  <c r="O287" i="45"/>
  <c r="N287" i="45"/>
  <c r="T286" i="45"/>
  <c r="O286" i="45"/>
  <c r="N286" i="45"/>
  <c r="T285" i="45"/>
  <c r="O285" i="45"/>
  <c r="N285" i="45"/>
  <c r="T284" i="45"/>
  <c r="O284" i="45"/>
  <c r="N284" i="45"/>
  <c r="T283" i="45"/>
  <c r="O283" i="45"/>
  <c r="N283" i="45"/>
  <c r="T282" i="45"/>
  <c r="O282" i="45"/>
  <c r="N282" i="45"/>
  <c r="T281" i="45"/>
  <c r="O281" i="45"/>
  <c r="N281" i="45"/>
  <c r="T280" i="45"/>
  <c r="O280" i="45"/>
  <c r="N280" i="45"/>
  <c r="T279" i="45"/>
  <c r="O279" i="45"/>
  <c r="N279" i="45"/>
  <c r="T278" i="45"/>
  <c r="O278" i="45"/>
  <c r="N278" i="45"/>
  <c r="T277" i="45"/>
  <c r="O277" i="45"/>
  <c r="N277" i="45"/>
  <c r="T276" i="45"/>
  <c r="O276" i="45"/>
  <c r="N276" i="45"/>
  <c r="T275" i="45"/>
  <c r="O275" i="45"/>
  <c r="N275" i="45"/>
  <c r="T274" i="45"/>
  <c r="O274" i="45"/>
  <c r="N274" i="45"/>
  <c r="T273" i="45"/>
  <c r="O273" i="45"/>
  <c r="N273" i="45"/>
  <c r="T272" i="45"/>
  <c r="O272" i="45"/>
  <c r="N272" i="45"/>
  <c r="T271" i="45"/>
  <c r="O271" i="45"/>
  <c r="N271" i="45"/>
  <c r="P27" i="44"/>
  <c r="P28" i="44"/>
  <c r="O154" i="45"/>
  <c r="N154" i="45"/>
  <c r="O153" i="45"/>
  <c r="N153" i="45"/>
  <c r="O152" i="45"/>
  <c r="N152" i="45"/>
  <c r="O151" i="45"/>
  <c r="N151" i="45"/>
  <c r="O150" i="45"/>
  <c r="N150" i="45"/>
  <c r="O149" i="45"/>
  <c r="N149" i="45"/>
  <c r="O148" i="45"/>
  <c r="N148" i="45"/>
  <c r="O147" i="45"/>
  <c r="N147" i="45"/>
  <c r="O146" i="45"/>
  <c r="N146" i="45"/>
  <c r="O145" i="45"/>
  <c r="N145" i="45"/>
  <c r="O144" i="45"/>
  <c r="N144" i="45"/>
  <c r="O143" i="45"/>
  <c r="N143" i="45"/>
  <c r="O142" i="45"/>
  <c r="N142" i="45"/>
  <c r="O141" i="45"/>
  <c r="N141" i="45"/>
  <c r="O140" i="45"/>
  <c r="N140" i="45"/>
  <c r="O139" i="45"/>
  <c r="N139" i="45"/>
  <c r="O138" i="45"/>
  <c r="N138" i="45"/>
  <c r="O137" i="45"/>
  <c r="N137" i="45"/>
  <c r="O136" i="45"/>
  <c r="N136" i="45"/>
  <c r="O135" i="45"/>
  <c r="N135" i="45"/>
  <c r="O134" i="45"/>
  <c r="N134" i="45"/>
  <c r="O133" i="45"/>
  <c r="N133" i="45"/>
  <c r="O132" i="45"/>
  <c r="N132" i="45"/>
  <c r="O131" i="45"/>
  <c r="N131" i="45"/>
  <c r="O130" i="45"/>
  <c r="N130" i="45"/>
  <c r="O129" i="45"/>
  <c r="N129" i="45"/>
  <c r="O128" i="45"/>
  <c r="N128" i="45"/>
  <c r="O127" i="45"/>
  <c r="N127" i="45"/>
  <c r="O126" i="45"/>
  <c r="N126" i="45"/>
  <c r="O125" i="45"/>
  <c r="N125" i="45"/>
  <c r="O124" i="45"/>
  <c r="N124" i="45"/>
  <c r="O123" i="45"/>
  <c r="N123" i="45"/>
  <c r="O122" i="45"/>
  <c r="N122" i="45"/>
  <c r="O121" i="45"/>
  <c r="N121" i="45"/>
  <c r="O120" i="45"/>
  <c r="N120" i="45"/>
  <c r="O119" i="45"/>
  <c r="N119" i="45"/>
  <c r="O118" i="45"/>
  <c r="N118" i="45"/>
  <c r="O117" i="45"/>
  <c r="N117" i="45"/>
  <c r="O116" i="45"/>
  <c r="N116" i="45"/>
  <c r="O115" i="45"/>
  <c r="N115" i="45"/>
  <c r="O114" i="45"/>
  <c r="N114" i="45"/>
  <c r="O113" i="45"/>
  <c r="N113" i="45"/>
  <c r="O112" i="45"/>
  <c r="N112" i="45"/>
  <c r="O111" i="45"/>
  <c r="N111" i="45"/>
  <c r="O110" i="45"/>
  <c r="N110" i="45"/>
  <c r="C30" i="48" l="1"/>
  <c r="C31" i="48" s="1"/>
  <c r="C32" i="48" s="1"/>
  <c r="C33" i="48" s="1"/>
  <c r="C34" i="48" l="1"/>
  <c r="C35" i="48" s="1"/>
  <c r="C36" i="48" s="1"/>
  <c r="C37" i="48" s="1"/>
  <c r="C38" i="48" s="1"/>
  <c r="C39" i="48" s="1"/>
  <c r="C45" i="49"/>
  <c r="C46" i="49" s="1"/>
  <c r="C47" i="49" s="1"/>
  <c r="C48" i="49" s="1"/>
  <c r="C49" i="49" s="1"/>
  <c r="C50" i="49" s="1"/>
  <c r="C51" i="49" s="1"/>
  <c r="C52" i="49" s="1"/>
  <c r="C53" i="49" s="1"/>
  <c r="C54" i="49" s="1"/>
  <c r="C55" i="49" s="1"/>
  <c r="C56" i="49" s="1"/>
  <c r="C57" i="49" s="1"/>
  <c r="C58" i="49" s="1"/>
  <c r="C59" i="49" s="1"/>
  <c r="C60" i="49" s="1"/>
  <c r="C61" i="49" s="1"/>
  <c r="C62" i="49" s="1"/>
  <c r="C63" i="49" s="1"/>
  <c r="C40" i="48" l="1"/>
  <c r="C41" i="48" s="1"/>
  <c r="C42" i="48" s="1"/>
  <c r="C43" i="48" s="1"/>
  <c r="C44" i="48" s="1"/>
  <c r="C45" i="48" s="1"/>
  <c r="C64" i="49"/>
  <c r="C65" i="49" s="1"/>
  <c r="C66" i="49" s="1"/>
  <c r="C67" i="49" s="1"/>
  <c r="C68" i="49" s="1"/>
  <c r="C69" i="49" s="1"/>
  <c r="C70" i="49" s="1"/>
  <c r="C71" i="49" s="1"/>
  <c r="C72" i="49" s="1"/>
  <c r="C73" i="49" s="1"/>
  <c r="C74" i="49" s="1"/>
  <c r="C75" i="49" s="1"/>
  <c r="C76" i="49" s="1"/>
  <c r="C77" i="49" s="1"/>
  <c r="C78" i="49" s="1"/>
  <c r="C79" i="49" s="1"/>
  <c r="P12" i="44"/>
  <c r="P4" i="44"/>
  <c r="P3" i="44"/>
  <c r="C46" i="48" l="1"/>
  <c r="C47" i="48" s="1"/>
  <c r="C48" i="48" s="1"/>
  <c r="C49" i="48" s="1"/>
  <c r="C50" i="48" s="1"/>
  <c r="C51" i="48" s="1"/>
  <c r="C52" i="48" s="1"/>
  <c r="C53" i="48" s="1"/>
  <c r="C4" i="44"/>
  <c r="C5" i="44" s="1"/>
  <c r="C6" i="44" s="1"/>
  <c r="T396" i="45"/>
  <c r="O396" i="45"/>
  <c r="N396" i="45"/>
  <c r="T398" i="45"/>
  <c r="O398" i="45"/>
  <c r="N398" i="45"/>
  <c r="T401" i="45"/>
  <c r="O401" i="45"/>
  <c r="N401" i="45"/>
  <c r="T395" i="45"/>
  <c r="O395" i="45"/>
  <c r="N395" i="45"/>
  <c r="T394" i="45"/>
  <c r="O394" i="45"/>
  <c r="N394" i="45"/>
  <c r="T393" i="45"/>
  <c r="O393" i="45"/>
  <c r="N393" i="45"/>
  <c r="T397" i="45"/>
  <c r="O397" i="45"/>
  <c r="N397" i="45"/>
  <c r="T399" i="45"/>
  <c r="O399" i="45"/>
  <c r="N399" i="45"/>
  <c r="T400" i="45"/>
  <c r="O400" i="45"/>
  <c r="N400" i="45"/>
  <c r="T392" i="45"/>
  <c r="O392" i="45"/>
  <c r="N392" i="45"/>
  <c r="T391" i="45"/>
  <c r="O391" i="45"/>
  <c r="N391" i="45"/>
  <c r="T390" i="45"/>
  <c r="O390" i="45"/>
  <c r="N390" i="45"/>
  <c r="T389" i="45"/>
  <c r="O389" i="45"/>
  <c r="N389" i="45"/>
  <c r="T388" i="45"/>
  <c r="O388" i="45"/>
  <c r="N388" i="45"/>
  <c r="T387" i="45"/>
  <c r="O387" i="45"/>
  <c r="N387" i="45"/>
  <c r="T386" i="45"/>
  <c r="O386" i="45"/>
  <c r="N386" i="45"/>
  <c r="T385" i="45"/>
  <c r="O385" i="45"/>
  <c r="N385" i="45"/>
  <c r="T384" i="45"/>
  <c r="O384" i="45"/>
  <c r="N384" i="45"/>
  <c r="T383" i="45"/>
  <c r="O383" i="45"/>
  <c r="N383" i="45"/>
  <c r="T382" i="45"/>
  <c r="O382" i="45"/>
  <c r="N382" i="45"/>
  <c r="T381" i="45"/>
  <c r="O381" i="45"/>
  <c r="N381" i="45"/>
  <c r="T380" i="45"/>
  <c r="O380" i="45"/>
  <c r="N380" i="45"/>
  <c r="T379" i="45"/>
  <c r="O379" i="45"/>
  <c r="N379" i="45"/>
  <c r="T378" i="45"/>
  <c r="O378" i="45"/>
  <c r="N378" i="45"/>
  <c r="T377" i="45"/>
  <c r="O377" i="45"/>
  <c r="N377" i="45"/>
  <c r="T376" i="45"/>
  <c r="O376" i="45"/>
  <c r="N376" i="45"/>
  <c r="T375" i="45"/>
  <c r="O375" i="45"/>
  <c r="N375" i="45"/>
  <c r="T374" i="45"/>
  <c r="O374" i="45"/>
  <c r="N374" i="45"/>
  <c r="T373" i="45"/>
  <c r="O373" i="45"/>
  <c r="N373" i="45"/>
  <c r="T372" i="45"/>
  <c r="O372" i="45"/>
  <c r="N372" i="45"/>
  <c r="T371" i="45"/>
  <c r="O371" i="45"/>
  <c r="N371" i="45"/>
  <c r="T370" i="45"/>
  <c r="O370" i="45"/>
  <c r="N370" i="45"/>
  <c r="T369" i="45"/>
  <c r="O369" i="45"/>
  <c r="N369" i="45"/>
  <c r="T368" i="45"/>
  <c r="O368" i="45"/>
  <c r="N368" i="45"/>
  <c r="T367" i="45"/>
  <c r="O367" i="45"/>
  <c r="N367" i="45"/>
  <c r="T366" i="45"/>
  <c r="O366" i="45"/>
  <c r="N366" i="45"/>
  <c r="T365" i="45"/>
  <c r="O365" i="45"/>
  <c r="N365" i="45"/>
  <c r="T364" i="45"/>
  <c r="O364" i="45"/>
  <c r="N364" i="45"/>
  <c r="T363" i="45"/>
  <c r="O363" i="45"/>
  <c r="N363" i="45"/>
  <c r="T362" i="45"/>
  <c r="O362" i="45"/>
  <c r="N362" i="45"/>
  <c r="T361" i="45"/>
  <c r="O361" i="45"/>
  <c r="N361" i="45"/>
  <c r="T360" i="45"/>
  <c r="O360" i="45"/>
  <c r="N360" i="45"/>
  <c r="T359" i="45"/>
  <c r="O359" i="45"/>
  <c r="N359" i="45"/>
  <c r="T358" i="45"/>
  <c r="O358" i="45"/>
  <c r="N358" i="45"/>
  <c r="T357" i="45"/>
  <c r="O357" i="45"/>
  <c r="N357" i="45"/>
  <c r="T356" i="45"/>
  <c r="O356" i="45"/>
  <c r="N356" i="45"/>
  <c r="T355" i="45"/>
  <c r="O355" i="45"/>
  <c r="N355" i="45"/>
  <c r="T354" i="45"/>
  <c r="O354" i="45"/>
  <c r="N354" i="45"/>
  <c r="T353" i="45"/>
  <c r="O353" i="45"/>
  <c r="N353" i="45"/>
  <c r="T352" i="45"/>
  <c r="O352" i="45"/>
  <c r="N352" i="45"/>
  <c r="T351" i="45"/>
  <c r="O351" i="45"/>
  <c r="N351" i="45"/>
  <c r="T350" i="45"/>
  <c r="O350" i="45"/>
  <c r="N350" i="45"/>
  <c r="T349" i="45"/>
  <c r="O349" i="45"/>
  <c r="N349" i="45"/>
  <c r="T348" i="45"/>
  <c r="O348" i="45"/>
  <c r="N348" i="45"/>
  <c r="T347" i="45"/>
  <c r="O347" i="45"/>
  <c r="N347" i="45"/>
  <c r="T346" i="45"/>
  <c r="O346" i="45"/>
  <c r="N346" i="45"/>
  <c r="T345" i="45"/>
  <c r="O345" i="45"/>
  <c r="N345" i="45"/>
  <c r="T344" i="45"/>
  <c r="O344" i="45"/>
  <c r="N344" i="45"/>
  <c r="T343" i="45"/>
  <c r="O343" i="45"/>
  <c r="N343" i="45"/>
  <c r="T342" i="45"/>
  <c r="O342" i="45"/>
  <c r="N342" i="45"/>
  <c r="T341" i="45"/>
  <c r="O341" i="45"/>
  <c r="N341" i="45"/>
  <c r="T340" i="45"/>
  <c r="O340" i="45"/>
  <c r="N340" i="45"/>
  <c r="T339" i="45"/>
  <c r="O339" i="45"/>
  <c r="N339" i="45"/>
  <c r="T338" i="45"/>
  <c r="O338" i="45"/>
  <c r="N338" i="45"/>
  <c r="T337" i="45"/>
  <c r="O337" i="45"/>
  <c r="N337" i="45"/>
  <c r="T336" i="45"/>
  <c r="O336" i="45"/>
  <c r="N336" i="45"/>
  <c r="T335" i="45"/>
  <c r="O335" i="45"/>
  <c r="N335" i="45"/>
  <c r="T334" i="45"/>
  <c r="O334" i="45"/>
  <c r="N334" i="45"/>
  <c r="T333" i="45"/>
  <c r="O333" i="45"/>
  <c r="N333" i="45"/>
  <c r="T332" i="45"/>
  <c r="O332" i="45"/>
  <c r="N332" i="45"/>
  <c r="T331" i="45"/>
  <c r="O331" i="45"/>
  <c r="N331" i="45"/>
  <c r="T330" i="45"/>
  <c r="O330" i="45"/>
  <c r="N330" i="45"/>
  <c r="T329" i="45"/>
  <c r="O329" i="45"/>
  <c r="N329" i="45"/>
  <c r="T328" i="45"/>
  <c r="O328" i="45"/>
  <c r="N328" i="45"/>
  <c r="T327" i="45"/>
  <c r="O327" i="45"/>
  <c r="N327" i="45"/>
  <c r="T326" i="45"/>
  <c r="O326" i="45"/>
  <c r="N326" i="45"/>
  <c r="T325" i="45"/>
  <c r="O325" i="45"/>
  <c r="N325" i="45"/>
  <c r="T324" i="45"/>
  <c r="O324" i="45"/>
  <c r="N324" i="45"/>
  <c r="T323" i="45"/>
  <c r="O323" i="45"/>
  <c r="N323" i="45"/>
  <c r="T322" i="45"/>
  <c r="O322" i="45"/>
  <c r="N322" i="45"/>
  <c r="T321" i="45"/>
  <c r="O321" i="45"/>
  <c r="N321" i="45"/>
  <c r="T320" i="45"/>
  <c r="O320" i="45"/>
  <c r="N320" i="45"/>
  <c r="T319" i="45"/>
  <c r="O319" i="45"/>
  <c r="N319" i="45"/>
  <c r="T318" i="45"/>
  <c r="O318" i="45"/>
  <c r="N318" i="45"/>
  <c r="T317" i="45"/>
  <c r="O317" i="45"/>
  <c r="N317" i="45"/>
  <c r="T316" i="45"/>
  <c r="O316" i="45"/>
  <c r="N316" i="45"/>
  <c r="T315" i="45"/>
  <c r="O315" i="45"/>
  <c r="N315" i="45"/>
  <c r="T314" i="45"/>
  <c r="O314" i="45"/>
  <c r="N314" i="45"/>
  <c r="T313" i="45"/>
  <c r="O313" i="45"/>
  <c r="N313" i="45"/>
  <c r="T312" i="45"/>
  <c r="O312" i="45"/>
  <c r="N312" i="45"/>
  <c r="T311" i="45"/>
  <c r="O311" i="45"/>
  <c r="N311" i="45"/>
  <c r="T310" i="45"/>
  <c r="O310" i="45"/>
  <c r="N310" i="45"/>
  <c r="T270" i="45"/>
  <c r="O270" i="45"/>
  <c r="N270" i="45"/>
  <c r="T269" i="45"/>
  <c r="O269" i="45"/>
  <c r="N269" i="45"/>
  <c r="T268" i="45"/>
  <c r="O268" i="45"/>
  <c r="N268" i="45"/>
  <c r="T267" i="45"/>
  <c r="O267" i="45"/>
  <c r="N267" i="45"/>
  <c r="T266" i="45"/>
  <c r="O266" i="45"/>
  <c r="N266" i="45"/>
  <c r="T265" i="45"/>
  <c r="O265" i="45"/>
  <c r="N265" i="45"/>
  <c r="T264" i="45"/>
  <c r="O264" i="45"/>
  <c r="N264" i="45"/>
  <c r="T263" i="45"/>
  <c r="O263" i="45"/>
  <c r="N263" i="45"/>
  <c r="T262" i="45"/>
  <c r="O262" i="45"/>
  <c r="N262" i="45"/>
  <c r="T261" i="45"/>
  <c r="O261" i="45"/>
  <c r="N261" i="45"/>
  <c r="T260" i="45"/>
  <c r="O260" i="45"/>
  <c r="N260" i="45"/>
  <c r="T259" i="45"/>
  <c r="O259" i="45"/>
  <c r="N259" i="45"/>
  <c r="T258" i="45"/>
  <c r="O258" i="45"/>
  <c r="N258" i="45"/>
  <c r="T257" i="45"/>
  <c r="O257" i="45"/>
  <c r="N257" i="45"/>
  <c r="T246" i="45"/>
  <c r="O246" i="45"/>
  <c r="N246" i="45"/>
  <c r="T245" i="45"/>
  <c r="O245" i="45"/>
  <c r="N245" i="45"/>
  <c r="T244" i="45"/>
  <c r="O244" i="45"/>
  <c r="N244" i="45"/>
  <c r="T243" i="45"/>
  <c r="O243" i="45"/>
  <c r="N243" i="45"/>
  <c r="T242" i="45"/>
  <c r="O242" i="45"/>
  <c r="N242" i="45"/>
  <c r="T241" i="45"/>
  <c r="O241" i="45"/>
  <c r="N241" i="45"/>
  <c r="T240" i="45"/>
  <c r="O240" i="45"/>
  <c r="N240" i="45"/>
  <c r="T239" i="45"/>
  <c r="O239" i="45"/>
  <c r="N239" i="45"/>
  <c r="T256" i="45"/>
  <c r="O256" i="45"/>
  <c r="N256" i="45"/>
  <c r="T255" i="45"/>
  <c r="O255" i="45"/>
  <c r="N255" i="45"/>
  <c r="T254" i="45"/>
  <c r="O254" i="45"/>
  <c r="N254" i="45"/>
  <c r="T253" i="45"/>
  <c r="O253" i="45"/>
  <c r="N253" i="45"/>
  <c r="T252" i="45"/>
  <c r="O252" i="45"/>
  <c r="N252" i="45"/>
  <c r="T251" i="45"/>
  <c r="O251" i="45"/>
  <c r="N251" i="45"/>
  <c r="T250" i="45"/>
  <c r="O250" i="45"/>
  <c r="N250" i="45"/>
  <c r="T249" i="45"/>
  <c r="O249" i="45"/>
  <c r="N249" i="45"/>
  <c r="T248" i="45"/>
  <c r="O248" i="45"/>
  <c r="N248" i="45"/>
  <c r="T247" i="45"/>
  <c r="O247" i="45"/>
  <c r="N247" i="45"/>
  <c r="T238" i="45"/>
  <c r="O238" i="45"/>
  <c r="N238" i="45"/>
  <c r="T237" i="45"/>
  <c r="O237" i="45"/>
  <c r="N237" i="45"/>
  <c r="T236" i="45"/>
  <c r="O236" i="45"/>
  <c r="N236" i="45"/>
  <c r="T235" i="45"/>
  <c r="O235" i="45"/>
  <c r="N235" i="45"/>
  <c r="T234" i="45"/>
  <c r="O234" i="45"/>
  <c r="N234" i="45"/>
  <c r="T233" i="45"/>
  <c r="O233" i="45"/>
  <c r="N233" i="45"/>
  <c r="T232" i="45"/>
  <c r="O232" i="45"/>
  <c r="N232" i="45"/>
  <c r="T231" i="45"/>
  <c r="O231" i="45"/>
  <c r="N231" i="45"/>
  <c r="T230" i="45"/>
  <c r="O230" i="45"/>
  <c r="N230" i="45"/>
  <c r="T229" i="45"/>
  <c r="O229" i="45"/>
  <c r="N229" i="45"/>
  <c r="T228" i="45"/>
  <c r="O228" i="45"/>
  <c r="N228" i="45"/>
  <c r="T227" i="45"/>
  <c r="O227" i="45"/>
  <c r="N227" i="45"/>
  <c r="T226" i="45"/>
  <c r="O226" i="45"/>
  <c r="N226" i="45"/>
  <c r="T225" i="45"/>
  <c r="O225" i="45"/>
  <c r="N225" i="45"/>
  <c r="T224" i="45"/>
  <c r="O224" i="45"/>
  <c r="N224" i="45"/>
  <c r="T223" i="45"/>
  <c r="O223" i="45"/>
  <c r="N223" i="45"/>
  <c r="T222" i="45"/>
  <c r="O222" i="45"/>
  <c r="N222" i="45"/>
  <c r="T221" i="45"/>
  <c r="O221" i="45"/>
  <c r="N221" i="45"/>
  <c r="T220" i="45"/>
  <c r="O220" i="45"/>
  <c r="N220" i="45"/>
  <c r="T219" i="45"/>
  <c r="O219" i="45"/>
  <c r="N219" i="45"/>
  <c r="T218" i="45"/>
  <c r="O218" i="45"/>
  <c r="N218" i="45"/>
  <c r="T217" i="45"/>
  <c r="O217" i="45"/>
  <c r="N217" i="45"/>
  <c r="T216" i="45"/>
  <c r="O216" i="45"/>
  <c r="N216" i="45"/>
  <c r="T215" i="45"/>
  <c r="O215" i="45"/>
  <c r="N215" i="45"/>
  <c r="T213" i="45"/>
  <c r="O213" i="45"/>
  <c r="N213" i="45"/>
  <c r="T211" i="45"/>
  <c r="O211" i="45"/>
  <c r="N211" i="45"/>
  <c r="T214" i="45"/>
  <c r="O214" i="45"/>
  <c r="N214" i="45"/>
  <c r="T212" i="45"/>
  <c r="O212" i="45"/>
  <c r="N212" i="45"/>
  <c r="T200" i="45"/>
  <c r="O200" i="45"/>
  <c r="N200" i="45"/>
  <c r="T199" i="45"/>
  <c r="O199" i="45"/>
  <c r="N199" i="45"/>
  <c r="T198" i="45"/>
  <c r="O198" i="45"/>
  <c r="N198" i="45"/>
  <c r="T197" i="45"/>
  <c r="O197" i="45"/>
  <c r="N197" i="45"/>
  <c r="T196" i="45"/>
  <c r="O196" i="45"/>
  <c r="N196" i="45"/>
  <c r="T195" i="45"/>
  <c r="O195" i="45"/>
  <c r="N195" i="45"/>
  <c r="T194" i="45"/>
  <c r="O194" i="45"/>
  <c r="N194" i="45"/>
  <c r="O193" i="45"/>
  <c r="O192" i="45"/>
  <c r="N192" i="45"/>
  <c r="O191" i="45"/>
  <c r="N191" i="45"/>
  <c r="O190" i="45"/>
  <c r="N190" i="45"/>
  <c r="O189" i="45"/>
  <c r="N189" i="45"/>
  <c r="O188" i="45"/>
  <c r="N188" i="45"/>
  <c r="O173" i="45"/>
  <c r="N173" i="45"/>
  <c r="O172" i="45"/>
  <c r="N172" i="45"/>
  <c r="O171" i="45"/>
  <c r="N171" i="45"/>
  <c r="O170" i="45"/>
  <c r="N170" i="45"/>
  <c r="O169" i="45"/>
  <c r="N169" i="45"/>
  <c r="O168" i="45"/>
  <c r="N168" i="45"/>
  <c r="O167" i="45"/>
  <c r="N167" i="45"/>
  <c r="O166" i="45"/>
  <c r="N166" i="45"/>
  <c r="O165" i="45"/>
  <c r="N165" i="45"/>
  <c r="O164" i="45"/>
  <c r="N164" i="45"/>
  <c r="O163" i="45"/>
  <c r="N163" i="45"/>
  <c r="O162" i="45"/>
  <c r="N162" i="45"/>
  <c r="O160" i="45"/>
  <c r="N160" i="45"/>
  <c r="O161" i="45"/>
  <c r="N161" i="45"/>
  <c r="O159" i="45"/>
  <c r="N159" i="45"/>
  <c r="O158" i="45"/>
  <c r="O157" i="45"/>
  <c r="O156" i="45"/>
  <c r="O155" i="45"/>
  <c r="O187" i="45"/>
  <c r="N187" i="45"/>
  <c r="O186" i="45"/>
  <c r="N186" i="45"/>
  <c r="O185" i="45"/>
  <c r="N185" i="45"/>
  <c r="O184" i="45"/>
  <c r="N184" i="45"/>
  <c r="O183" i="45"/>
  <c r="N183" i="45"/>
  <c r="O182" i="45"/>
  <c r="N182" i="45"/>
  <c r="O181" i="45"/>
  <c r="N181" i="45"/>
  <c r="O180" i="45"/>
  <c r="N180" i="45"/>
  <c r="O179" i="45"/>
  <c r="N179" i="45"/>
  <c r="O178" i="45"/>
  <c r="N178" i="45"/>
  <c r="O177" i="45"/>
  <c r="N177" i="45"/>
  <c r="O176" i="45"/>
  <c r="N176" i="45"/>
  <c r="O175" i="45"/>
  <c r="N175" i="45"/>
  <c r="O174" i="45"/>
  <c r="N174" i="45"/>
  <c r="O109" i="45"/>
  <c r="N109" i="45"/>
  <c r="O108" i="45"/>
  <c r="N108" i="45"/>
  <c r="O107" i="45"/>
  <c r="N107" i="45"/>
  <c r="O106" i="45"/>
  <c r="N106" i="45"/>
  <c r="O105" i="45"/>
  <c r="N105" i="45"/>
  <c r="O104" i="45"/>
  <c r="N104" i="45"/>
  <c r="O103" i="45"/>
  <c r="N103" i="45"/>
  <c r="P96" i="44"/>
  <c r="P95" i="44"/>
  <c r="G95" i="44"/>
  <c r="P94" i="44"/>
  <c r="G94" i="44"/>
  <c r="P93" i="44"/>
  <c r="G93" i="44"/>
  <c r="P88" i="44"/>
  <c r="P84" i="44"/>
  <c r="G84" i="44"/>
  <c r="P76" i="44"/>
  <c r="G71" i="44"/>
  <c r="G67" i="44"/>
  <c r="G65" i="44"/>
  <c r="G63" i="44"/>
  <c r="P41" i="44"/>
  <c r="P26" i="44"/>
  <c r="P32" i="44"/>
  <c r="P31" i="44"/>
  <c r="P29" i="44"/>
  <c r="P30" i="44"/>
  <c r="P11" i="44"/>
  <c r="P10" i="44"/>
  <c r="P9" i="44"/>
  <c r="P8" i="44"/>
  <c r="P7" i="44"/>
  <c r="P6" i="44"/>
  <c r="P5" i="44"/>
  <c r="J1031" i="43"/>
  <c r="J1030" i="43"/>
  <c r="J1029" i="43"/>
  <c r="J1028" i="43"/>
  <c r="J1027" i="43"/>
  <c r="J1026" i="43"/>
  <c r="J1025" i="43"/>
  <c r="C733" i="43"/>
  <c r="C734" i="43" s="1"/>
  <c r="C735" i="43" s="1"/>
  <c r="C736" i="43" s="1"/>
  <c r="C737" i="43" s="1"/>
  <c r="C738" i="43" s="1"/>
  <c r="C739" i="43" s="1"/>
  <c r="C740" i="43" s="1"/>
  <c r="C741" i="43" s="1"/>
  <c r="C742" i="43" s="1"/>
  <c r="C743" i="43" s="1"/>
  <c r="C744" i="43" s="1"/>
  <c r="C745" i="43" s="1"/>
  <c r="C746" i="43" s="1"/>
  <c r="C747" i="43" s="1"/>
  <c r="C748" i="43" s="1"/>
  <c r="C749" i="43" s="1"/>
  <c r="C750" i="43" s="1"/>
  <c r="C751" i="43" s="1"/>
  <c r="C752" i="43" s="1"/>
  <c r="C753" i="43" s="1"/>
  <c r="C754" i="43" s="1"/>
  <c r="C755" i="43" s="1"/>
  <c r="C756" i="43" s="1"/>
  <c r="C757" i="43" s="1"/>
  <c r="C758" i="43" s="1"/>
  <c r="C759" i="43" s="1"/>
  <c r="C760" i="43" s="1"/>
  <c r="C761" i="43" s="1"/>
  <c r="C762" i="43" s="1"/>
  <c r="C763" i="43" s="1"/>
  <c r="C764" i="43" s="1"/>
  <c r="C765" i="43" s="1"/>
  <c r="C766" i="43" s="1"/>
  <c r="C767" i="43" s="1"/>
  <c r="C768" i="43" s="1"/>
  <c r="C769" i="43" s="1"/>
  <c r="C770" i="43"/>
  <c r="C771" i="43" s="1"/>
  <c r="C772" i="43" s="1"/>
  <c r="C773" i="43" s="1"/>
  <c r="C774" i="43" s="1"/>
  <c r="C775" i="43" s="1"/>
  <c r="C776" i="43" s="1"/>
  <c r="C777" i="43" s="1"/>
  <c r="C778" i="43" s="1"/>
  <c r="C779" i="43" s="1"/>
  <c r="C780" i="43" s="1"/>
  <c r="C781" i="43" s="1"/>
  <c r="C782" i="43" s="1"/>
  <c r="C783" i="43" s="1"/>
  <c r="C784" i="43" s="1"/>
  <c r="C785" i="43" s="1"/>
  <c r="C786" i="43" s="1"/>
  <c r="C787" i="43" s="1"/>
  <c r="C788" i="43" s="1"/>
  <c r="C789" i="43" s="1"/>
  <c r="C790" i="43" s="1"/>
  <c r="C791" i="43" s="1"/>
  <c r="C792" i="43" s="1"/>
  <c r="C793" i="43" s="1"/>
  <c r="C794" i="43" s="1"/>
  <c r="C795" i="43" s="1"/>
  <c r="C796" i="43" s="1"/>
  <c r="C797" i="43" s="1"/>
  <c r="C798" i="43" s="1"/>
  <c r="C799" i="43" s="1"/>
  <c r="C800" i="43" s="1"/>
  <c r="C801" i="43" s="1"/>
  <c r="C802" i="43" s="1"/>
  <c r="C803" i="43" s="1"/>
  <c r="C804" i="43" s="1"/>
  <c r="C805" i="43" s="1"/>
  <c r="C806" i="43" s="1"/>
  <c r="C807" i="43" s="1"/>
  <c r="C808" i="43" s="1"/>
  <c r="C809" i="43" s="1"/>
  <c r="C810" i="43" s="1"/>
  <c r="C811" i="43" s="1"/>
  <c r="C812" i="43" s="1"/>
  <c r="C813" i="43" s="1"/>
  <c r="C814" i="43" s="1"/>
  <c r="C815" i="43" s="1"/>
  <c r="C816" i="43" s="1"/>
  <c r="C817" i="43" s="1"/>
  <c r="C818" i="43" s="1"/>
  <c r="C819" i="43" s="1"/>
  <c r="C820" i="43" s="1"/>
  <c r="C821" i="43" s="1"/>
  <c r="C822" i="43" s="1"/>
  <c r="C823" i="43" s="1"/>
  <c r="C824" i="43" s="1"/>
  <c r="C825" i="43" s="1"/>
  <c r="C826" i="43" s="1"/>
  <c r="C827" i="43" s="1"/>
  <c r="C828" i="43" s="1"/>
  <c r="C829" i="43" s="1"/>
  <c r="C830" i="43" s="1"/>
  <c r="C831" i="43" s="1"/>
  <c r="C832" i="43" s="1"/>
  <c r="C833" i="43" s="1"/>
  <c r="C834" i="43" s="1"/>
  <c r="C835" i="43" s="1"/>
  <c r="C836" i="43" s="1"/>
  <c r="C837" i="43" s="1"/>
  <c r="C838" i="43" s="1"/>
  <c r="C839" i="43" s="1"/>
  <c r="C840" i="43" s="1"/>
  <c r="C841" i="43" s="1"/>
  <c r="C842" i="43" s="1"/>
  <c r="C843" i="43" s="1"/>
  <c r="C844" i="43" s="1"/>
  <c r="C845" i="43" s="1"/>
  <c r="C846" i="43" s="1"/>
  <c r="C847" i="43" s="1"/>
  <c r="C848" i="43" s="1"/>
  <c r="C849" i="43" s="1"/>
  <c r="C850" i="43" s="1"/>
  <c r="C851" i="43" s="1"/>
  <c r="C852" i="43" s="1"/>
  <c r="C853" i="43" s="1"/>
  <c r="C854" i="43" s="1"/>
  <c r="C855" i="43" s="1"/>
  <c r="C856" i="43" s="1"/>
  <c r="C857" i="43" s="1"/>
  <c r="C858" i="43" s="1"/>
  <c r="C859" i="43" s="1"/>
  <c r="C860" i="43" s="1"/>
  <c r="C861" i="43" s="1"/>
  <c r="C862" i="43" s="1"/>
  <c r="C863" i="43" s="1"/>
  <c r="C864" i="43" s="1"/>
  <c r="C865" i="43" s="1"/>
  <c r="C866" i="43" s="1"/>
  <c r="C867" i="43" s="1"/>
  <c r="C868" i="43" s="1"/>
  <c r="C869" i="43" s="1"/>
  <c r="C870" i="43" s="1"/>
  <c r="C871" i="43" s="1"/>
  <c r="C872" i="43" s="1"/>
  <c r="C873" i="43" s="1"/>
  <c r="C874" i="43" s="1"/>
  <c r="C875" i="43" s="1"/>
  <c r="C876" i="43" s="1"/>
  <c r="C877" i="43" s="1"/>
  <c r="C878" i="43" s="1"/>
  <c r="C879" i="43" s="1"/>
  <c r="C880" i="43" s="1"/>
  <c r="C881" i="43" s="1"/>
  <c r="C882" i="43" s="1"/>
  <c r="C883" i="43" s="1"/>
  <c r="C884" i="43" s="1"/>
  <c r="C885" i="43" s="1"/>
  <c r="C886" i="43" s="1"/>
  <c r="C887" i="43" s="1"/>
  <c r="C888" i="43" s="1"/>
  <c r="C889" i="43" s="1"/>
  <c r="C890" i="43" s="1"/>
  <c r="C891" i="43" s="1"/>
  <c r="C892" i="43" s="1"/>
  <c r="C893" i="43" s="1"/>
  <c r="C894" i="43" s="1"/>
  <c r="C895" i="43" s="1"/>
  <c r="C896" i="43" s="1"/>
  <c r="C897" i="43" s="1"/>
  <c r="C898" i="43" s="1"/>
  <c r="C899" i="43" s="1"/>
  <c r="C900" i="43" s="1"/>
  <c r="C901" i="43" s="1"/>
  <c r="C902" i="43" s="1"/>
  <c r="C903" i="43" s="1"/>
  <c r="C904" i="43" s="1"/>
  <c r="C905" i="43" s="1"/>
  <c r="C906" i="43" s="1"/>
  <c r="C907" i="43" s="1"/>
  <c r="C908" i="43" s="1"/>
  <c r="C909" i="43" s="1"/>
  <c r="C910" i="43" s="1"/>
  <c r="C911" i="43" s="1"/>
  <c r="C912" i="43" s="1"/>
  <c r="C913" i="43" s="1"/>
  <c r="C914" i="43" s="1"/>
  <c r="C915" i="43" s="1"/>
  <c r="C916" i="43" s="1"/>
  <c r="C917" i="43" s="1"/>
  <c r="C918" i="43" s="1"/>
  <c r="C919" i="43" s="1"/>
  <c r="C920" i="43" s="1"/>
  <c r="C921" i="43" s="1"/>
  <c r="C922" i="43" s="1"/>
  <c r="C923" i="43" s="1"/>
  <c r="C924" i="43" s="1"/>
  <c r="C925" i="43" s="1"/>
  <c r="C926" i="43" s="1"/>
  <c r="C927" i="43" s="1"/>
  <c r="C928" i="43" s="1"/>
  <c r="C929" i="43" s="1"/>
  <c r="C930" i="43" s="1"/>
  <c r="C931" i="43" s="1"/>
  <c r="C932" i="43" s="1"/>
  <c r="C933" i="43" s="1"/>
  <c r="C934" i="43" s="1"/>
  <c r="C935" i="43" s="1"/>
  <c r="C936" i="43" s="1"/>
  <c r="C937" i="43" s="1"/>
  <c r="C938" i="43" s="1"/>
  <c r="C939" i="43" s="1"/>
  <c r="C940" i="43" s="1"/>
  <c r="C941" i="43" s="1"/>
  <c r="C942" i="43" s="1"/>
  <c r="C943" i="43" s="1"/>
  <c r="C944" i="43" s="1"/>
  <c r="C945" i="43" s="1"/>
  <c r="C946" i="43" s="1"/>
  <c r="C947" i="43" s="1"/>
  <c r="C948" i="43" s="1"/>
  <c r="C949" i="43" s="1"/>
  <c r="C950" i="43" s="1"/>
  <c r="C951" i="43" s="1"/>
  <c r="C952" i="43" s="1"/>
  <c r="C953" i="43" s="1"/>
  <c r="C954" i="43" s="1"/>
  <c r="C955" i="43" s="1"/>
  <c r="C956" i="43" s="1"/>
  <c r="C957" i="43" s="1"/>
  <c r="C958" i="43" s="1"/>
  <c r="C959" i="43" s="1"/>
  <c r="C960" i="43" s="1"/>
  <c r="C961" i="43" s="1"/>
  <c r="C962" i="43" s="1"/>
  <c r="C963" i="43" s="1"/>
  <c r="C964" i="43" s="1"/>
  <c r="C965" i="43" s="1"/>
  <c r="C966" i="43" s="1"/>
  <c r="C967" i="43" s="1"/>
  <c r="C968" i="43" s="1"/>
  <c r="C969" i="43" s="1"/>
  <c r="C970" i="43" s="1"/>
  <c r="C971" i="43" s="1"/>
  <c r="C972" i="43" s="1"/>
  <c r="C973" i="43" s="1"/>
  <c r="C974" i="43" s="1"/>
  <c r="C975" i="43" s="1"/>
  <c r="C976" i="43" s="1"/>
  <c r="C977" i="43" s="1"/>
  <c r="C978" i="43" s="1"/>
  <c r="C979" i="43" s="1"/>
  <c r="C980" i="43" s="1"/>
  <c r="C981" i="43" s="1"/>
  <c r="C982" i="43" s="1"/>
  <c r="C983" i="43" s="1"/>
  <c r="C984" i="43" s="1"/>
  <c r="C985" i="43" s="1"/>
  <c r="C986" i="43" s="1"/>
  <c r="C987" i="43" s="1"/>
  <c r="C988" i="43" s="1"/>
  <c r="C989" i="43" s="1"/>
  <c r="C990" i="43" s="1"/>
  <c r="C991" i="43" s="1"/>
  <c r="C992" i="43" s="1"/>
  <c r="C993" i="43" s="1"/>
  <c r="C994" i="43" s="1"/>
  <c r="C995" i="43" s="1"/>
  <c r="C996" i="43" s="1"/>
  <c r="C997" i="43" s="1"/>
  <c r="C998" i="43" s="1"/>
  <c r="C999" i="43" s="1"/>
  <c r="C1000" i="43" s="1"/>
  <c r="C1001" i="43" s="1"/>
  <c r="C1002" i="43" s="1"/>
  <c r="C1003" i="43" s="1"/>
  <c r="C1004" i="43" s="1"/>
  <c r="C1005" i="43" s="1"/>
  <c r="C1006" i="43" s="1"/>
  <c r="C1007" i="43" s="1"/>
  <c r="C1008" i="43" s="1"/>
  <c r="C1009" i="43" s="1"/>
  <c r="C1010" i="43" s="1"/>
  <c r="C1011" i="43" s="1"/>
  <c r="C1012" i="43" s="1"/>
  <c r="C1013" i="43" s="1"/>
  <c r="C1014" i="43" s="1"/>
  <c r="C1015" i="43" s="1"/>
  <c r="C1016" i="43" s="1"/>
  <c r="C1017" i="43" s="1"/>
  <c r="C1018" i="43" s="1"/>
  <c r="C1019" i="43" s="1"/>
  <c r="C1020" i="43" s="1"/>
  <c r="C1021" i="43" s="1"/>
  <c r="C1022" i="43" s="1"/>
  <c r="C1023" i="43" s="1"/>
  <c r="C1024" i="43" s="1"/>
  <c r="C1025" i="43" s="1"/>
  <c r="C1026" i="43" s="1"/>
  <c r="C1027" i="43" s="1"/>
  <c r="C1028" i="43" s="1"/>
  <c r="C1029" i="43" s="1"/>
  <c r="C1030" i="43" s="1"/>
  <c r="C1031" i="43" s="1"/>
  <c r="C1032" i="43" s="1"/>
  <c r="C1033" i="43" s="1"/>
  <c r="C1034" i="43" s="1"/>
  <c r="C1035" i="43" s="1"/>
  <c r="C1036" i="43" s="1"/>
  <c r="C1037" i="43" s="1"/>
  <c r="C1038" i="43" s="1"/>
  <c r="C1039" i="43" s="1"/>
  <c r="C1040" i="43" s="1"/>
  <c r="C1041" i="43" s="1"/>
  <c r="C1042" i="43" s="1"/>
  <c r="C1043" i="43" s="1"/>
  <c r="C1044" i="43" s="1"/>
  <c r="C1045" i="43" s="1"/>
  <c r="C1046" i="43" s="1"/>
  <c r="C1047" i="43" s="1"/>
  <c r="C1048" i="43" s="1"/>
  <c r="C1049" i="43" s="1"/>
  <c r="C1050" i="43" s="1"/>
  <c r="C1051" i="43" s="1"/>
  <c r="C1052" i="43" s="1"/>
  <c r="C1053" i="43" s="1"/>
  <c r="C1054" i="43" s="1"/>
  <c r="C1055" i="43" s="1"/>
  <c r="C1056" i="43" s="1"/>
  <c r="C1057" i="43" s="1"/>
  <c r="C1058" i="43" s="1"/>
  <c r="C1059" i="43" s="1"/>
  <c r="C1060" i="43" s="1"/>
  <c r="C1061" i="43" s="1"/>
  <c r="C1062" i="43" s="1"/>
  <c r="C1063" i="43" s="1"/>
  <c r="C1064" i="43" s="1"/>
  <c r="C1065" i="43" s="1"/>
  <c r="C1066" i="43" s="1"/>
  <c r="C1067" i="43" s="1"/>
  <c r="C1068" i="43" s="1"/>
  <c r="C1069" i="43" s="1"/>
  <c r="C1070" i="43" s="1"/>
  <c r="C1071" i="43" s="1"/>
  <c r="C1072" i="43" s="1"/>
  <c r="C1073" i="43" s="1"/>
  <c r="C1074" i="43" s="1"/>
  <c r="C1075" i="43" s="1"/>
  <c r="C1076" i="43" s="1"/>
  <c r="C1077" i="43" s="1"/>
  <c r="C1078" i="43" s="1"/>
  <c r="C1079" i="43" s="1"/>
  <c r="C1080" i="43" s="1"/>
  <c r="C1081" i="43" s="1"/>
  <c r="C1082" i="43" s="1"/>
  <c r="C1083" i="43" s="1"/>
  <c r="C1084" i="43" s="1"/>
  <c r="C1085" i="43" s="1"/>
  <c r="C1086" i="43" s="1"/>
  <c r="C1087" i="43" s="1"/>
  <c r="C1088" i="43" s="1"/>
  <c r="C1089" i="43" s="1"/>
  <c r="C1090" i="43" s="1"/>
  <c r="C1091" i="43" s="1"/>
  <c r="C1092" i="43" s="1"/>
  <c r="C1093" i="43" s="1"/>
  <c r="C1094" i="43" s="1"/>
  <c r="C1095" i="43" s="1"/>
  <c r="C1096" i="43" s="1"/>
  <c r="C1097" i="43" s="1"/>
  <c r="C1098" i="43" s="1"/>
  <c r="C1099" i="43" s="1"/>
  <c r="C1100" i="43" s="1"/>
  <c r="C1101" i="43" s="1"/>
  <c r="C1102" i="43" s="1"/>
  <c r="C1103" i="43" s="1"/>
  <c r="C1104" i="43" s="1"/>
  <c r="C1105" i="43" s="1"/>
  <c r="C1106" i="43" s="1"/>
  <c r="C1107" i="43" s="1"/>
  <c r="C1108" i="43" s="1"/>
  <c r="C1109" i="43" s="1"/>
  <c r="C1110" i="43" s="1"/>
  <c r="C1111" i="43" s="1"/>
  <c r="C1112" i="43" s="1"/>
  <c r="C1113" i="43" s="1"/>
  <c r="C1114" i="43" s="1"/>
  <c r="C1115" i="43" s="1"/>
  <c r="C1116" i="43" s="1"/>
  <c r="C1117" i="43" s="1"/>
  <c r="C1118" i="43" s="1"/>
  <c r="C1119" i="43" s="1"/>
  <c r="C1120" i="43" s="1"/>
  <c r="C1121" i="43" s="1"/>
  <c r="C1122" i="43" s="1"/>
  <c r="C1123" i="43" s="1"/>
  <c r="C1124" i="43" s="1"/>
  <c r="C1125" i="43" s="1"/>
  <c r="C1126" i="43" s="1"/>
  <c r="C1127" i="43" s="1"/>
  <c r="C1128" i="43" s="1"/>
  <c r="C1129" i="43" s="1"/>
  <c r="C1130" i="43" s="1"/>
  <c r="C1131" i="43" s="1"/>
  <c r="C1132" i="43" s="1"/>
  <c r="C1133" i="43" s="1"/>
  <c r="C1134" i="43" s="1"/>
  <c r="C1135" i="43" s="1"/>
  <c r="C1136" i="43" s="1"/>
  <c r="C1137" i="43" s="1"/>
  <c r="C1138" i="43" s="1"/>
  <c r="C1139" i="43" s="1"/>
  <c r="C1140" i="43" s="1"/>
  <c r="C1141" i="43" s="1"/>
  <c r="C1142" i="43" s="1"/>
  <c r="C1143" i="43" s="1"/>
  <c r="C1144" i="43" s="1"/>
  <c r="C1145" i="43" s="1"/>
  <c r="C1146" i="43" s="1"/>
  <c r="C1147" i="43" s="1"/>
  <c r="C1148" i="43" s="1"/>
  <c r="C1149" i="43" s="1"/>
  <c r="C1150" i="43" s="1"/>
  <c r="C1151" i="43" s="1"/>
  <c r="C1152" i="43" s="1"/>
  <c r="C1153" i="43" s="1"/>
  <c r="C1154" i="43" s="1"/>
  <c r="C1155" i="43" s="1"/>
  <c r="C1156" i="43" s="1"/>
  <c r="C1157" i="43" s="1"/>
  <c r="C1158" i="43" s="1"/>
  <c r="C1159" i="43" s="1"/>
  <c r="C1160" i="43" s="1"/>
  <c r="C1161" i="43" s="1"/>
  <c r="C1162" i="43" s="1"/>
  <c r="C1163" i="43" s="1"/>
  <c r="C1164" i="43" s="1"/>
  <c r="C1165" i="43" s="1"/>
  <c r="C1166" i="43" s="1"/>
  <c r="C1167" i="43" s="1"/>
  <c r="C1168" i="43" s="1"/>
  <c r="C1169" i="43" s="1"/>
  <c r="C1170" i="43" s="1"/>
  <c r="C1171" i="43" s="1"/>
  <c r="C1172" i="43" s="1"/>
  <c r="C1173" i="43" s="1"/>
  <c r="C1174" i="43" s="1"/>
  <c r="C1175" i="43" s="1"/>
  <c r="C1176" i="43" s="1"/>
  <c r="C1177" i="43" s="1"/>
  <c r="C1178" i="43" s="1"/>
  <c r="C1179" i="43" s="1"/>
  <c r="C1180" i="43" s="1"/>
  <c r="C1181" i="43" s="1"/>
  <c r="C1182" i="43" s="1"/>
  <c r="C1183" i="43" s="1"/>
  <c r="C1184" i="43" s="1"/>
  <c r="C1185" i="43" s="1"/>
  <c r="C1186" i="43" s="1"/>
  <c r="C1187" i="43" s="1"/>
  <c r="C1188" i="43" s="1"/>
  <c r="C1189" i="43" s="1"/>
  <c r="C1190" i="43" s="1"/>
  <c r="C1191" i="43" s="1"/>
  <c r="C1192" i="43" s="1"/>
  <c r="C1193" i="43" s="1"/>
  <c r="C1194" i="43" s="1"/>
  <c r="C1195" i="43" s="1"/>
  <c r="C1196" i="43" s="1"/>
  <c r="C1197" i="43" s="1"/>
  <c r="C1198" i="43" s="1"/>
  <c r="C1199" i="43" s="1"/>
  <c r="C1200" i="43" s="1"/>
  <c r="C1201" i="43" s="1"/>
  <c r="C1202" i="43" s="1"/>
  <c r="C1203" i="43" s="1"/>
  <c r="C1204" i="43" s="1"/>
  <c r="C1205" i="43" s="1"/>
  <c r="C1206" i="43" s="1"/>
  <c r="C1207" i="43" s="1"/>
  <c r="C1208" i="43" s="1"/>
  <c r="C1209" i="43" s="1"/>
  <c r="C1210" i="43" s="1"/>
  <c r="C1211" i="43" s="1"/>
  <c r="C1212" i="43" s="1"/>
  <c r="C1213" i="43" s="1"/>
  <c r="C1214" i="43" s="1"/>
  <c r="C1215" i="43" s="1"/>
  <c r="C1216" i="43" s="1"/>
  <c r="C1217" i="43" s="1"/>
  <c r="C1218" i="43" s="1"/>
  <c r="C1219" i="43" s="1"/>
  <c r="C1220" i="43" s="1"/>
  <c r="C1221" i="43" s="1"/>
  <c r="C1222" i="43" s="1"/>
  <c r="C1223" i="43" s="1"/>
  <c r="C1224" i="43" s="1"/>
  <c r="C1225" i="43" s="1"/>
  <c r="C1226" i="43" s="1"/>
  <c r="C1227" i="43" s="1"/>
  <c r="C1228" i="43" s="1"/>
  <c r="C1229" i="43" s="1"/>
  <c r="C1230" i="43" s="1"/>
  <c r="C1231" i="43" s="1"/>
  <c r="C1232" i="43" s="1"/>
  <c r="C1233" i="43" s="1"/>
  <c r="C1234" i="43" s="1"/>
  <c r="C1235" i="43" s="1"/>
  <c r="C1236" i="43" s="1"/>
  <c r="C1237" i="43" s="1"/>
  <c r="C1238" i="43" s="1"/>
  <c r="C1239" i="43" s="1"/>
  <c r="C1240" i="43" s="1"/>
  <c r="C1241" i="43" s="1"/>
  <c r="C1242" i="43" s="1"/>
  <c r="C1243" i="43" s="1"/>
  <c r="C1244" i="43" s="1"/>
  <c r="C1245" i="43" s="1"/>
  <c r="C1246" i="43" s="1"/>
  <c r="C1247" i="43" s="1"/>
  <c r="C1248" i="43" s="1"/>
  <c r="C1249" i="43" s="1"/>
  <c r="C1250" i="43" s="1"/>
  <c r="C1251" i="43" s="1"/>
  <c r="C1252" i="43" s="1"/>
  <c r="C1253" i="43" s="1"/>
  <c r="C1254" i="43" s="1"/>
  <c r="C1255" i="43" s="1"/>
  <c r="C1256" i="43" s="1"/>
  <c r="C1257" i="43" s="1"/>
  <c r="C1258" i="43" s="1"/>
  <c r="C1259" i="43" s="1"/>
  <c r="C1260" i="43" s="1"/>
  <c r="C1261" i="43" s="1"/>
  <c r="C1262" i="43" s="1"/>
  <c r="C1263" i="43" s="1"/>
  <c r="C1264" i="43" s="1"/>
  <c r="C1265" i="43" s="1"/>
  <c r="C1266" i="43" s="1"/>
  <c r="C1267" i="43" s="1"/>
  <c r="C1268" i="43" s="1"/>
  <c r="C1269" i="43" s="1"/>
  <c r="C1270" i="43" s="1"/>
  <c r="C1271" i="43" s="1"/>
  <c r="C1272" i="43" s="1"/>
  <c r="C1273" i="43" s="1"/>
  <c r="C1274" i="43" s="1"/>
  <c r="C1275" i="43" s="1"/>
  <c r="C1276" i="43" s="1"/>
  <c r="C1277" i="43" s="1"/>
  <c r="C1278" i="43" s="1"/>
  <c r="C1279" i="43" s="1"/>
  <c r="C1280" i="43" s="1"/>
  <c r="C1281" i="43" s="1"/>
  <c r="C1282" i="43" s="1"/>
  <c r="C1283" i="43" s="1"/>
  <c r="C1284" i="43" s="1"/>
  <c r="C1285" i="43" s="1"/>
  <c r="C1286" i="43" s="1"/>
  <c r="C1287" i="43" s="1"/>
  <c r="C1288" i="43" s="1"/>
  <c r="C1289" i="43" s="1"/>
  <c r="C1290" i="43" s="1"/>
  <c r="C1291" i="43" s="1"/>
  <c r="C1292" i="43" s="1"/>
  <c r="C1293" i="43" s="1"/>
  <c r="C1294" i="43" s="1"/>
  <c r="C1295" i="43" s="1"/>
  <c r="C1296" i="43" s="1"/>
  <c r="C1297" i="43" s="1"/>
  <c r="C1298" i="43" s="1"/>
  <c r="C1299" i="43" s="1"/>
  <c r="C1300" i="43" s="1"/>
  <c r="C1301" i="43" s="1"/>
  <c r="C1302" i="43" s="1"/>
  <c r="C1303" i="43" s="1"/>
  <c r="C1304" i="43" s="1"/>
  <c r="C1305" i="43" s="1"/>
  <c r="C1306" i="43" s="1"/>
  <c r="C1307" i="43" s="1"/>
  <c r="C1308" i="43" s="1"/>
  <c r="C1309" i="43" s="1"/>
  <c r="C1310" i="43" s="1"/>
  <c r="C1311" i="43" s="1"/>
  <c r="C1312" i="43" s="1"/>
  <c r="C1313" i="43" s="1"/>
  <c r="C1314" i="43" s="1"/>
  <c r="C1315" i="43"/>
  <c r="C1316" i="43" s="1"/>
  <c r="C1317" i="43" s="1"/>
  <c r="C1318" i="43" s="1"/>
  <c r="C1319" i="43" s="1"/>
  <c r="C1320" i="43" s="1"/>
  <c r="C1321" i="43" s="1"/>
  <c r="C1322" i="43" s="1"/>
  <c r="C1323" i="43" s="1"/>
  <c r="C1324" i="43" s="1"/>
  <c r="C1325" i="43" s="1"/>
  <c r="C1326" i="43" s="1"/>
  <c r="C1327" i="43" s="1"/>
  <c r="C1328" i="43" s="1"/>
  <c r="C1329" i="43" s="1"/>
  <c r="C1330" i="43" s="1"/>
  <c r="C1331" i="43" s="1"/>
  <c r="C1332" i="43" s="1"/>
  <c r="C1333" i="43" s="1"/>
  <c r="C1334" i="43" s="1"/>
  <c r="C1335" i="43" s="1"/>
  <c r="C1336" i="43" s="1"/>
  <c r="C1337" i="43" s="1"/>
  <c r="C1338" i="43" s="1"/>
  <c r="C1339" i="43" s="1"/>
  <c r="C1340" i="43" s="1"/>
  <c r="C1341" i="43" s="1"/>
  <c r="C1342" i="43" s="1"/>
  <c r="C1343" i="43" s="1"/>
  <c r="C1344" i="43" s="1"/>
  <c r="C1345" i="43" s="1"/>
  <c r="C1346" i="43" s="1"/>
  <c r="C1347" i="43" s="1"/>
  <c r="C1348" i="43" s="1"/>
  <c r="C1349" i="43" s="1"/>
  <c r="C1350" i="43" s="1"/>
  <c r="C1351" i="43" s="1"/>
  <c r="C1352" i="43" s="1"/>
  <c r="C1353" i="43" s="1"/>
  <c r="C1354" i="43" s="1"/>
  <c r="C1355" i="43" s="1"/>
  <c r="C1356" i="43" s="1"/>
  <c r="C1357" i="43" s="1"/>
  <c r="C1358" i="43" s="1"/>
  <c r="C1359" i="43" s="1"/>
  <c r="C1360" i="43" s="1"/>
  <c r="C1361" i="43" s="1"/>
  <c r="C1362" i="43" s="1"/>
  <c r="C1363" i="43" s="1"/>
  <c r="C1364" i="43" s="1"/>
  <c r="C1365" i="43" s="1"/>
  <c r="C1366" i="43" s="1"/>
  <c r="C1367" i="43" s="1"/>
  <c r="C1368" i="43" s="1"/>
  <c r="C1369" i="43" s="1"/>
  <c r="C1370" i="43" s="1"/>
  <c r="C1371" i="43" s="1"/>
  <c r="C1372" i="43" s="1"/>
  <c r="C1373" i="43" s="1"/>
  <c r="C1374" i="43" s="1"/>
  <c r="C1375" i="43" s="1"/>
  <c r="C1376" i="43" s="1"/>
  <c r="C1377" i="43" s="1"/>
  <c r="C1378" i="43" s="1"/>
  <c r="C1379" i="43" s="1"/>
  <c r="C1380" i="43" s="1"/>
  <c r="C1381" i="43" s="1"/>
  <c r="C1382" i="43" s="1"/>
  <c r="C1383" i="43" s="1"/>
  <c r="C1384" i="43" s="1"/>
  <c r="C1385" i="43" s="1"/>
  <c r="C1386" i="43" s="1"/>
  <c r="C1387" i="43" s="1"/>
  <c r="C1388" i="43" s="1"/>
  <c r="C1389" i="43" s="1"/>
  <c r="C1390" i="43" s="1"/>
  <c r="C1391" i="43" s="1"/>
  <c r="C1392" i="43" s="1"/>
  <c r="C1393" i="43" s="1"/>
  <c r="C1394" i="43" s="1"/>
  <c r="C1395" i="43" s="1"/>
  <c r="C1396" i="43" s="1"/>
  <c r="C1397" i="43" s="1"/>
  <c r="C1398" i="43" s="1"/>
  <c r="C1399" i="43" s="1"/>
  <c r="C1400" i="43" s="1"/>
  <c r="C1401" i="43" s="1"/>
  <c r="C1402" i="43" s="1"/>
  <c r="C1403" i="43" s="1"/>
  <c r="C1404" i="43" s="1"/>
  <c r="C1405" i="43" s="1"/>
  <c r="C1406" i="43" s="1"/>
  <c r="C1407" i="43" s="1"/>
  <c r="C1408" i="43" s="1"/>
  <c r="C1409" i="43" s="1"/>
  <c r="C1410" i="43" s="1"/>
  <c r="C1411" i="43" s="1"/>
  <c r="C1412" i="43" s="1"/>
  <c r="C1413" i="43" s="1"/>
  <c r="C1414" i="43" s="1"/>
  <c r="C1415" i="43" s="1"/>
  <c r="C1416" i="43" s="1"/>
  <c r="C1417" i="43" s="1"/>
  <c r="C1418" i="43" s="1"/>
  <c r="C1419" i="43" s="1"/>
  <c r="C1420" i="43" s="1"/>
  <c r="C1421" i="43" s="1"/>
  <c r="C1422" i="43" s="1"/>
  <c r="C1423" i="43" s="1"/>
  <c r="C1424" i="43" s="1"/>
  <c r="C1425" i="43" s="1"/>
  <c r="C1426" i="43" s="1"/>
  <c r="C1427" i="43" s="1"/>
  <c r="C1428" i="43" s="1"/>
  <c r="C1429" i="43" s="1"/>
  <c r="C1430" i="43" s="1"/>
  <c r="C1431" i="43" s="1"/>
  <c r="C1432" i="43" s="1"/>
  <c r="C1433" i="43" s="1"/>
  <c r="C1434" i="43" s="1"/>
  <c r="C1435" i="43" s="1"/>
  <c r="C1436" i="43" s="1"/>
  <c r="C1437" i="43" s="1"/>
  <c r="C1438" i="43" s="1"/>
  <c r="C1439" i="43" s="1"/>
  <c r="C1440" i="43" s="1"/>
  <c r="C1441" i="43"/>
  <c r="C1442" i="43" s="1"/>
  <c r="C1443" i="43" s="1"/>
  <c r="C1444" i="43" s="1"/>
  <c r="C1445" i="43" s="1"/>
  <c r="C1446" i="43" s="1"/>
  <c r="C1447" i="43" s="1"/>
  <c r="C1448" i="43" s="1"/>
  <c r="C1449" i="43" s="1"/>
  <c r="C1450" i="43" s="1"/>
  <c r="C1451" i="43" s="1"/>
  <c r="C1452" i="43" s="1"/>
  <c r="C1453" i="43" s="1"/>
  <c r="C1454" i="43" s="1"/>
  <c r="C1455" i="43" s="1"/>
  <c r="C1456" i="43" s="1"/>
  <c r="C1457" i="43" s="1"/>
  <c r="C1458" i="43" s="1"/>
  <c r="C1459" i="43" s="1"/>
  <c r="C1460" i="43" s="1"/>
  <c r="C1461" i="43" s="1"/>
  <c r="C1462" i="43" s="1"/>
  <c r="C1463" i="43" s="1"/>
  <c r="C1464" i="43" s="1"/>
  <c r="C1465" i="43" s="1"/>
  <c r="C1466" i="43" s="1"/>
  <c r="C1467" i="43" s="1"/>
  <c r="C1468" i="43" s="1"/>
  <c r="C1469" i="43" s="1"/>
  <c r="C1470" i="43" s="1"/>
  <c r="C1471" i="43" s="1"/>
  <c r="C1472" i="43" s="1"/>
  <c r="C1473" i="43" s="1"/>
  <c r="C1474" i="43" s="1"/>
  <c r="C1475" i="43" s="1"/>
  <c r="C1476" i="43" s="1"/>
  <c r="C1477" i="43" s="1"/>
  <c r="C1478" i="43" s="1"/>
  <c r="C1479" i="43" s="1"/>
  <c r="C1480" i="43" s="1"/>
  <c r="C1481" i="43" s="1"/>
  <c r="C1482" i="43" s="1"/>
  <c r="C1483" i="43" s="1"/>
  <c r="C1484" i="43" s="1"/>
  <c r="C1485" i="43" s="1"/>
  <c r="C1486" i="43" s="1"/>
  <c r="C1487" i="43" s="1"/>
  <c r="C1488" i="43" s="1"/>
  <c r="C1489" i="43" s="1"/>
  <c r="C1490" i="43" s="1"/>
  <c r="C1491" i="43" s="1"/>
  <c r="C1492" i="43" s="1"/>
  <c r="C1493" i="43" s="1"/>
  <c r="C1494" i="43" s="1"/>
  <c r="C1495" i="43" s="1"/>
  <c r="C1496" i="43" s="1"/>
  <c r="C1497" i="43" s="1"/>
  <c r="C1498" i="43" s="1"/>
  <c r="C1499" i="43" s="1"/>
  <c r="C1500" i="43" s="1"/>
  <c r="C1501" i="43" s="1"/>
  <c r="C1502" i="43" s="1"/>
  <c r="C1503" i="43" s="1"/>
  <c r="C1504" i="43" s="1"/>
  <c r="C1505" i="43" s="1"/>
  <c r="C1506" i="43" s="1"/>
  <c r="C1507" i="43" s="1"/>
  <c r="C1508" i="43" s="1"/>
  <c r="C1509" i="43" s="1"/>
  <c r="C1510" i="43" s="1"/>
  <c r="C1511" i="43" s="1"/>
  <c r="C1512" i="43" s="1"/>
  <c r="C1513" i="43" s="1"/>
  <c r="C1514" i="43" s="1"/>
  <c r="C1515" i="43" s="1"/>
  <c r="C1516" i="43" s="1"/>
  <c r="C1517" i="43" s="1"/>
  <c r="C1518" i="43" s="1"/>
  <c r="C1519" i="43" s="1"/>
  <c r="C1520" i="43" s="1"/>
  <c r="C1521" i="43" s="1"/>
  <c r="C1522" i="43" s="1"/>
  <c r="C1523" i="43" s="1"/>
  <c r="C1524" i="43" s="1"/>
  <c r="C1525" i="43" s="1"/>
  <c r="C1526" i="43" s="1"/>
  <c r="C1527" i="43" s="1"/>
  <c r="C1528" i="43" s="1"/>
  <c r="C1529" i="43" s="1"/>
  <c r="C1530" i="43" s="1"/>
  <c r="C1531" i="43" s="1"/>
  <c r="C1532" i="43" s="1"/>
  <c r="C1533" i="43" s="1"/>
  <c r="C1534" i="43" s="1"/>
  <c r="C1535" i="43" s="1"/>
  <c r="C1536" i="43" s="1"/>
  <c r="C1537" i="43" s="1"/>
  <c r="C1538" i="43" s="1"/>
  <c r="C1539" i="43" s="1"/>
  <c r="C1540" i="43" s="1"/>
  <c r="C1541" i="43" s="1"/>
  <c r="C1542" i="43" s="1"/>
  <c r="C1543" i="43" s="1"/>
  <c r="C1544" i="43" s="1"/>
  <c r="C1545" i="43" s="1"/>
  <c r="C1546" i="43" s="1"/>
  <c r="C1547" i="43" s="1"/>
  <c r="C1548" i="43" s="1"/>
  <c r="C1549" i="43" s="1"/>
  <c r="C1550" i="43" s="1"/>
  <c r="C1551" i="43" s="1"/>
  <c r="C1552" i="43" s="1"/>
  <c r="C1553" i="43" s="1"/>
  <c r="C1554" i="43" s="1"/>
  <c r="C1555" i="43" s="1"/>
  <c r="C1556" i="43" s="1"/>
  <c r="C1557" i="43" s="1"/>
  <c r="C1558" i="43" s="1"/>
  <c r="C1559" i="43" s="1"/>
  <c r="C1560" i="43" s="1"/>
  <c r="C1561" i="43" s="1"/>
  <c r="C1562" i="43" s="1"/>
  <c r="C1563" i="43" s="1"/>
  <c r="C1564" i="43" s="1"/>
  <c r="C1565" i="43" s="1"/>
  <c r="C1566" i="43" s="1"/>
  <c r="C1567" i="43" s="1"/>
  <c r="C1568" i="43" s="1"/>
  <c r="C1569" i="43" s="1"/>
  <c r="C1570" i="43" s="1"/>
  <c r="C1571" i="43" s="1"/>
  <c r="C1572" i="43" s="1"/>
  <c r="C1573" i="43" s="1"/>
  <c r="C1574" i="43" s="1"/>
  <c r="C1575" i="43" s="1"/>
  <c r="C1576" i="43" s="1"/>
  <c r="C1577" i="43" s="1"/>
  <c r="C1578" i="43" s="1"/>
  <c r="C1579" i="43" s="1"/>
  <c r="C1580" i="43" s="1"/>
  <c r="C1581" i="43" s="1"/>
  <c r="C1582" i="43" s="1"/>
  <c r="C1583" i="43" s="1"/>
  <c r="C1584" i="43" s="1"/>
  <c r="C1585" i="43" s="1"/>
  <c r="C1586" i="43" s="1"/>
  <c r="C1587" i="43" s="1"/>
  <c r="C1588" i="43" s="1"/>
  <c r="C1589" i="43" s="1"/>
  <c r="C1590" i="43" s="1"/>
  <c r="C1591" i="43" s="1"/>
  <c r="C1592" i="43" s="1"/>
  <c r="C1593" i="43" s="1"/>
  <c r="C1594" i="43" s="1"/>
  <c r="C1595" i="43" s="1"/>
  <c r="C1596" i="43" s="1"/>
  <c r="C1597" i="43" s="1"/>
  <c r="C1598" i="43" s="1"/>
  <c r="C1599" i="43" s="1"/>
  <c r="C1600" i="43" s="1"/>
  <c r="C1601" i="43" s="1"/>
  <c r="C1602" i="43" s="1"/>
  <c r="C1603" i="43" s="1"/>
  <c r="C1604" i="43" s="1"/>
  <c r="C1605" i="43" s="1"/>
  <c r="C1606" i="43" s="1"/>
  <c r="C1607" i="43" s="1"/>
  <c r="C1608" i="43" s="1"/>
  <c r="C1609" i="43" s="1"/>
  <c r="C1610" i="43" s="1"/>
  <c r="C1611" i="43" s="1"/>
  <c r="C1612" i="43" s="1"/>
  <c r="C1613" i="43" s="1"/>
  <c r="C1614" i="43" s="1"/>
  <c r="C1615" i="43" s="1"/>
  <c r="C1616" i="43" s="1"/>
  <c r="C1617" i="43" s="1"/>
  <c r="C1618" i="43" s="1"/>
  <c r="C1619" i="43" s="1"/>
  <c r="C1620" i="43" s="1"/>
  <c r="C1621" i="43" s="1"/>
  <c r="C1622" i="43" s="1"/>
  <c r="C1623" i="43" s="1"/>
  <c r="C1624" i="43" s="1"/>
  <c r="C1625" i="43" s="1"/>
  <c r="C1626" i="43" s="1"/>
  <c r="C1627" i="43" s="1"/>
  <c r="C1628" i="43" s="1"/>
  <c r="C1629" i="43" s="1"/>
  <c r="C1630" i="43" s="1"/>
  <c r="C1631" i="43" s="1"/>
  <c r="C1632" i="43" s="1"/>
  <c r="C1633" i="43" s="1"/>
  <c r="C1634" i="43" s="1"/>
  <c r="C1635" i="43" s="1"/>
  <c r="C1636" i="43" s="1"/>
  <c r="C1637" i="43" s="1"/>
  <c r="C1638" i="43" s="1"/>
  <c r="C1639" i="43" s="1"/>
  <c r="C1640" i="43" s="1"/>
  <c r="C1641" i="43" s="1"/>
  <c r="C1642" i="43" s="1"/>
  <c r="C1643" i="43" s="1"/>
  <c r="C1644" i="43" s="1"/>
  <c r="C1645" i="43" s="1"/>
  <c r="C1646" i="43" s="1"/>
  <c r="C1647" i="43" s="1"/>
  <c r="C1648" i="43" s="1"/>
  <c r="C1649" i="43" s="1"/>
  <c r="C1650" i="43" s="1"/>
  <c r="C1651" i="43" s="1"/>
  <c r="C1652" i="43" s="1"/>
  <c r="C1653" i="43" s="1"/>
  <c r="C1654" i="43" s="1"/>
  <c r="C1655" i="43" s="1"/>
  <c r="C1656" i="43" s="1"/>
  <c r="C1657" i="43" s="1"/>
  <c r="C1658" i="43" s="1"/>
  <c r="C1659" i="43" s="1"/>
  <c r="C1660" i="43" s="1"/>
  <c r="C1661" i="43" s="1"/>
  <c r="C1662" i="43" s="1"/>
  <c r="C1663" i="43" s="1"/>
  <c r="C1664" i="43" s="1"/>
  <c r="C1665" i="43" s="1"/>
  <c r="C1666" i="43" s="1"/>
  <c r="C1667" i="43" s="1"/>
  <c r="C1668" i="43" s="1"/>
  <c r="C1669" i="43" s="1"/>
  <c r="C1670" i="43" s="1"/>
  <c r="C1671" i="43" s="1"/>
  <c r="C1672" i="43" s="1"/>
  <c r="C1673" i="43" s="1"/>
  <c r="C1674" i="43" s="1"/>
  <c r="C1675" i="43" s="1"/>
  <c r="C1676" i="43" s="1"/>
  <c r="C1677" i="43" s="1"/>
  <c r="C1678" i="43" s="1"/>
  <c r="C1679" i="43" s="1"/>
  <c r="C1680" i="43" s="1"/>
  <c r="C1681" i="43" s="1"/>
  <c r="C1682" i="43" s="1"/>
  <c r="C1683" i="43" s="1"/>
  <c r="C1684" i="43" s="1"/>
  <c r="C1685" i="43" s="1"/>
  <c r="C1686" i="43" s="1"/>
  <c r="C1687" i="43" s="1"/>
  <c r="C1688" i="43" s="1"/>
  <c r="C1689" i="43" s="1"/>
  <c r="C1690" i="43" s="1"/>
  <c r="C1691" i="43" s="1"/>
  <c r="C1692" i="43" s="1"/>
  <c r="C1693" i="43" s="1"/>
  <c r="C1694" i="43" s="1"/>
  <c r="C1695" i="43" s="1"/>
  <c r="C1696" i="43" s="1"/>
  <c r="C1697" i="43" s="1"/>
  <c r="C1698" i="43" s="1"/>
  <c r="C1699" i="43" s="1"/>
  <c r="C1700" i="43" s="1"/>
  <c r="C1701" i="43" s="1"/>
  <c r="C1702" i="43" s="1"/>
  <c r="C1703" i="43" s="1"/>
  <c r="C1704" i="43" s="1"/>
  <c r="C1705" i="43" s="1"/>
  <c r="C1706" i="43" s="1"/>
  <c r="C1707" i="43" s="1"/>
  <c r="C1708" i="43" s="1"/>
  <c r="C1709" i="43" s="1"/>
  <c r="C1710" i="43" s="1"/>
  <c r="C1711" i="43" s="1"/>
  <c r="C1712" i="43" s="1"/>
  <c r="C1713" i="43" s="1"/>
  <c r="C1714" i="43" s="1"/>
  <c r="C1715" i="43" s="1"/>
  <c r="C1716" i="43" s="1"/>
  <c r="C1717" i="43" s="1"/>
  <c r="C1718" i="43" s="1"/>
  <c r="C1719" i="43" s="1"/>
  <c r="C1720" i="43" s="1"/>
  <c r="C1721" i="43" s="1"/>
  <c r="C1722" i="43" s="1"/>
  <c r="C1723" i="43" s="1"/>
  <c r="C1724" i="43" s="1"/>
  <c r="C1725" i="43" s="1"/>
  <c r="C1726" i="43" s="1"/>
  <c r="C1727" i="43" s="1"/>
  <c r="C1728" i="43" s="1"/>
  <c r="C1729" i="43" s="1"/>
  <c r="C1730" i="43" s="1"/>
  <c r="C1731" i="43" s="1"/>
  <c r="C1732" i="43" s="1"/>
  <c r="C1733" i="43" s="1"/>
  <c r="C1734" i="43" s="1"/>
  <c r="C1735" i="43" s="1"/>
  <c r="C1736" i="43" s="1"/>
  <c r="C1737" i="43" s="1"/>
  <c r="C1738" i="43" s="1"/>
  <c r="C1739" i="43" s="1"/>
  <c r="C1740" i="43" s="1"/>
  <c r="C1741" i="43" s="1"/>
  <c r="C1742" i="43" s="1"/>
  <c r="C1743" i="43" s="1"/>
  <c r="C1744" i="43" s="1"/>
  <c r="C1745" i="43" s="1"/>
  <c r="C1746" i="43" s="1"/>
  <c r="C1747" i="43" s="1"/>
  <c r="C1748" i="43" s="1"/>
  <c r="C1749" i="43" s="1"/>
  <c r="C1750" i="43" s="1"/>
  <c r="C1751" i="43" s="1"/>
  <c r="C1752" i="43" s="1"/>
  <c r="C1753" i="43" s="1"/>
  <c r="C1754" i="43" s="1"/>
  <c r="C1755" i="43" s="1"/>
  <c r="C1756" i="43" s="1"/>
  <c r="C1757" i="43" s="1"/>
  <c r="C1758" i="43" s="1"/>
  <c r="C1759" i="43" s="1"/>
  <c r="C1760" i="43" s="1"/>
  <c r="C1761" i="43" s="1"/>
  <c r="C1762" i="43" s="1"/>
  <c r="C1763" i="43" s="1"/>
  <c r="C1764" i="43" s="1"/>
  <c r="C1765" i="43" s="1"/>
  <c r="C1766" i="43" s="1"/>
  <c r="C1767" i="43" s="1"/>
  <c r="C1768" i="43" s="1"/>
  <c r="C1769" i="43" s="1"/>
  <c r="C1770" i="43" s="1"/>
  <c r="C1771" i="43" s="1"/>
  <c r="C1772" i="43" s="1"/>
  <c r="C1773" i="43" s="1"/>
  <c r="C1774" i="43" s="1"/>
  <c r="C1775" i="43" s="1"/>
  <c r="C1776" i="43" s="1"/>
  <c r="C1777" i="43" s="1"/>
  <c r="C1778" i="43" s="1"/>
  <c r="C1779" i="43" s="1"/>
  <c r="C1780" i="43" s="1"/>
  <c r="C1781" i="43" s="1"/>
  <c r="C1782" i="43" s="1"/>
  <c r="C1783" i="43" s="1"/>
  <c r="C1784" i="43" s="1"/>
  <c r="C1785" i="43" s="1"/>
  <c r="C1786" i="43" s="1"/>
  <c r="C1787" i="43" s="1"/>
  <c r="C1788" i="43" s="1"/>
  <c r="C1789" i="43" s="1"/>
  <c r="C1790" i="43" s="1"/>
  <c r="C1791" i="43" s="1"/>
  <c r="C1792" i="43" s="1"/>
  <c r="C1793" i="43" s="1"/>
  <c r="C1794" i="43" s="1"/>
  <c r="C1795" i="43" s="1"/>
  <c r="C1796" i="43" s="1"/>
  <c r="C1797" i="43" s="1"/>
  <c r="C1798" i="43" s="1"/>
  <c r="C1799" i="43" s="1"/>
  <c r="C1800" i="43" s="1"/>
  <c r="C1801" i="43" s="1"/>
  <c r="C1802" i="43" s="1"/>
  <c r="C1803" i="43" s="1"/>
  <c r="C1804" i="43" s="1"/>
  <c r="C1805" i="43" s="1"/>
  <c r="C1806" i="43" s="1"/>
  <c r="C1807" i="43" s="1"/>
  <c r="C1808" i="43" s="1"/>
  <c r="C1809" i="43" s="1"/>
  <c r="C1810" i="43" s="1"/>
  <c r="C1811" i="43" s="1"/>
  <c r="C1812" i="43" s="1"/>
  <c r="C1813" i="43" s="1"/>
  <c r="C1814" i="43" s="1"/>
  <c r="C1815" i="43" s="1"/>
  <c r="C1816" i="43" s="1"/>
  <c r="C1817" i="43" s="1"/>
  <c r="C1818" i="43" s="1"/>
  <c r="C1819" i="43" s="1"/>
  <c r="C1820" i="43" s="1"/>
  <c r="C1821" i="43" s="1"/>
  <c r="C1822" i="43" s="1"/>
  <c r="C1823" i="43" s="1"/>
  <c r="C1824" i="43" s="1"/>
  <c r="C1825" i="43" s="1"/>
  <c r="C1826" i="43" s="1"/>
  <c r="C1827" i="43" s="1"/>
  <c r="C1828" i="43" s="1"/>
  <c r="C1829" i="43"/>
  <c r="C1830" i="43" s="1"/>
  <c r="C1831" i="43" s="1"/>
  <c r="C1832" i="43" s="1"/>
  <c r="C1833" i="43" s="1"/>
  <c r="C1834" i="43" s="1"/>
  <c r="C1835" i="43" s="1"/>
  <c r="C1836" i="43" s="1"/>
  <c r="C1837" i="43" s="1"/>
  <c r="C1838" i="43" s="1"/>
  <c r="C1839" i="43" s="1"/>
  <c r="C1840" i="43" s="1"/>
  <c r="C1841" i="43" s="1"/>
  <c r="C1842" i="43" s="1"/>
  <c r="C1843" i="43" s="1"/>
  <c r="C1844" i="43" s="1"/>
  <c r="C1845" i="43" s="1"/>
  <c r="C1846" i="43" s="1"/>
  <c r="C1847" i="43" s="1"/>
  <c r="C1848" i="43" s="1"/>
  <c r="C1849" i="43" s="1"/>
  <c r="C1850" i="43" s="1"/>
  <c r="C1851" i="43" s="1"/>
  <c r="C1852" i="43" s="1"/>
  <c r="C1853" i="43" s="1"/>
  <c r="C1854" i="43" s="1"/>
  <c r="C1855" i="43" s="1"/>
  <c r="C1856" i="43" s="1"/>
  <c r="C1857" i="43" s="1"/>
  <c r="C1858" i="43" s="1"/>
  <c r="C1859" i="43" s="1"/>
  <c r="C1860" i="43" s="1"/>
  <c r="C1861" i="43" s="1"/>
  <c r="C1862" i="43" s="1"/>
  <c r="C1863" i="43" s="1"/>
  <c r="C1864" i="43" s="1"/>
  <c r="C1865" i="43" s="1"/>
  <c r="C1866" i="43" s="1"/>
  <c r="C1867" i="43" s="1"/>
  <c r="C1868" i="43" s="1"/>
  <c r="C1869" i="43" s="1"/>
  <c r="C1870" i="43" s="1"/>
  <c r="C1871" i="43" s="1"/>
  <c r="C1872" i="43" s="1"/>
  <c r="C1873" i="43" s="1"/>
  <c r="C1874" i="43" s="1"/>
  <c r="C1875" i="43" s="1"/>
  <c r="C1876" i="43" s="1"/>
  <c r="C1877" i="43" s="1"/>
  <c r="C1878" i="43" s="1"/>
  <c r="C1879" i="43" s="1"/>
  <c r="C1880" i="43" s="1"/>
  <c r="C1881" i="43" s="1"/>
  <c r="C1882" i="43" s="1"/>
  <c r="C1883" i="43" s="1"/>
  <c r="C1884" i="43" s="1"/>
  <c r="C1885" i="43" s="1"/>
  <c r="C1886" i="43" s="1"/>
  <c r="C1887" i="43" s="1"/>
  <c r="C1888" i="43" s="1"/>
  <c r="C1889" i="43" s="1"/>
  <c r="C1890" i="43" s="1"/>
  <c r="C1891" i="43" s="1"/>
  <c r="C1892" i="43" s="1"/>
  <c r="C1893" i="43" s="1"/>
  <c r="C1894" i="43" s="1"/>
  <c r="C1895" i="43" s="1"/>
  <c r="C1896" i="43" s="1"/>
  <c r="C1897" i="43" s="1"/>
  <c r="C1898" i="43" s="1"/>
  <c r="C1899" i="43" s="1"/>
  <c r="C1900" i="43" s="1"/>
  <c r="C1901" i="43" s="1"/>
  <c r="C1902" i="43" s="1"/>
  <c r="C1903" i="43" s="1"/>
  <c r="C1904" i="43" s="1"/>
  <c r="C1905" i="43" s="1"/>
  <c r="C1906" i="43" s="1"/>
  <c r="C1907" i="43" s="1"/>
  <c r="C1908" i="43" s="1"/>
  <c r="C1909" i="43" s="1"/>
  <c r="C1910" i="43" s="1"/>
  <c r="C1911" i="43" s="1"/>
  <c r="C1912" i="43" s="1"/>
  <c r="C1913" i="43" s="1"/>
  <c r="C1914" i="43" s="1"/>
  <c r="C1915" i="43" s="1"/>
  <c r="C1916" i="43" s="1"/>
  <c r="C1917" i="43" s="1"/>
  <c r="C1918" i="43" s="1"/>
  <c r="C1919" i="43" s="1"/>
  <c r="C1920" i="43" s="1"/>
  <c r="C1921" i="43" s="1"/>
  <c r="C1922" i="43" s="1"/>
  <c r="C1923" i="43" s="1"/>
  <c r="C1924" i="43" s="1"/>
  <c r="C1925" i="43" s="1"/>
  <c r="C1926" i="43" s="1"/>
  <c r="C1927" i="43" s="1"/>
  <c r="C1928" i="43" s="1"/>
  <c r="C1929" i="43" s="1"/>
  <c r="C1930" i="43" s="1"/>
  <c r="C1931" i="43" s="1"/>
  <c r="C1932" i="43" s="1"/>
  <c r="C1933" i="43" s="1"/>
  <c r="C1934" i="43" s="1"/>
  <c r="C1935" i="43" s="1"/>
  <c r="C1936" i="43" s="1"/>
  <c r="C1937" i="43" s="1"/>
  <c r="C1938" i="43" s="1"/>
  <c r="C1939" i="43" s="1"/>
  <c r="C1940" i="43" s="1"/>
  <c r="C1941" i="43" s="1"/>
  <c r="C1942" i="43" s="1"/>
  <c r="C1943" i="43" s="1"/>
  <c r="C1944" i="43" s="1"/>
  <c r="C1945" i="43" s="1"/>
  <c r="C1946" i="43" s="1"/>
  <c r="C1947" i="43" s="1"/>
  <c r="C1948" i="43" s="1"/>
  <c r="C1949" i="43" s="1"/>
  <c r="C1950" i="43" s="1"/>
  <c r="C1951" i="43" s="1"/>
  <c r="C1952" i="43" s="1"/>
  <c r="C1953" i="43" s="1"/>
  <c r="C1954" i="43" s="1"/>
  <c r="C1955" i="43" s="1"/>
  <c r="C1956" i="43" s="1"/>
  <c r="C1957" i="43" s="1"/>
  <c r="C1958" i="43" s="1"/>
  <c r="C1959" i="43" s="1"/>
  <c r="C1960" i="43" s="1"/>
  <c r="C1961" i="43" s="1"/>
  <c r="C1962" i="43" s="1"/>
  <c r="C1963" i="43" s="1"/>
  <c r="C1964" i="43" s="1"/>
  <c r="C1965" i="43" s="1"/>
  <c r="C1966" i="43" s="1"/>
  <c r="C1967" i="43" s="1"/>
  <c r="C1968" i="43" s="1"/>
  <c r="C1969" i="43" s="1"/>
  <c r="C1970" i="43" s="1"/>
  <c r="C1971" i="43" s="1"/>
  <c r="C1972" i="43" s="1"/>
  <c r="C1973" i="43" s="1"/>
  <c r="C1974" i="43" s="1"/>
  <c r="C1975" i="43" s="1"/>
  <c r="C1976" i="43" s="1"/>
  <c r="C1977" i="43" s="1"/>
  <c r="C1978" i="43" s="1"/>
  <c r="C1979" i="43" s="1"/>
  <c r="C1980" i="43" s="1"/>
  <c r="C1981" i="43" s="1"/>
  <c r="C1982" i="43" s="1"/>
  <c r="C1983" i="43" s="1"/>
  <c r="C1984" i="43" s="1"/>
  <c r="C1985" i="43" s="1"/>
  <c r="C1986" i="43" s="1"/>
  <c r="C1987" i="43" s="1"/>
  <c r="C1988" i="43" s="1"/>
  <c r="C1989" i="43" s="1"/>
  <c r="C1990" i="43" s="1"/>
  <c r="C1991" i="43" s="1"/>
  <c r="C1992" i="43" s="1"/>
  <c r="C1993" i="43" s="1"/>
  <c r="C1994" i="43" s="1"/>
  <c r="C1995" i="43" s="1"/>
  <c r="C1996" i="43" s="1"/>
  <c r="C1997" i="43" s="1"/>
  <c r="C1998" i="43" s="1"/>
  <c r="C1999" i="43" s="1"/>
  <c r="C2000" i="43" s="1"/>
  <c r="C2001" i="43" s="1"/>
  <c r="C2002" i="43" s="1"/>
  <c r="C2003" i="43" s="1"/>
  <c r="C2004" i="43" s="1"/>
  <c r="C2005" i="43" s="1"/>
  <c r="C2006" i="43" s="1"/>
  <c r="C2007" i="43" s="1"/>
  <c r="C2008" i="43" s="1"/>
  <c r="C2009" i="43" s="1"/>
  <c r="C2010" i="43" s="1"/>
  <c r="C2011" i="43" s="1"/>
  <c r="C2012" i="43" s="1"/>
  <c r="C2013" i="43" s="1"/>
  <c r="C2014" i="43" s="1"/>
  <c r="C2015" i="43" s="1"/>
  <c r="C2016" i="43" s="1"/>
  <c r="C2017" i="43" s="1"/>
  <c r="C2018" i="43" s="1"/>
  <c r="C2019" i="43" s="1"/>
  <c r="C2020" i="43" s="1"/>
  <c r="C2021" i="43" s="1"/>
  <c r="C2022" i="43" s="1"/>
  <c r="C2023" i="43" s="1"/>
  <c r="C2024" i="43" s="1"/>
  <c r="C2025" i="43" s="1"/>
  <c r="C2026" i="43" s="1"/>
  <c r="C2027" i="43" s="1"/>
  <c r="C2028" i="43" s="1"/>
  <c r="C2029" i="43" s="1"/>
  <c r="C2030" i="43" s="1"/>
  <c r="C2031" i="43" s="1"/>
  <c r="C2032" i="43" s="1"/>
  <c r="C2033" i="43" s="1"/>
  <c r="C2034" i="43" s="1"/>
  <c r="C2035" i="43" s="1"/>
  <c r="C2036" i="43" s="1"/>
  <c r="C2037" i="43" s="1"/>
  <c r="C2038" i="43" s="1"/>
  <c r="C2039" i="43" s="1"/>
  <c r="C2040" i="43" s="1"/>
  <c r="C2041" i="43" s="1"/>
  <c r="C2042" i="43" s="1"/>
  <c r="C2043" i="43" s="1"/>
  <c r="C2044" i="43" s="1"/>
  <c r="C2045" i="43" s="1"/>
  <c r="C2046" i="43" s="1"/>
  <c r="C2047" i="43" s="1"/>
  <c r="C2048" i="43" s="1"/>
  <c r="C2049" i="43" s="1"/>
  <c r="C2050" i="43" s="1"/>
  <c r="C2051" i="43" s="1"/>
  <c r="C2052" i="43" s="1"/>
  <c r="C2053" i="43" s="1"/>
  <c r="C2054" i="43" s="1"/>
  <c r="C2055" i="43" s="1"/>
  <c r="C2056" i="43" s="1"/>
  <c r="C2057" i="43" s="1"/>
  <c r="C2058" i="43" s="1"/>
  <c r="C2059" i="43" s="1"/>
  <c r="C2060" i="43" s="1"/>
  <c r="C2061" i="43" s="1"/>
  <c r="C2062" i="43" s="1"/>
  <c r="C2063" i="43" s="1"/>
  <c r="C2064" i="43" s="1"/>
  <c r="C2065" i="43" s="1"/>
  <c r="C2066" i="43" s="1"/>
  <c r="C2067" i="43" s="1"/>
  <c r="C2068" i="43" s="1"/>
  <c r="C2069" i="43" s="1"/>
  <c r="C2070" i="43" s="1"/>
  <c r="C2071" i="43" s="1"/>
  <c r="C2072" i="43" s="1"/>
  <c r="C2073" i="43" s="1"/>
  <c r="C2074" i="43" s="1"/>
  <c r="C2075" i="43" s="1"/>
  <c r="C2076" i="43" s="1"/>
  <c r="C2077" i="43" s="1"/>
  <c r="C2078" i="43" s="1"/>
  <c r="C2079" i="43"/>
  <c r="C2080" i="43" s="1"/>
  <c r="C2081" i="43" s="1"/>
  <c r="C2082" i="43" s="1"/>
  <c r="C2083" i="43" s="1"/>
  <c r="C2084" i="43" s="1"/>
  <c r="C2085" i="43" s="1"/>
  <c r="C2086" i="43" s="1"/>
  <c r="C2087" i="43" s="1"/>
  <c r="C2088" i="43" s="1"/>
  <c r="C2089" i="43" s="1"/>
  <c r="C2090" i="43" s="1"/>
  <c r="C2091" i="43" s="1"/>
  <c r="C2092" i="43" s="1"/>
  <c r="C2093" i="43" s="1"/>
  <c r="C2094" i="43" s="1"/>
  <c r="C2095" i="43" s="1"/>
  <c r="C2096" i="43" s="1"/>
  <c r="C2097" i="43" s="1"/>
  <c r="C2098" i="43" s="1"/>
  <c r="C2099" i="43" s="1"/>
  <c r="C2100" i="43" s="1"/>
  <c r="C2101" i="43" s="1"/>
  <c r="C2102" i="43" s="1"/>
  <c r="C2103" i="43" s="1"/>
  <c r="C2104" i="43" s="1"/>
  <c r="C2105" i="43" s="1"/>
  <c r="C2106" i="43" s="1"/>
  <c r="C2107" i="43" s="1"/>
  <c r="C2108" i="43" s="1"/>
  <c r="C2109" i="43" s="1"/>
  <c r="C2110" i="43" s="1"/>
  <c r="C2111" i="43" s="1"/>
  <c r="C2112" i="43" s="1"/>
  <c r="C2113" i="43" s="1"/>
  <c r="C2114" i="43" s="1"/>
  <c r="C2115" i="43" s="1"/>
  <c r="C2116" i="43" s="1"/>
  <c r="C2117" i="43" s="1"/>
  <c r="C2118" i="43" s="1"/>
  <c r="C2119" i="43" s="1"/>
  <c r="C2120" i="43" s="1"/>
  <c r="C2121" i="43" s="1"/>
  <c r="C2122" i="43" s="1"/>
  <c r="C2123" i="43" s="1"/>
  <c r="C2124" i="43" s="1"/>
  <c r="C2125" i="43" s="1"/>
  <c r="C2126" i="43" s="1"/>
  <c r="C2127" i="43" s="1"/>
  <c r="C2128" i="43" s="1"/>
  <c r="C2129" i="43" s="1"/>
  <c r="C2130" i="43" s="1"/>
  <c r="C2131" i="43" s="1"/>
  <c r="C2132" i="43" s="1"/>
  <c r="C2133" i="43" s="1"/>
  <c r="C2134" i="43" s="1"/>
  <c r="C2135" i="43" s="1"/>
  <c r="C2136" i="43" s="1"/>
  <c r="C2137" i="43" s="1"/>
  <c r="C2138" i="43" s="1"/>
  <c r="C2139" i="43" s="1"/>
  <c r="C2140" i="43" s="1"/>
  <c r="C2141" i="43" s="1"/>
  <c r="C2142" i="43" s="1"/>
  <c r="C2143" i="43" s="1"/>
  <c r="C2144" i="43" s="1"/>
  <c r="C2145" i="43" s="1"/>
  <c r="C2146" i="43" s="1"/>
  <c r="C2147" i="43" s="1"/>
  <c r="C2148" i="43" s="1"/>
  <c r="C2149" i="43" s="1"/>
  <c r="C2150" i="43" s="1"/>
  <c r="C2151" i="43" s="1"/>
  <c r="C2152" i="43" s="1"/>
  <c r="C2153" i="43" s="1"/>
  <c r="C2154" i="43" s="1"/>
  <c r="C2155" i="43" s="1"/>
  <c r="C2156" i="43" s="1"/>
  <c r="C2157" i="43" s="1"/>
  <c r="C2158" i="43" s="1"/>
  <c r="C2159" i="43" s="1"/>
  <c r="C2160" i="43" s="1"/>
  <c r="C2161" i="43" s="1"/>
  <c r="C2162" i="43" s="1"/>
  <c r="C2163" i="43" s="1"/>
  <c r="C2164" i="43" s="1"/>
  <c r="C2165" i="43" s="1"/>
  <c r="C2166" i="43" s="1"/>
  <c r="C2167" i="43" s="1"/>
  <c r="C2168" i="43" s="1"/>
  <c r="C2169" i="43" s="1"/>
  <c r="C2170" i="43" s="1"/>
  <c r="C2171" i="43" s="1"/>
  <c r="C2172" i="43" s="1"/>
  <c r="C2173" i="43" s="1"/>
  <c r="C2174" i="43" s="1"/>
  <c r="C2175" i="43" s="1"/>
  <c r="C2176" i="43" s="1"/>
  <c r="C2177" i="43" s="1"/>
  <c r="C2178" i="43" s="1"/>
  <c r="C2179" i="43" s="1"/>
  <c r="C2180" i="43" s="1"/>
  <c r="C2181" i="43" s="1"/>
  <c r="C2182" i="43" s="1"/>
  <c r="C2183" i="43" s="1"/>
  <c r="C2184" i="43" s="1"/>
  <c r="C2185" i="43" s="1"/>
  <c r="C2186" i="43" s="1"/>
  <c r="C2187" i="43" s="1"/>
  <c r="C2188" i="43" s="1"/>
  <c r="C2189" i="43" s="1"/>
  <c r="C2190" i="43" s="1"/>
  <c r="C2191" i="43" s="1"/>
  <c r="C2192" i="43" s="1"/>
  <c r="C2193" i="43" s="1"/>
  <c r="C2194" i="43" s="1"/>
  <c r="C2195" i="43" s="1"/>
  <c r="C2196" i="43" s="1"/>
  <c r="C2197" i="43" s="1"/>
  <c r="C2198" i="43" s="1"/>
  <c r="C2199" i="43" s="1"/>
  <c r="C2200" i="43" s="1"/>
  <c r="C2201" i="43" s="1"/>
  <c r="C2202" i="43" s="1"/>
  <c r="C2203" i="43" s="1"/>
  <c r="C2204" i="43" s="1"/>
  <c r="C2205" i="43" s="1"/>
  <c r="C2206" i="43" s="1"/>
  <c r="C2207" i="43" s="1"/>
  <c r="C2208" i="43" s="1"/>
  <c r="C2209" i="43" s="1"/>
  <c r="C2210" i="43" s="1"/>
  <c r="C2211" i="43" s="1"/>
  <c r="C2212" i="43" s="1"/>
  <c r="C2213" i="43" s="1"/>
  <c r="C2214" i="43" s="1"/>
  <c r="C2215" i="43" s="1"/>
  <c r="C2216" i="43" s="1"/>
  <c r="C2217" i="43" s="1"/>
  <c r="C2218" i="43" s="1"/>
  <c r="C2219" i="43"/>
  <c r="C2220" i="43" s="1"/>
  <c r="C2221" i="43" s="1"/>
  <c r="C2222" i="43" s="1"/>
  <c r="C2223" i="43" s="1"/>
  <c r="C2224" i="43" s="1"/>
  <c r="C2225" i="43" s="1"/>
  <c r="C2226" i="43" s="1"/>
  <c r="C2227" i="43" s="1"/>
  <c r="C2228" i="43" s="1"/>
  <c r="C2229" i="43" s="1"/>
  <c r="C2230" i="43" s="1"/>
  <c r="C2231" i="43" s="1"/>
  <c r="C2232" i="43" s="1"/>
  <c r="C2233" i="43" s="1"/>
  <c r="C2234" i="43" s="1"/>
  <c r="C2235" i="43" s="1"/>
  <c r="C2236" i="43" s="1"/>
  <c r="C2237" i="43" s="1"/>
  <c r="C2238" i="43" s="1"/>
  <c r="C2239" i="43" s="1"/>
  <c r="C2240" i="43" s="1"/>
  <c r="C2241" i="43" s="1"/>
  <c r="C2242" i="43" s="1"/>
  <c r="C2243" i="43" s="1"/>
  <c r="C2244" i="43" s="1"/>
  <c r="C2245" i="43" s="1"/>
  <c r="C2246" i="43" s="1"/>
  <c r="C2247" i="43" s="1"/>
  <c r="C2248" i="43" s="1"/>
  <c r="C2249" i="43" s="1"/>
  <c r="C2250" i="43" s="1"/>
  <c r="C2251" i="43" s="1"/>
  <c r="C2252" i="43" s="1"/>
  <c r="C2253" i="43" s="1"/>
  <c r="C2254" i="43" s="1"/>
  <c r="C2255" i="43" s="1"/>
  <c r="C2256" i="43" s="1"/>
  <c r="C2257" i="43"/>
  <c r="C2258" i="43" s="1"/>
  <c r="C2259" i="43" s="1"/>
  <c r="C2260" i="43" s="1"/>
  <c r="C2261" i="43" s="1"/>
  <c r="C2262" i="43" s="1"/>
  <c r="C2263" i="43" s="1"/>
  <c r="C2264" i="43" s="1"/>
  <c r="C2265" i="43" s="1"/>
  <c r="C2266" i="43" s="1"/>
  <c r="C2267" i="43" s="1"/>
  <c r="C2268" i="43" s="1"/>
  <c r="C2269" i="43" s="1"/>
  <c r="C2270" i="43" s="1"/>
  <c r="C2271" i="43" s="1"/>
  <c r="C2272" i="43" s="1"/>
  <c r="C2273" i="43" s="1"/>
  <c r="C2274" i="43" s="1"/>
  <c r="C2275" i="43" s="1"/>
  <c r="C2276" i="43" s="1"/>
  <c r="C2277" i="43" s="1"/>
  <c r="C2278" i="43" s="1"/>
  <c r="C2279" i="43" s="1"/>
  <c r="C2280" i="43" s="1"/>
  <c r="C2281" i="43" s="1"/>
  <c r="C2282" i="43" s="1"/>
  <c r="C2283" i="43" s="1"/>
  <c r="C2284" i="43" s="1"/>
  <c r="C2285" i="43" s="1"/>
  <c r="C2286" i="43" s="1"/>
  <c r="C2287" i="43" s="1"/>
  <c r="C2288" i="43" s="1"/>
  <c r="C3" i="43"/>
  <c r="C4" i="43" s="1"/>
  <c r="C5" i="43" s="1"/>
  <c r="C6" i="43" s="1"/>
  <c r="C7" i="43" s="1"/>
  <c r="C8" i="43" s="1"/>
  <c r="C9" i="43" s="1"/>
  <c r="C10" i="43" s="1"/>
  <c r="C11" i="43" s="1"/>
  <c r="C12" i="43" s="1"/>
  <c r="C13" i="43" s="1"/>
  <c r="C14" i="43" s="1"/>
  <c r="C15" i="43" s="1"/>
  <c r="C16" i="43" s="1"/>
  <c r="C17" i="43" s="1"/>
  <c r="C18" i="43" s="1"/>
  <c r="C19" i="43" s="1"/>
  <c r="C20" i="43" s="1"/>
  <c r="C21" i="43" s="1"/>
  <c r="C22" i="43" s="1"/>
  <c r="C23" i="43" s="1"/>
  <c r="C24" i="43" s="1"/>
  <c r="C25" i="43" s="1"/>
  <c r="C26" i="43" s="1"/>
  <c r="C27" i="43" s="1"/>
  <c r="C28" i="43" s="1"/>
  <c r="C29" i="43" s="1"/>
  <c r="C30" i="43" s="1"/>
  <c r="C31" i="43" s="1"/>
  <c r="C32" i="43" s="1"/>
  <c r="C33" i="43" s="1"/>
  <c r="C34" i="43" s="1"/>
  <c r="C35" i="43" s="1"/>
  <c r="C36" i="43" s="1"/>
  <c r="C37" i="43" s="1"/>
  <c r="C38" i="43" s="1"/>
  <c r="C39" i="43" s="1"/>
  <c r="C40" i="43" s="1"/>
  <c r="C41" i="43" s="1"/>
  <c r="C42" i="43" s="1"/>
  <c r="C43" i="43" s="1"/>
  <c r="C44" i="43" s="1"/>
  <c r="C45" i="43" s="1"/>
  <c r="C46" i="43" s="1"/>
  <c r="C47" i="43" s="1"/>
  <c r="C48" i="43" s="1"/>
  <c r="C49" i="43" s="1"/>
  <c r="C50" i="43" s="1"/>
  <c r="C51" i="43" s="1"/>
  <c r="C52" i="43" s="1"/>
  <c r="C53" i="43" s="1"/>
  <c r="C54" i="43" s="1"/>
  <c r="C55" i="43" s="1"/>
  <c r="C56" i="43" s="1"/>
  <c r="C57" i="43" s="1"/>
  <c r="C58" i="43" s="1"/>
  <c r="C59" i="43" s="1"/>
  <c r="C60" i="43" s="1"/>
  <c r="C61" i="43" s="1"/>
  <c r="C62" i="43" s="1"/>
  <c r="C63" i="43" s="1"/>
  <c r="C64" i="43" s="1"/>
  <c r="C65" i="43" s="1"/>
  <c r="C66" i="43" s="1"/>
  <c r="C67" i="43" s="1"/>
  <c r="C68" i="43" s="1"/>
  <c r="C69" i="43" s="1"/>
  <c r="C70" i="43" s="1"/>
  <c r="C71" i="43" s="1"/>
  <c r="C72" i="43" s="1"/>
  <c r="C73" i="43" s="1"/>
  <c r="C74" i="43" s="1"/>
  <c r="C75" i="43" s="1"/>
  <c r="C76" i="43" s="1"/>
  <c r="C77" i="43" s="1"/>
  <c r="C78" i="43" s="1"/>
  <c r="C79" i="43" s="1"/>
  <c r="C80" i="43" s="1"/>
  <c r="C81" i="43" s="1"/>
  <c r="C82" i="43" s="1"/>
  <c r="C83" i="43" s="1"/>
  <c r="C84" i="43" s="1"/>
  <c r="C85" i="43" s="1"/>
  <c r="C86" i="43" s="1"/>
  <c r="C87" i="43" s="1"/>
  <c r="C88" i="43" s="1"/>
  <c r="C89" i="43" s="1"/>
  <c r="C90" i="43" s="1"/>
  <c r="C91" i="43" s="1"/>
  <c r="C92" i="43" s="1"/>
  <c r="C93" i="43" s="1"/>
  <c r="C94" i="43" s="1"/>
  <c r="C95" i="43" s="1"/>
  <c r="C96" i="43" s="1"/>
  <c r="C97" i="43" s="1"/>
  <c r="C98" i="43" s="1"/>
  <c r="C99" i="43" s="1"/>
  <c r="C100" i="43" s="1"/>
  <c r="C101" i="43" s="1"/>
  <c r="C102" i="43" s="1"/>
  <c r="C103" i="43" s="1"/>
  <c r="C104" i="43" s="1"/>
  <c r="C105" i="43" s="1"/>
  <c r="C106" i="43" s="1"/>
  <c r="C107" i="43" s="1"/>
  <c r="C108" i="43" s="1"/>
  <c r="C109" i="43" s="1"/>
  <c r="C110" i="43" s="1"/>
  <c r="C111" i="43" s="1"/>
  <c r="C112" i="43" s="1"/>
  <c r="C113" i="43" s="1"/>
  <c r="C114" i="43" s="1"/>
  <c r="C115" i="43" s="1"/>
  <c r="C116" i="43" s="1"/>
  <c r="C117" i="43" s="1"/>
  <c r="C118" i="43" s="1"/>
  <c r="C119" i="43" s="1"/>
  <c r="C120" i="43" s="1"/>
  <c r="C121" i="43" s="1"/>
  <c r="C122" i="43" s="1"/>
  <c r="C123" i="43" s="1"/>
  <c r="C124" i="43" s="1"/>
  <c r="C125" i="43" s="1"/>
  <c r="C126" i="43" s="1"/>
  <c r="C127" i="43" s="1"/>
  <c r="C128" i="43" s="1"/>
  <c r="C129" i="43" s="1"/>
  <c r="C130" i="43" s="1"/>
  <c r="C131" i="43" s="1"/>
  <c r="C132" i="43" s="1"/>
  <c r="C133" i="43" s="1"/>
  <c r="C134" i="43" s="1"/>
  <c r="C135" i="43" s="1"/>
  <c r="C136" i="43" s="1"/>
  <c r="C137" i="43" s="1"/>
  <c r="C138" i="43" s="1"/>
  <c r="C139" i="43" s="1"/>
  <c r="C140" i="43" s="1"/>
  <c r="C141" i="43" s="1"/>
  <c r="C142" i="43" s="1"/>
  <c r="C143" i="43" s="1"/>
  <c r="C144" i="43" s="1"/>
  <c r="C145" i="43" s="1"/>
  <c r="C146" i="43" s="1"/>
  <c r="C147" i="43" s="1"/>
  <c r="C148" i="43" s="1"/>
  <c r="C149" i="43" s="1"/>
  <c r="C150" i="43" s="1"/>
  <c r="C151" i="43" s="1"/>
  <c r="C152" i="43" s="1"/>
  <c r="C153" i="43" s="1"/>
  <c r="C154" i="43" s="1"/>
  <c r="C155" i="43" s="1"/>
  <c r="C156" i="43" s="1"/>
  <c r="C157" i="43" s="1"/>
  <c r="C158" i="43" s="1"/>
  <c r="C159" i="43" s="1"/>
  <c r="C160" i="43" s="1"/>
  <c r="C161" i="43" s="1"/>
  <c r="C162" i="43" s="1"/>
  <c r="C163" i="43" s="1"/>
  <c r="C164" i="43" s="1"/>
  <c r="C165" i="43" s="1"/>
  <c r="C166" i="43" s="1"/>
  <c r="C167" i="43" s="1"/>
  <c r="C168" i="43" s="1"/>
  <c r="C169" i="43" s="1"/>
  <c r="C170" i="43" s="1"/>
  <c r="C171" i="43" s="1"/>
  <c r="C172" i="43" s="1"/>
  <c r="C173" i="43" s="1"/>
  <c r="C174" i="43" s="1"/>
  <c r="C175" i="43" s="1"/>
  <c r="C176" i="43" s="1"/>
  <c r="C177" i="43" s="1"/>
  <c r="C178" i="43" s="1"/>
  <c r="C179" i="43" s="1"/>
  <c r="C180" i="43" s="1"/>
  <c r="C181" i="43" s="1"/>
  <c r="C182" i="43" s="1"/>
  <c r="C183" i="43" s="1"/>
  <c r="C184" i="43" s="1"/>
  <c r="C185" i="43" s="1"/>
  <c r="C186" i="43" s="1"/>
  <c r="C187" i="43" s="1"/>
  <c r="C188" i="43" s="1"/>
  <c r="C189" i="43" s="1"/>
  <c r="C190" i="43" s="1"/>
  <c r="C191" i="43" s="1"/>
  <c r="C192" i="43" s="1"/>
  <c r="C193" i="43" s="1"/>
  <c r="C194" i="43" s="1"/>
  <c r="C195" i="43" s="1"/>
  <c r="C196" i="43" s="1"/>
  <c r="C197" i="43" s="1"/>
  <c r="C198" i="43" s="1"/>
  <c r="C199" i="43" s="1"/>
  <c r="C200" i="43" s="1"/>
  <c r="C201" i="43" s="1"/>
  <c r="C202" i="43" s="1"/>
  <c r="C203" i="43" s="1"/>
  <c r="C204" i="43" s="1"/>
  <c r="C205" i="43" s="1"/>
  <c r="C206" i="43" s="1"/>
  <c r="C207" i="43" s="1"/>
  <c r="C208" i="43" s="1"/>
  <c r="C209" i="43" s="1"/>
  <c r="C210" i="43" s="1"/>
  <c r="C211" i="43" s="1"/>
  <c r="C212" i="43" s="1"/>
  <c r="C213" i="43" s="1"/>
  <c r="C214" i="43" s="1"/>
  <c r="C215" i="43" s="1"/>
  <c r="C216" i="43" s="1"/>
  <c r="C217" i="43" s="1"/>
  <c r="C218" i="43" s="1"/>
  <c r="C219" i="43" s="1"/>
  <c r="C220" i="43" s="1"/>
  <c r="C221" i="43" s="1"/>
  <c r="C222" i="43" s="1"/>
  <c r="C223" i="43" s="1"/>
  <c r="C224" i="43" s="1"/>
  <c r="C225" i="43" s="1"/>
  <c r="C226" i="43" s="1"/>
  <c r="C227" i="43" s="1"/>
  <c r="C228" i="43" s="1"/>
  <c r="C229" i="43" s="1"/>
  <c r="C230" i="43" s="1"/>
  <c r="C231" i="43" s="1"/>
  <c r="C232" i="43" s="1"/>
  <c r="C233" i="43" s="1"/>
  <c r="C234" i="43" s="1"/>
  <c r="C235" i="43" s="1"/>
  <c r="C236" i="43" s="1"/>
  <c r="C237" i="43" s="1"/>
  <c r="C238" i="43" s="1"/>
  <c r="C239" i="43" s="1"/>
  <c r="C240" i="43" s="1"/>
  <c r="C241" i="43" s="1"/>
  <c r="C242" i="43" s="1"/>
  <c r="C243" i="43" s="1"/>
  <c r="C244" i="43" s="1"/>
  <c r="C245" i="43" s="1"/>
  <c r="C246" i="43" s="1"/>
  <c r="C247" i="43" s="1"/>
  <c r="C248" i="43" s="1"/>
  <c r="C249" i="43" s="1"/>
  <c r="C250" i="43" s="1"/>
  <c r="C251" i="43" s="1"/>
  <c r="C252" i="43" s="1"/>
  <c r="C253" i="43" s="1"/>
  <c r="C254" i="43" s="1"/>
  <c r="C255" i="43" s="1"/>
  <c r="C256" i="43" s="1"/>
  <c r="C257" i="43" s="1"/>
  <c r="C258" i="43" s="1"/>
  <c r="C259" i="43" s="1"/>
  <c r="C260" i="43" s="1"/>
  <c r="C261" i="43" s="1"/>
  <c r="C262" i="43" s="1"/>
  <c r="C263" i="43" s="1"/>
  <c r="C264" i="43" s="1"/>
  <c r="C265" i="43" s="1"/>
  <c r="C266" i="43" s="1"/>
  <c r="C267" i="43" s="1"/>
  <c r="C268" i="43" s="1"/>
  <c r="C269" i="43" s="1"/>
  <c r="C270" i="43" s="1"/>
  <c r="C271" i="43" s="1"/>
  <c r="C272" i="43" s="1"/>
  <c r="C273" i="43" s="1"/>
  <c r="C274" i="43" s="1"/>
  <c r="C275" i="43" s="1"/>
  <c r="C276" i="43" s="1"/>
  <c r="C277" i="43" s="1"/>
  <c r="C278" i="43" s="1"/>
  <c r="C279" i="43" s="1"/>
  <c r="C280" i="43" s="1"/>
  <c r="C281" i="43" s="1"/>
  <c r="C282" i="43" s="1"/>
  <c r="C283" i="43" s="1"/>
  <c r="C284" i="43" s="1"/>
  <c r="C285" i="43" s="1"/>
  <c r="C286" i="43" s="1"/>
  <c r="C287" i="43" s="1"/>
  <c r="C288" i="43" s="1"/>
  <c r="C289" i="43" s="1"/>
  <c r="C290" i="43" s="1"/>
  <c r="C291" i="43" s="1"/>
  <c r="C292" i="43" s="1"/>
  <c r="C293" i="43" s="1"/>
  <c r="C294" i="43" s="1"/>
  <c r="C295" i="43" s="1"/>
  <c r="C296" i="43" s="1"/>
  <c r="C297" i="43" s="1"/>
  <c r="C298" i="43" s="1"/>
  <c r="C299" i="43" s="1"/>
  <c r="C300" i="43" s="1"/>
  <c r="C301" i="43" s="1"/>
  <c r="C302" i="43" s="1"/>
  <c r="C303" i="43" s="1"/>
  <c r="C304" i="43" s="1"/>
  <c r="C305" i="43" s="1"/>
  <c r="C306" i="43" s="1"/>
  <c r="C307" i="43" s="1"/>
  <c r="C308" i="43" s="1"/>
  <c r="C309" i="43" s="1"/>
  <c r="C310" i="43" s="1"/>
  <c r="C311" i="43" s="1"/>
  <c r="C312" i="43" s="1"/>
  <c r="C313" i="43" s="1"/>
  <c r="C314" i="43" s="1"/>
  <c r="C315" i="43" s="1"/>
  <c r="C316" i="43" s="1"/>
  <c r="C317" i="43" s="1"/>
  <c r="C318" i="43" s="1"/>
  <c r="C319" i="43" s="1"/>
  <c r="C320" i="43" s="1"/>
  <c r="C321" i="43" s="1"/>
  <c r="C322" i="43" s="1"/>
  <c r="C323" i="43" s="1"/>
  <c r="C324" i="43" s="1"/>
  <c r="C325" i="43" s="1"/>
  <c r="C326" i="43" s="1"/>
  <c r="C327" i="43" s="1"/>
  <c r="C328" i="43" s="1"/>
  <c r="C329" i="43" s="1"/>
  <c r="C330" i="43" s="1"/>
  <c r="C331" i="43" s="1"/>
  <c r="C332" i="43" s="1"/>
  <c r="C333" i="43" s="1"/>
  <c r="C334" i="43" s="1"/>
  <c r="C335" i="43" s="1"/>
  <c r="C336" i="43" s="1"/>
  <c r="C337" i="43" s="1"/>
  <c r="C338" i="43" s="1"/>
  <c r="C339" i="43" s="1"/>
  <c r="C340" i="43" s="1"/>
  <c r="C341" i="43" s="1"/>
  <c r="C342" i="43" s="1"/>
  <c r="C343" i="43" s="1"/>
  <c r="C344" i="43" s="1"/>
  <c r="C345" i="43" s="1"/>
  <c r="C346" i="43" s="1"/>
  <c r="C347" i="43" s="1"/>
  <c r="C348" i="43" s="1"/>
  <c r="C349" i="43" s="1"/>
  <c r="C350" i="43" s="1"/>
  <c r="C351" i="43" s="1"/>
  <c r="C352" i="43" s="1"/>
  <c r="C353" i="43" s="1"/>
  <c r="C354" i="43" s="1"/>
  <c r="C355" i="43" s="1"/>
  <c r="C356" i="43" s="1"/>
  <c r="C357" i="43" s="1"/>
  <c r="C358" i="43" s="1"/>
  <c r="C359" i="43" s="1"/>
  <c r="C360" i="43" s="1"/>
  <c r="C361" i="43" s="1"/>
  <c r="C362" i="43" s="1"/>
  <c r="C363" i="43" s="1"/>
  <c r="C364" i="43" s="1"/>
  <c r="C365" i="43" s="1"/>
  <c r="C366" i="43" s="1"/>
  <c r="C367" i="43" s="1"/>
  <c r="C368" i="43" s="1"/>
  <c r="C369" i="43" s="1"/>
  <c r="C370" i="43" s="1"/>
  <c r="C371" i="43" s="1"/>
  <c r="C372" i="43" s="1"/>
  <c r="C373" i="43" s="1"/>
  <c r="C374" i="43" s="1"/>
  <c r="C375" i="43" s="1"/>
  <c r="C376" i="43" s="1"/>
  <c r="C377" i="43" s="1"/>
  <c r="C378" i="43" s="1"/>
  <c r="C379" i="43" s="1"/>
  <c r="C380" i="43" s="1"/>
  <c r="C381" i="43" s="1"/>
  <c r="C382" i="43" s="1"/>
  <c r="C383" i="43" s="1"/>
  <c r="C384" i="43" s="1"/>
  <c r="C385" i="43" s="1"/>
  <c r="C386" i="43" s="1"/>
  <c r="C387" i="43" s="1"/>
  <c r="C388" i="43" s="1"/>
  <c r="C389" i="43" s="1"/>
  <c r="C390" i="43" s="1"/>
  <c r="C391" i="43" s="1"/>
  <c r="C392" i="43" s="1"/>
  <c r="C393" i="43" s="1"/>
  <c r="C394" i="43" s="1"/>
  <c r="C395" i="43" s="1"/>
  <c r="C396" i="43" s="1"/>
  <c r="C397" i="43" s="1"/>
  <c r="C398" i="43" s="1"/>
  <c r="C399" i="43" s="1"/>
  <c r="C400" i="43" s="1"/>
  <c r="C401" i="43" s="1"/>
  <c r="C402" i="43" s="1"/>
  <c r="C403" i="43" s="1"/>
  <c r="C404" i="43" s="1"/>
  <c r="C405" i="43" s="1"/>
  <c r="C406" i="43" s="1"/>
  <c r="C407" i="43" s="1"/>
  <c r="C408" i="43" s="1"/>
  <c r="C409" i="43" s="1"/>
  <c r="C410" i="43" s="1"/>
  <c r="C411" i="43" s="1"/>
  <c r="C412" i="43" s="1"/>
  <c r="C413" i="43" s="1"/>
  <c r="C414" i="43" s="1"/>
  <c r="C415" i="43" s="1"/>
  <c r="C416" i="43" s="1"/>
  <c r="C417" i="43" s="1"/>
  <c r="C418" i="43" s="1"/>
  <c r="C419" i="43" s="1"/>
  <c r="C420" i="43" s="1"/>
  <c r="C421" i="43" s="1"/>
  <c r="C422" i="43" s="1"/>
  <c r="C423" i="43" s="1"/>
  <c r="C424" i="43" s="1"/>
  <c r="C425" i="43" s="1"/>
  <c r="C426" i="43" s="1"/>
  <c r="C427" i="43" s="1"/>
  <c r="C428" i="43" s="1"/>
  <c r="C429" i="43" s="1"/>
  <c r="C430" i="43" s="1"/>
  <c r="C431" i="43" s="1"/>
  <c r="C432" i="43" s="1"/>
  <c r="C433" i="43" s="1"/>
  <c r="C434" i="43" s="1"/>
  <c r="C435" i="43" s="1"/>
  <c r="C436" i="43" s="1"/>
  <c r="C437" i="43" s="1"/>
  <c r="C438" i="43" s="1"/>
  <c r="C439" i="43" s="1"/>
  <c r="C440" i="43" s="1"/>
  <c r="C441" i="43" s="1"/>
  <c r="C442" i="43" s="1"/>
  <c r="C443" i="43" s="1"/>
  <c r="C444" i="43" s="1"/>
  <c r="C445" i="43" s="1"/>
  <c r="C446" i="43" s="1"/>
  <c r="C447" i="43" s="1"/>
  <c r="C448" i="43" s="1"/>
  <c r="C449" i="43" s="1"/>
  <c r="C450" i="43" s="1"/>
  <c r="C451" i="43" s="1"/>
  <c r="C452" i="43" s="1"/>
  <c r="C453" i="43" s="1"/>
  <c r="C454" i="43" s="1"/>
  <c r="C455" i="43" s="1"/>
  <c r="C456" i="43" s="1"/>
  <c r="C457" i="43" s="1"/>
  <c r="C458" i="43" s="1"/>
  <c r="C459" i="43" s="1"/>
  <c r="C460" i="43" s="1"/>
  <c r="C461" i="43" s="1"/>
  <c r="C462" i="43" s="1"/>
  <c r="C463" i="43" s="1"/>
  <c r="C464" i="43" s="1"/>
  <c r="C465" i="43" s="1"/>
  <c r="C466" i="43" s="1"/>
  <c r="C467" i="43" s="1"/>
  <c r="C468" i="43" s="1"/>
  <c r="C469" i="43" s="1"/>
  <c r="C470" i="43" s="1"/>
  <c r="C471" i="43" s="1"/>
  <c r="C472" i="43" s="1"/>
  <c r="C473" i="43" s="1"/>
  <c r="C474" i="43" s="1"/>
  <c r="C475" i="43" s="1"/>
  <c r="C476" i="43" s="1"/>
  <c r="C477" i="43" s="1"/>
  <c r="C478" i="43" s="1"/>
  <c r="C479" i="43" s="1"/>
  <c r="C480" i="43" s="1"/>
  <c r="C481" i="43" s="1"/>
  <c r="C482" i="43" s="1"/>
  <c r="C483" i="43" s="1"/>
  <c r="C484" i="43" s="1"/>
  <c r="C485" i="43" s="1"/>
  <c r="C486" i="43" s="1"/>
  <c r="C487" i="43" s="1"/>
  <c r="C488" i="43" s="1"/>
  <c r="C489" i="43" s="1"/>
  <c r="C490" i="43" s="1"/>
  <c r="C491" i="43" s="1"/>
  <c r="C492" i="43" s="1"/>
  <c r="C493" i="43" s="1"/>
  <c r="C494" i="43" s="1"/>
  <c r="C495" i="43" s="1"/>
  <c r="C496" i="43" s="1"/>
  <c r="C497" i="43" s="1"/>
  <c r="C498" i="43" s="1"/>
  <c r="C499" i="43" s="1"/>
  <c r="C500" i="43" s="1"/>
  <c r="C501" i="43" s="1"/>
  <c r="C502" i="43" s="1"/>
  <c r="C503" i="43" s="1"/>
  <c r="C504" i="43" s="1"/>
  <c r="C505" i="43" s="1"/>
  <c r="C506" i="43" s="1"/>
  <c r="C507" i="43" s="1"/>
  <c r="C508" i="43" s="1"/>
  <c r="C509" i="43" s="1"/>
  <c r="C510" i="43" s="1"/>
  <c r="C511" i="43" s="1"/>
  <c r="C512" i="43" s="1"/>
  <c r="C513" i="43" s="1"/>
  <c r="C514" i="43" s="1"/>
  <c r="C515" i="43" s="1"/>
  <c r="C516" i="43" s="1"/>
  <c r="C517" i="43" s="1"/>
  <c r="C518" i="43" s="1"/>
  <c r="C519" i="43" s="1"/>
  <c r="C520" i="43" s="1"/>
  <c r="C521" i="43" s="1"/>
  <c r="C522" i="43" s="1"/>
  <c r="C523" i="43" s="1"/>
  <c r="C524" i="43" s="1"/>
  <c r="C525" i="43" s="1"/>
  <c r="C526" i="43" s="1"/>
  <c r="C527" i="43" s="1"/>
  <c r="C528" i="43" s="1"/>
  <c r="C529" i="43" s="1"/>
  <c r="C530" i="43" s="1"/>
  <c r="C531" i="43" s="1"/>
  <c r="C532" i="43" s="1"/>
  <c r="C533" i="43" s="1"/>
  <c r="C534" i="43" s="1"/>
  <c r="C535" i="43" s="1"/>
  <c r="C536" i="43" s="1"/>
  <c r="C537" i="43" s="1"/>
  <c r="C538" i="43" s="1"/>
  <c r="C539" i="43" s="1"/>
  <c r="C540" i="43" s="1"/>
  <c r="C541" i="43" s="1"/>
  <c r="C542" i="43" s="1"/>
  <c r="C543" i="43" s="1"/>
  <c r="C544" i="43" s="1"/>
  <c r="C545" i="43" s="1"/>
  <c r="C546" i="43" s="1"/>
  <c r="C547" i="43" s="1"/>
  <c r="C548" i="43" s="1"/>
  <c r="C549" i="43" s="1"/>
  <c r="C550" i="43" s="1"/>
  <c r="C551" i="43" s="1"/>
  <c r="C552" i="43" s="1"/>
  <c r="C553" i="43" s="1"/>
  <c r="C554" i="43" s="1"/>
  <c r="C555" i="43" s="1"/>
  <c r="C556" i="43" s="1"/>
  <c r="C557" i="43" s="1"/>
  <c r="C558" i="43" s="1"/>
  <c r="C559" i="43" s="1"/>
  <c r="C560" i="43" s="1"/>
  <c r="C561" i="43" s="1"/>
  <c r="C562" i="43" s="1"/>
  <c r="C563" i="43" s="1"/>
  <c r="C564" i="43" s="1"/>
  <c r="C565" i="43" s="1"/>
  <c r="C566" i="43" s="1"/>
  <c r="C567" i="43" s="1"/>
  <c r="C568" i="43" s="1"/>
  <c r="C569" i="43" s="1"/>
  <c r="C570" i="43" s="1"/>
  <c r="C571" i="43" s="1"/>
  <c r="C572" i="43" s="1"/>
  <c r="C573" i="43" s="1"/>
  <c r="C574" i="43" s="1"/>
  <c r="C575" i="43" s="1"/>
  <c r="C576" i="43" s="1"/>
  <c r="C577" i="43" s="1"/>
  <c r="C578" i="43" s="1"/>
  <c r="C579" i="43" s="1"/>
  <c r="C580" i="43" s="1"/>
  <c r="C581" i="43" s="1"/>
  <c r="C582" i="43" s="1"/>
  <c r="C583" i="43" s="1"/>
  <c r="C584" i="43" s="1"/>
  <c r="C585" i="43" s="1"/>
  <c r="C586" i="43" s="1"/>
  <c r="C587" i="43" s="1"/>
  <c r="C588" i="43" s="1"/>
  <c r="C589" i="43" s="1"/>
  <c r="C590" i="43" s="1"/>
  <c r="C591" i="43" s="1"/>
  <c r="C592" i="43" s="1"/>
  <c r="C593" i="43" s="1"/>
  <c r="C594" i="43" s="1"/>
  <c r="C595" i="43" s="1"/>
  <c r="C596" i="43" s="1"/>
  <c r="C597" i="43" s="1"/>
  <c r="C598" i="43" s="1"/>
  <c r="C599" i="43" s="1"/>
  <c r="C600" i="43" s="1"/>
  <c r="C601" i="43" s="1"/>
  <c r="C602" i="43" s="1"/>
  <c r="C603" i="43" s="1"/>
  <c r="C604" i="43" s="1"/>
  <c r="C605" i="43" s="1"/>
  <c r="C606" i="43" s="1"/>
  <c r="C607" i="43" s="1"/>
  <c r="C608" i="43" s="1"/>
  <c r="C609" i="43" s="1"/>
  <c r="C610" i="43" s="1"/>
  <c r="C611" i="43" s="1"/>
  <c r="C612" i="43" s="1"/>
  <c r="C613" i="43" s="1"/>
  <c r="C614" i="43" s="1"/>
  <c r="C615" i="43" s="1"/>
  <c r="C616" i="43" s="1"/>
  <c r="C617" i="43" s="1"/>
  <c r="C618" i="43" s="1"/>
  <c r="C619" i="43" s="1"/>
  <c r="C620" i="43" s="1"/>
  <c r="C621" i="43" s="1"/>
  <c r="C622" i="43" s="1"/>
  <c r="C623" i="43" s="1"/>
  <c r="C624" i="43" s="1"/>
  <c r="C625" i="43" s="1"/>
  <c r="C626" i="43" s="1"/>
  <c r="C627" i="43" s="1"/>
  <c r="C628" i="43" s="1"/>
  <c r="C629" i="43" s="1"/>
  <c r="C630" i="43" s="1"/>
  <c r="C631" i="43" s="1"/>
  <c r="C632" i="43" s="1"/>
  <c r="C633" i="43" s="1"/>
  <c r="C634" i="43" s="1"/>
  <c r="C635" i="43" s="1"/>
  <c r="C636" i="43" s="1"/>
  <c r="C637" i="43" s="1"/>
  <c r="C638" i="43" s="1"/>
  <c r="C639" i="43" s="1"/>
  <c r="C640" i="43" s="1"/>
  <c r="C641" i="43" s="1"/>
  <c r="C642" i="43" s="1"/>
  <c r="C643" i="43" s="1"/>
  <c r="C644" i="43" s="1"/>
  <c r="C645" i="43" s="1"/>
  <c r="C646" i="43" s="1"/>
  <c r="C647" i="43" s="1"/>
  <c r="C648" i="43" s="1"/>
  <c r="C649" i="43" s="1"/>
  <c r="C650" i="43" s="1"/>
  <c r="C651" i="43" s="1"/>
  <c r="C652" i="43" s="1"/>
  <c r="C653" i="43" s="1"/>
  <c r="C654" i="43" s="1"/>
  <c r="C655" i="43" s="1"/>
  <c r="C656" i="43" s="1"/>
  <c r="C657" i="43" s="1"/>
  <c r="C658" i="43" s="1"/>
  <c r="C659" i="43" s="1"/>
  <c r="C660" i="43" s="1"/>
  <c r="C661" i="43" s="1"/>
  <c r="C662" i="43" s="1"/>
  <c r="C663" i="43" s="1"/>
  <c r="C664" i="43" s="1"/>
  <c r="C665" i="43" s="1"/>
  <c r="C666" i="43" s="1"/>
  <c r="C667" i="43" s="1"/>
  <c r="C668" i="43" s="1"/>
  <c r="C669" i="43" s="1"/>
  <c r="C670" i="43" s="1"/>
  <c r="C671" i="43" s="1"/>
  <c r="C672" i="43" s="1"/>
  <c r="C673" i="43" s="1"/>
  <c r="C674" i="43" s="1"/>
  <c r="C675" i="43" s="1"/>
  <c r="C676" i="43" s="1"/>
  <c r="C677" i="43" s="1"/>
  <c r="C678" i="43" s="1"/>
  <c r="C679" i="43" s="1"/>
  <c r="C680" i="43" s="1"/>
  <c r="C681" i="43" s="1"/>
  <c r="C682" i="43" s="1"/>
  <c r="C683" i="43" s="1"/>
  <c r="C684" i="43" s="1"/>
  <c r="C685" i="43" s="1"/>
  <c r="C686" i="43" s="1"/>
  <c r="C687" i="43" s="1"/>
  <c r="C688" i="43" s="1"/>
  <c r="C689" i="43" s="1"/>
  <c r="C690" i="43" s="1"/>
  <c r="C691" i="43" s="1"/>
  <c r="C692" i="43" s="1"/>
  <c r="C693" i="43" s="1"/>
  <c r="C694" i="43" s="1"/>
  <c r="C695" i="43" s="1"/>
  <c r="C696" i="43" s="1"/>
  <c r="C697" i="43" s="1"/>
  <c r="C698" i="43" s="1"/>
  <c r="C699" i="43" s="1"/>
  <c r="C700" i="43" s="1"/>
  <c r="C701" i="43" s="1"/>
  <c r="C702" i="43" s="1"/>
  <c r="C703" i="43" s="1"/>
  <c r="C704" i="43" s="1"/>
  <c r="C705" i="43" s="1"/>
  <c r="C706" i="43" s="1"/>
  <c r="C707" i="43" s="1"/>
  <c r="C708" i="43" s="1"/>
  <c r="C709" i="43" s="1"/>
  <c r="C710" i="43" s="1"/>
  <c r="C711" i="43" s="1"/>
  <c r="C712" i="43" s="1"/>
  <c r="C713" i="43" s="1"/>
  <c r="C714" i="43" s="1"/>
  <c r="C715" i="43" s="1"/>
  <c r="C716" i="43" s="1"/>
  <c r="C717" i="43" s="1"/>
  <c r="C718" i="43" s="1"/>
  <c r="C719" i="43" s="1"/>
  <c r="C720" i="43" s="1"/>
  <c r="C721" i="43" s="1"/>
  <c r="C722" i="43" s="1"/>
  <c r="C723" i="43" s="1"/>
  <c r="C724" i="43" s="1"/>
  <c r="C725" i="43" s="1"/>
  <c r="C726" i="43" s="1"/>
  <c r="C727" i="43" s="1"/>
  <c r="C728" i="43" s="1"/>
  <c r="C729" i="43" s="1"/>
  <c r="C730" i="43" s="1"/>
  <c r="C731" i="43" s="1"/>
  <c r="C732" i="43" s="1"/>
  <c r="P18" i="43"/>
  <c r="P19" i="43"/>
  <c r="P20" i="43"/>
  <c r="P21" i="43"/>
  <c r="P22" i="43"/>
  <c r="P23" i="43"/>
  <c r="P24" i="43"/>
  <c r="P25" i="43"/>
  <c r="P26" i="43"/>
  <c r="P27" i="43"/>
  <c r="P28" i="43"/>
  <c r="P29" i="43"/>
  <c r="P30" i="43"/>
  <c r="P31" i="43"/>
  <c r="P32" i="43"/>
  <c r="P33" i="43"/>
  <c r="P34" i="43"/>
  <c r="P35" i="43"/>
  <c r="P36" i="43"/>
  <c r="P37" i="43"/>
  <c r="P38" i="43"/>
  <c r="P39" i="43"/>
  <c r="P40" i="43"/>
  <c r="P41" i="43"/>
  <c r="P42" i="43"/>
  <c r="P43" i="43"/>
  <c r="P44" i="43"/>
  <c r="P45" i="43"/>
  <c r="P46" i="43"/>
  <c r="P47" i="43"/>
  <c r="P48" i="43"/>
  <c r="P49" i="43"/>
  <c r="P50" i="43"/>
  <c r="P51" i="43"/>
  <c r="P52" i="43"/>
  <c r="P53" i="43"/>
  <c r="P54" i="43"/>
  <c r="P55" i="43"/>
  <c r="P56" i="43"/>
  <c r="P57" i="43"/>
  <c r="P58" i="43"/>
  <c r="P59" i="43"/>
  <c r="P60" i="43"/>
  <c r="P61" i="43"/>
  <c r="P62" i="43"/>
  <c r="P63" i="43"/>
  <c r="P64" i="43"/>
  <c r="P65" i="43"/>
  <c r="P66" i="43"/>
  <c r="P67" i="43"/>
  <c r="P68" i="43"/>
  <c r="P69" i="43"/>
  <c r="P70" i="43"/>
  <c r="P71" i="43"/>
  <c r="P72" i="43"/>
  <c r="P73" i="43"/>
  <c r="P74" i="43"/>
  <c r="P75" i="43"/>
  <c r="P76" i="43"/>
  <c r="P77" i="43"/>
  <c r="P78" i="43"/>
  <c r="P79" i="43"/>
  <c r="P80" i="43"/>
  <c r="P81" i="43"/>
  <c r="P82" i="43"/>
  <c r="P83" i="43"/>
  <c r="P84" i="43"/>
  <c r="P85" i="43"/>
  <c r="P86" i="43"/>
  <c r="P87" i="43"/>
  <c r="P88" i="43"/>
  <c r="P89" i="43"/>
  <c r="P90" i="43"/>
  <c r="P91" i="43"/>
  <c r="P92" i="43"/>
  <c r="P93" i="43"/>
  <c r="P94" i="43"/>
  <c r="P95" i="43"/>
  <c r="P96" i="43"/>
  <c r="P97" i="43"/>
  <c r="P98" i="43"/>
  <c r="P99" i="43"/>
  <c r="P100" i="43"/>
  <c r="P101" i="43"/>
  <c r="P102" i="43"/>
  <c r="P103" i="43"/>
  <c r="P104" i="43"/>
  <c r="P105" i="43"/>
  <c r="P106" i="43"/>
  <c r="P107" i="43"/>
  <c r="P108" i="43"/>
  <c r="P109" i="43"/>
  <c r="P110" i="43"/>
  <c r="P111" i="43"/>
  <c r="P112" i="43"/>
  <c r="P113" i="43"/>
  <c r="P114" i="43"/>
  <c r="P115" i="43"/>
  <c r="P116" i="43"/>
  <c r="P117" i="43"/>
  <c r="P118" i="43"/>
  <c r="P119" i="43"/>
  <c r="P120" i="43"/>
  <c r="P121" i="43"/>
  <c r="P122" i="43"/>
  <c r="P123" i="43"/>
  <c r="P124" i="43"/>
  <c r="P125" i="43"/>
  <c r="P126" i="43"/>
  <c r="P127" i="43"/>
  <c r="P128" i="43"/>
  <c r="P129" i="43"/>
  <c r="P130" i="43"/>
  <c r="P131" i="43"/>
  <c r="P132" i="43"/>
  <c r="P133" i="43"/>
  <c r="P134" i="43"/>
  <c r="P135" i="43"/>
  <c r="P136" i="43"/>
  <c r="P137" i="43"/>
  <c r="P138" i="43"/>
  <c r="P139" i="43"/>
  <c r="P140" i="43"/>
  <c r="P141" i="43"/>
  <c r="P142" i="43"/>
  <c r="P143" i="43"/>
  <c r="P144" i="43"/>
  <c r="P145" i="43"/>
  <c r="P146" i="43"/>
  <c r="P147" i="43"/>
  <c r="P148" i="43"/>
  <c r="P149" i="43"/>
  <c r="P150" i="43"/>
  <c r="P151" i="43"/>
  <c r="P152" i="43"/>
  <c r="P153" i="43"/>
  <c r="P154" i="43"/>
  <c r="P155" i="43"/>
  <c r="P156" i="43"/>
  <c r="P157" i="43"/>
  <c r="P158" i="43"/>
  <c r="P159" i="43"/>
  <c r="P160" i="43"/>
  <c r="P161" i="43"/>
  <c r="P162" i="43"/>
  <c r="P163" i="43"/>
  <c r="P164" i="43"/>
  <c r="P165" i="43"/>
  <c r="P166" i="43"/>
  <c r="P167" i="43"/>
  <c r="P168" i="43"/>
  <c r="P169" i="43"/>
  <c r="P170" i="43"/>
  <c r="P171" i="43"/>
  <c r="P172" i="43"/>
  <c r="P173" i="43"/>
  <c r="P174" i="43"/>
  <c r="P175" i="43"/>
  <c r="P176" i="43"/>
  <c r="P177" i="43"/>
  <c r="P178" i="43"/>
  <c r="P179" i="43"/>
  <c r="P180" i="43"/>
  <c r="P181" i="43"/>
  <c r="P182" i="43"/>
  <c r="P183" i="43"/>
  <c r="P184" i="43"/>
  <c r="P185" i="43"/>
  <c r="P186" i="43"/>
  <c r="P187" i="43"/>
  <c r="P188" i="43"/>
  <c r="P189" i="43"/>
  <c r="P190" i="43"/>
  <c r="P191" i="43"/>
  <c r="P192" i="43"/>
  <c r="P193" i="43"/>
  <c r="P194" i="43"/>
  <c r="P195" i="43"/>
  <c r="P196" i="43"/>
  <c r="P197" i="43"/>
  <c r="P198" i="43"/>
  <c r="P199" i="43"/>
  <c r="P200" i="43"/>
  <c r="P201" i="43"/>
  <c r="P202" i="43"/>
  <c r="P203" i="43"/>
  <c r="P204" i="43"/>
  <c r="P205" i="43"/>
  <c r="P206" i="43"/>
  <c r="P207" i="43"/>
  <c r="P208" i="43"/>
  <c r="P209" i="43"/>
  <c r="P210" i="43"/>
  <c r="P211" i="43"/>
  <c r="P212" i="43"/>
  <c r="P213" i="43"/>
  <c r="P214" i="43"/>
  <c r="P215" i="43"/>
  <c r="P216" i="43"/>
  <c r="P217" i="43"/>
  <c r="P218" i="43"/>
  <c r="P219" i="43"/>
  <c r="P220" i="43"/>
  <c r="P221" i="43"/>
  <c r="P222" i="43"/>
  <c r="P223" i="43"/>
  <c r="P224" i="43"/>
  <c r="P225" i="43"/>
  <c r="P226" i="43"/>
  <c r="P227" i="43"/>
  <c r="P228" i="43"/>
  <c r="P229" i="43"/>
  <c r="P230" i="43"/>
  <c r="P231" i="43"/>
  <c r="P232" i="43"/>
  <c r="P233" i="43"/>
  <c r="P234" i="43"/>
  <c r="P235" i="43"/>
  <c r="P236" i="43"/>
  <c r="P237" i="43"/>
  <c r="P238" i="43"/>
  <c r="P239" i="43"/>
  <c r="P240" i="43"/>
  <c r="P241" i="43"/>
  <c r="P242" i="43"/>
  <c r="P243" i="43"/>
  <c r="P244" i="43"/>
  <c r="P245" i="43"/>
  <c r="P246" i="43"/>
  <c r="P247" i="43"/>
  <c r="P248" i="43"/>
  <c r="P249" i="43"/>
  <c r="P250" i="43"/>
  <c r="P251" i="43"/>
  <c r="P252" i="43"/>
  <c r="P253" i="43"/>
  <c r="P254" i="43"/>
  <c r="P255" i="43"/>
  <c r="P256" i="43"/>
  <c r="P257" i="43"/>
  <c r="P258" i="43"/>
  <c r="P259" i="43"/>
  <c r="P260" i="43"/>
  <c r="P261" i="43"/>
  <c r="P262" i="43"/>
  <c r="P263" i="43"/>
  <c r="P264" i="43"/>
  <c r="P265" i="43"/>
  <c r="P266" i="43"/>
  <c r="P267" i="43"/>
  <c r="P268" i="43"/>
  <c r="P269" i="43"/>
  <c r="P270" i="43"/>
  <c r="P271" i="43"/>
  <c r="P272" i="43"/>
  <c r="P273" i="43"/>
  <c r="P274" i="43"/>
  <c r="P275" i="43"/>
  <c r="P276" i="43"/>
  <c r="P277" i="43"/>
  <c r="P278" i="43"/>
  <c r="P279" i="43"/>
  <c r="P280" i="43"/>
  <c r="P281" i="43"/>
  <c r="P282" i="43"/>
  <c r="P283" i="43"/>
  <c r="P284" i="43"/>
  <c r="P285" i="43"/>
  <c r="P286" i="43"/>
  <c r="P287" i="43"/>
  <c r="P288" i="43"/>
  <c r="P289" i="43"/>
  <c r="P290" i="43"/>
  <c r="P291" i="43"/>
  <c r="P292" i="43"/>
  <c r="P293" i="43"/>
  <c r="P294" i="43"/>
  <c r="P295" i="43"/>
  <c r="P296" i="43"/>
  <c r="P297" i="43"/>
  <c r="P298" i="43"/>
  <c r="P299" i="43"/>
  <c r="P300" i="43"/>
  <c r="P301" i="43"/>
  <c r="P302" i="43"/>
  <c r="P303" i="43"/>
  <c r="P304" i="43"/>
  <c r="P305" i="43"/>
  <c r="P306" i="43"/>
  <c r="P307" i="43"/>
  <c r="P308" i="43"/>
  <c r="P309" i="43"/>
  <c r="P310" i="43"/>
  <c r="P311" i="43"/>
  <c r="P312" i="43"/>
  <c r="P313" i="43"/>
  <c r="P314" i="43"/>
  <c r="P315" i="43"/>
  <c r="P316" i="43"/>
  <c r="P317" i="43"/>
  <c r="P318" i="43"/>
  <c r="P319" i="43"/>
  <c r="P320" i="43"/>
  <c r="P321" i="43"/>
  <c r="P322" i="43"/>
  <c r="P323" i="43"/>
  <c r="P324" i="43"/>
  <c r="P325" i="43"/>
  <c r="P326" i="43"/>
  <c r="P327" i="43"/>
  <c r="P328" i="43"/>
  <c r="P329" i="43"/>
  <c r="P330" i="43"/>
  <c r="P331" i="43"/>
  <c r="P332" i="43"/>
  <c r="P333" i="43"/>
  <c r="P334" i="43"/>
  <c r="P335" i="43"/>
  <c r="P336" i="43"/>
  <c r="P337" i="43"/>
  <c r="P338" i="43"/>
  <c r="P339" i="43"/>
  <c r="P340" i="43"/>
  <c r="P341" i="43"/>
  <c r="P342" i="43"/>
  <c r="P343" i="43"/>
  <c r="P344" i="43"/>
  <c r="P345" i="43"/>
  <c r="P346" i="43"/>
  <c r="P347" i="43"/>
  <c r="P348" i="43"/>
  <c r="P349" i="43"/>
  <c r="P350" i="43"/>
  <c r="P351" i="43"/>
  <c r="P352" i="43"/>
  <c r="P353" i="43"/>
  <c r="P354" i="43"/>
  <c r="P355" i="43"/>
  <c r="P356" i="43"/>
  <c r="P357" i="43"/>
  <c r="P358" i="43"/>
  <c r="P359" i="43"/>
  <c r="P360" i="43"/>
  <c r="P361" i="43"/>
  <c r="P362" i="43"/>
  <c r="P363" i="43"/>
  <c r="P364" i="43"/>
  <c r="P365" i="43"/>
  <c r="P366" i="43"/>
  <c r="P367" i="43"/>
  <c r="P368" i="43"/>
  <c r="P369" i="43"/>
  <c r="P370" i="43"/>
  <c r="P371" i="43"/>
  <c r="P372" i="43"/>
  <c r="P373" i="43"/>
  <c r="P374" i="43"/>
  <c r="P375" i="43"/>
  <c r="P376" i="43"/>
  <c r="P377" i="43"/>
  <c r="P378" i="43"/>
  <c r="P379" i="43"/>
  <c r="P380" i="43"/>
  <c r="P381" i="43"/>
  <c r="P382" i="43"/>
  <c r="P383" i="43"/>
  <c r="P384" i="43"/>
  <c r="P385" i="43"/>
  <c r="P386" i="43"/>
  <c r="P387" i="43"/>
  <c r="P388" i="43"/>
  <c r="P389" i="43"/>
  <c r="P390" i="43"/>
  <c r="P391" i="43"/>
  <c r="P392" i="43"/>
  <c r="P393" i="43"/>
  <c r="P394" i="43"/>
  <c r="P395" i="43"/>
  <c r="P396" i="43"/>
  <c r="P397" i="43"/>
  <c r="P398" i="43"/>
  <c r="P399" i="43"/>
  <c r="P400" i="43"/>
  <c r="P401" i="43"/>
  <c r="P402" i="43"/>
  <c r="P403" i="43"/>
  <c r="P404" i="43"/>
  <c r="P405" i="43"/>
  <c r="P406" i="43"/>
  <c r="P407" i="43"/>
  <c r="P408" i="43"/>
  <c r="P409" i="43"/>
  <c r="P410" i="43"/>
  <c r="P411" i="43"/>
  <c r="P412" i="43"/>
  <c r="P413" i="43"/>
  <c r="P414" i="43"/>
  <c r="P415" i="43"/>
  <c r="P416" i="43"/>
  <c r="P417" i="43"/>
  <c r="P418" i="43"/>
  <c r="P419" i="43"/>
  <c r="P420" i="43"/>
  <c r="P421" i="43"/>
  <c r="P422" i="43"/>
  <c r="P423" i="43"/>
  <c r="P424" i="43"/>
  <c r="P425" i="43"/>
  <c r="P426" i="43"/>
  <c r="P427" i="43"/>
  <c r="P428" i="43"/>
  <c r="P429" i="43"/>
  <c r="P430" i="43"/>
  <c r="P431" i="43"/>
  <c r="P432" i="43"/>
  <c r="P433" i="43"/>
  <c r="P434" i="43"/>
  <c r="P435" i="43"/>
  <c r="P436" i="43"/>
  <c r="P437" i="43"/>
  <c r="P438" i="43"/>
  <c r="P439" i="43"/>
  <c r="P440" i="43"/>
  <c r="P441" i="43"/>
  <c r="P442" i="43"/>
  <c r="P443" i="43"/>
  <c r="P444" i="43"/>
  <c r="P445" i="43"/>
  <c r="P446" i="43"/>
  <c r="P447" i="43"/>
  <c r="P448" i="43"/>
  <c r="P449" i="43"/>
  <c r="P450" i="43"/>
  <c r="P451" i="43"/>
  <c r="P452" i="43"/>
  <c r="P453" i="43"/>
  <c r="P454" i="43"/>
  <c r="P455" i="43"/>
  <c r="P456" i="43"/>
  <c r="P457" i="43"/>
  <c r="P458" i="43"/>
  <c r="P459" i="43"/>
  <c r="P460" i="43"/>
  <c r="P461" i="43"/>
  <c r="P462" i="43"/>
  <c r="P463" i="43"/>
  <c r="P464" i="43"/>
  <c r="P465" i="43"/>
  <c r="P466" i="43"/>
  <c r="P467" i="43"/>
  <c r="P468" i="43"/>
  <c r="P469" i="43"/>
  <c r="P470" i="43"/>
  <c r="P471" i="43"/>
  <c r="P472" i="43"/>
  <c r="P473" i="43"/>
  <c r="P474" i="43"/>
  <c r="P475" i="43"/>
  <c r="P476" i="43"/>
  <c r="P477" i="43"/>
  <c r="P478" i="43"/>
  <c r="P479" i="43"/>
  <c r="P480" i="43"/>
  <c r="P481" i="43"/>
  <c r="P482" i="43"/>
  <c r="P483" i="43"/>
  <c r="P484" i="43"/>
  <c r="P485" i="43"/>
  <c r="P486" i="43"/>
  <c r="P487" i="43"/>
  <c r="P488" i="43"/>
  <c r="P489" i="43"/>
  <c r="P490" i="43"/>
  <c r="P491" i="43"/>
  <c r="P492" i="43"/>
  <c r="P493" i="43"/>
  <c r="P494" i="43"/>
  <c r="P495" i="43"/>
  <c r="P496" i="43"/>
  <c r="P497" i="43"/>
  <c r="P498" i="43"/>
  <c r="P499" i="43"/>
  <c r="P500" i="43"/>
  <c r="P501" i="43"/>
  <c r="P502" i="43"/>
  <c r="P503" i="43"/>
  <c r="P504" i="43"/>
  <c r="P505" i="43"/>
  <c r="P506" i="43"/>
  <c r="P507" i="43"/>
  <c r="P508" i="43"/>
  <c r="P509" i="43"/>
  <c r="P510" i="43"/>
  <c r="P511" i="43"/>
  <c r="P512" i="43"/>
  <c r="P513" i="43"/>
  <c r="P514" i="43"/>
  <c r="P515" i="43"/>
  <c r="P516" i="43"/>
  <c r="P517" i="43"/>
  <c r="P518" i="43"/>
  <c r="P519" i="43"/>
  <c r="P520" i="43"/>
  <c r="P521" i="43"/>
  <c r="P522" i="43"/>
  <c r="P523" i="43"/>
  <c r="P524" i="43"/>
  <c r="P525" i="43"/>
  <c r="P526" i="43"/>
  <c r="P527" i="43"/>
  <c r="P528" i="43"/>
  <c r="P529" i="43"/>
  <c r="P530" i="43"/>
  <c r="P531" i="43"/>
  <c r="P532" i="43"/>
  <c r="P533" i="43"/>
  <c r="P534" i="43"/>
  <c r="P535" i="43"/>
  <c r="P536" i="43"/>
  <c r="P537" i="43"/>
  <c r="P538" i="43"/>
  <c r="P539" i="43"/>
  <c r="P540" i="43"/>
  <c r="P541" i="43"/>
  <c r="P542" i="43"/>
  <c r="P543" i="43"/>
  <c r="P544" i="43"/>
  <c r="P545" i="43"/>
  <c r="P546" i="43"/>
  <c r="P547" i="43"/>
  <c r="P548" i="43"/>
  <c r="P549" i="43"/>
  <c r="P550" i="43"/>
  <c r="P551" i="43"/>
  <c r="P552" i="43"/>
  <c r="P553" i="43"/>
  <c r="P554" i="43"/>
  <c r="P555" i="43"/>
  <c r="P556" i="43"/>
  <c r="P557" i="43"/>
  <c r="P558" i="43"/>
  <c r="P559" i="43"/>
  <c r="P560" i="43"/>
  <c r="P561" i="43"/>
  <c r="P562" i="43"/>
  <c r="P563" i="43"/>
  <c r="P564" i="43"/>
  <c r="P565" i="43"/>
  <c r="P566" i="43"/>
  <c r="P567" i="43"/>
  <c r="P568" i="43"/>
  <c r="P569" i="43"/>
  <c r="P570" i="43"/>
  <c r="P571" i="43"/>
  <c r="P572" i="43"/>
  <c r="P573" i="43"/>
  <c r="P574" i="43"/>
  <c r="P575" i="43"/>
  <c r="P576" i="43"/>
  <c r="P577" i="43"/>
  <c r="P578" i="43"/>
  <c r="P579" i="43"/>
  <c r="P580" i="43"/>
  <c r="P581" i="43"/>
  <c r="P582" i="43"/>
  <c r="P583" i="43"/>
  <c r="P584" i="43"/>
  <c r="P585" i="43"/>
  <c r="P586" i="43"/>
  <c r="P587" i="43"/>
  <c r="P588" i="43"/>
  <c r="P589" i="43"/>
  <c r="P590" i="43"/>
  <c r="P591" i="43"/>
  <c r="P592" i="43"/>
  <c r="P593" i="43"/>
  <c r="P594" i="43"/>
  <c r="P595" i="43"/>
  <c r="P596" i="43"/>
  <c r="P597" i="43"/>
  <c r="P598" i="43"/>
  <c r="P599" i="43"/>
  <c r="P600" i="43"/>
  <c r="P601" i="43"/>
  <c r="P602" i="43"/>
  <c r="P603" i="43"/>
  <c r="P604" i="43"/>
  <c r="P605" i="43"/>
  <c r="P606" i="43"/>
  <c r="P607" i="43"/>
  <c r="P608" i="43"/>
  <c r="P609" i="43"/>
  <c r="P610" i="43"/>
  <c r="P611" i="43"/>
  <c r="P612" i="43"/>
  <c r="P613" i="43"/>
  <c r="P614" i="43"/>
  <c r="P615" i="43"/>
  <c r="P616" i="43"/>
  <c r="P617" i="43"/>
  <c r="P618" i="43"/>
  <c r="P619" i="43"/>
  <c r="P620" i="43"/>
  <c r="P621" i="43"/>
  <c r="P622" i="43"/>
  <c r="P623" i="43"/>
  <c r="P624" i="43"/>
  <c r="P625" i="43"/>
  <c r="P626" i="43"/>
  <c r="P627" i="43"/>
  <c r="P628" i="43"/>
  <c r="P629" i="43"/>
  <c r="P630" i="43"/>
  <c r="P631" i="43"/>
  <c r="P632" i="43"/>
  <c r="P633" i="43"/>
  <c r="P634" i="43"/>
  <c r="P635" i="43"/>
  <c r="P636" i="43"/>
  <c r="P637" i="43"/>
  <c r="P638" i="43"/>
  <c r="P639" i="43"/>
  <c r="P640" i="43"/>
  <c r="P641" i="43"/>
  <c r="P642" i="43"/>
  <c r="P643" i="43"/>
  <c r="P644" i="43"/>
  <c r="P645" i="43"/>
  <c r="P646" i="43"/>
  <c r="P647" i="43"/>
  <c r="P648" i="43"/>
  <c r="P649" i="43"/>
  <c r="P650" i="43"/>
  <c r="P651" i="43"/>
  <c r="P652" i="43"/>
  <c r="P653" i="43"/>
  <c r="P654" i="43"/>
  <c r="P655" i="43"/>
  <c r="P656" i="43"/>
  <c r="P657" i="43"/>
  <c r="P658" i="43"/>
  <c r="P659" i="43"/>
  <c r="P660" i="43"/>
  <c r="P661" i="43"/>
  <c r="P662" i="43"/>
  <c r="P663" i="43"/>
  <c r="P664" i="43"/>
  <c r="P665" i="43"/>
  <c r="P666" i="43"/>
  <c r="P667" i="43"/>
  <c r="P668" i="43"/>
  <c r="P669" i="43"/>
  <c r="P670" i="43"/>
  <c r="P671" i="43"/>
  <c r="P672" i="43"/>
  <c r="P673" i="43"/>
  <c r="P674" i="43"/>
  <c r="P675" i="43"/>
  <c r="P676" i="43"/>
  <c r="P677" i="43"/>
  <c r="P678" i="43"/>
  <c r="P679" i="43"/>
  <c r="P680" i="43"/>
  <c r="P681" i="43"/>
  <c r="P682" i="43"/>
  <c r="P683" i="43"/>
  <c r="P684" i="43"/>
  <c r="P685" i="43"/>
  <c r="P686" i="43"/>
  <c r="P687" i="43"/>
  <c r="P688" i="43"/>
  <c r="P689" i="43"/>
  <c r="P690" i="43"/>
  <c r="P691" i="43"/>
  <c r="P692" i="43"/>
  <c r="P693" i="43"/>
  <c r="P694" i="43"/>
  <c r="P695" i="43"/>
  <c r="P696" i="43"/>
  <c r="P697" i="43"/>
  <c r="P698" i="43"/>
  <c r="P699" i="43"/>
  <c r="P700" i="43"/>
  <c r="P701" i="43"/>
  <c r="P702" i="43"/>
  <c r="P703" i="43"/>
  <c r="P704" i="43"/>
  <c r="P705" i="43"/>
  <c r="P706" i="43"/>
  <c r="P707" i="43"/>
  <c r="P708" i="43"/>
  <c r="P709" i="43"/>
  <c r="P710" i="43"/>
  <c r="P711" i="43"/>
  <c r="P712" i="43"/>
  <c r="P713" i="43"/>
  <c r="P714" i="43"/>
  <c r="P715" i="43"/>
  <c r="P716" i="43"/>
  <c r="P717" i="43"/>
  <c r="P718" i="43"/>
  <c r="P719" i="43"/>
  <c r="P720" i="43"/>
  <c r="P721" i="43"/>
  <c r="P722" i="43"/>
  <c r="P723" i="43"/>
  <c r="P724" i="43"/>
  <c r="P725" i="43"/>
  <c r="P726" i="43"/>
  <c r="P727" i="43"/>
  <c r="P728" i="43"/>
  <c r="P729" i="43"/>
  <c r="P730" i="43"/>
  <c r="P731" i="43"/>
  <c r="P732" i="43"/>
  <c r="P733" i="43"/>
  <c r="P734" i="43"/>
  <c r="P735" i="43"/>
  <c r="P736" i="43"/>
  <c r="P737" i="43"/>
  <c r="P738" i="43"/>
  <c r="P739" i="43"/>
  <c r="P740" i="43"/>
  <c r="P741" i="43"/>
  <c r="P742" i="43"/>
  <c r="P743" i="43"/>
  <c r="P744" i="43"/>
  <c r="P745" i="43"/>
  <c r="P746" i="43"/>
  <c r="P747" i="43"/>
  <c r="P748" i="43"/>
  <c r="P749" i="43"/>
  <c r="P750" i="43"/>
  <c r="P751" i="43"/>
  <c r="P752" i="43"/>
  <c r="P753" i="43"/>
  <c r="P754" i="43"/>
  <c r="P755" i="43"/>
  <c r="P756" i="43"/>
  <c r="P757" i="43"/>
  <c r="P758" i="43"/>
  <c r="P759" i="43"/>
  <c r="P760" i="43"/>
  <c r="P761" i="43"/>
  <c r="P762" i="43"/>
  <c r="P763" i="43"/>
  <c r="P764" i="43"/>
  <c r="P765" i="43"/>
  <c r="P766" i="43"/>
  <c r="P767" i="43"/>
  <c r="P768" i="43"/>
  <c r="P769" i="43"/>
  <c r="P770" i="43"/>
  <c r="P771" i="43"/>
  <c r="P772" i="43"/>
  <c r="P773" i="43"/>
  <c r="P774" i="43"/>
  <c r="P775" i="43"/>
  <c r="P776" i="43"/>
  <c r="P777" i="43"/>
  <c r="P778" i="43"/>
  <c r="P779" i="43"/>
  <c r="P780" i="43"/>
  <c r="P781" i="43"/>
  <c r="P782" i="43"/>
  <c r="P783" i="43"/>
  <c r="P784" i="43"/>
  <c r="P785" i="43"/>
  <c r="P786" i="43"/>
  <c r="P787" i="43"/>
  <c r="P788" i="43"/>
  <c r="P789" i="43"/>
  <c r="P790" i="43"/>
  <c r="P791" i="43"/>
  <c r="P792" i="43"/>
  <c r="P793" i="43"/>
  <c r="P794" i="43"/>
  <c r="P795" i="43"/>
  <c r="P796" i="43"/>
  <c r="P797" i="43"/>
  <c r="P798" i="43"/>
  <c r="P799" i="43"/>
  <c r="P800" i="43"/>
  <c r="P801" i="43"/>
  <c r="P802" i="43"/>
  <c r="P803" i="43"/>
  <c r="P804" i="43"/>
  <c r="P805" i="43"/>
  <c r="P806" i="43"/>
  <c r="P807" i="43"/>
  <c r="P808" i="43"/>
  <c r="P809" i="43"/>
  <c r="P810" i="43"/>
  <c r="P811" i="43"/>
  <c r="P812" i="43"/>
  <c r="P813" i="43"/>
  <c r="P814" i="43"/>
  <c r="P815" i="43"/>
  <c r="P816" i="43"/>
  <c r="P817" i="43"/>
  <c r="P818" i="43"/>
  <c r="P819" i="43"/>
  <c r="P820" i="43"/>
  <c r="P821" i="43"/>
  <c r="P822" i="43"/>
  <c r="P823" i="43"/>
  <c r="P824" i="43"/>
  <c r="P825" i="43"/>
  <c r="P826" i="43"/>
  <c r="P827" i="43"/>
  <c r="P828" i="43"/>
  <c r="P829" i="43"/>
  <c r="P830" i="43"/>
  <c r="P831" i="43"/>
  <c r="P832" i="43"/>
  <c r="P833" i="43"/>
  <c r="P834" i="43"/>
  <c r="P835" i="43"/>
  <c r="P836" i="43"/>
  <c r="P837" i="43"/>
  <c r="P838" i="43"/>
  <c r="P839" i="43"/>
  <c r="P840" i="43"/>
  <c r="P841" i="43"/>
  <c r="P842" i="43"/>
  <c r="P843" i="43"/>
  <c r="P844" i="43"/>
  <c r="P845" i="43"/>
  <c r="P846" i="43"/>
  <c r="P847" i="43"/>
  <c r="P848" i="43"/>
  <c r="P849" i="43"/>
  <c r="P850" i="43"/>
  <c r="P851" i="43"/>
  <c r="P852" i="43"/>
  <c r="P853" i="43"/>
  <c r="P854" i="43"/>
  <c r="P855" i="43"/>
  <c r="P856" i="43"/>
  <c r="P857" i="43"/>
  <c r="P858" i="43"/>
  <c r="P859" i="43"/>
  <c r="P860" i="43"/>
  <c r="P861" i="43"/>
  <c r="P862" i="43"/>
  <c r="P863" i="43"/>
  <c r="P864" i="43"/>
  <c r="P865" i="43"/>
  <c r="P866" i="43"/>
  <c r="P867" i="43"/>
  <c r="P868" i="43"/>
  <c r="P869" i="43"/>
  <c r="P870" i="43"/>
  <c r="P871" i="43"/>
  <c r="P872" i="43"/>
  <c r="P873" i="43"/>
  <c r="P874" i="43"/>
  <c r="P875" i="43"/>
  <c r="P876" i="43"/>
  <c r="P877" i="43"/>
  <c r="P878" i="43"/>
  <c r="P879" i="43"/>
  <c r="P880" i="43"/>
  <c r="P881" i="43"/>
  <c r="P882" i="43"/>
  <c r="P883" i="43"/>
  <c r="P884" i="43"/>
  <c r="P885" i="43"/>
  <c r="P886" i="43"/>
  <c r="P887" i="43"/>
  <c r="P888" i="43"/>
  <c r="P889" i="43"/>
  <c r="P890" i="43"/>
  <c r="P891" i="43"/>
  <c r="P892" i="43"/>
  <c r="P893" i="43"/>
  <c r="P894" i="43"/>
  <c r="P895" i="43"/>
  <c r="P896" i="43"/>
  <c r="P897" i="43"/>
  <c r="P898" i="43"/>
  <c r="P899" i="43"/>
  <c r="P900" i="43"/>
  <c r="P901" i="43"/>
  <c r="P902" i="43"/>
  <c r="P903" i="43"/>
  <c r="P904" i="43"/>
  <c r="P905" i="43"/>
  <c r="P906" i="43"/>
  <c r="P907" i="43"/>
  <c r="P908" i="43"/>
  <c r="P909" i="43"/>
  <c r="P910" i="43"/>
  <c r="P911" i="43"/>
  <c r="P912" i="43"/>
  <c r="P913" i="43"/>
  <c r="P914" i="43"/>
  <c r="P915" i="43"/>
  <c r="P916" i="43"/>
  <c r="P917" i="43"/>
  <c r="P918" i="43"/>
  <c r="P919" i="43"/>
  <c r="P920" i="43"/>
  <c r="P921" i="43"/>
  <c r="P922" i="43"/>
  <c r="P923" i="43"/>
  <c r="P924" i="43"/>
  <c r="P925" i="43"/>
  <c r="P926" i="43"/>
  <c r="P927" i="43"/>
  <c r="P928" i="43"/>
  <c r="P929" i="43"/>
  <c r="P930" i="43"/>
  <c r="P931" i="43"/>
  <c r="P932" i="43"/>
  <c r="P933" i="43"/>
  <c r="P934" i="43"/>
  <c r="P935" i="43"/>
  <c r="P936" i="43"/>
  <c r="P937" i="43"/>
  <c r="P938" i="43"/>
  <c r="P939" i="43"/>
  <c r="P940" i="43"/>
  <c r="P941" i="43"/>
  <c r="P942" i="43"/>
  <c r="P943" i="43"/>
  <c r="P944" i="43"/>
  <c r="P945" i="43"/>
  <c r="P946" i="43"/>
  <c r="P947" i="43"/>
  <c r="P948" i="43"/>
  <c r="P949" i="43"/>
  <c r="P950" i="43"/>
  <c r="P951" i="43"/>
  <c r="P952" i="43"/>
  <c r="P953" i="43"/>
  <c r="P954" i="43"/>
  <c r="P955" i="43"/>
  <c r="P956" i="43"/>
  <c r="P957" i="43"/>
  <c r="P958" i="43"/>
  <c r="P959" i="43"/>
  <c r="P960" i="43"/>
  <c r="P961" i="43"/>
  <c r="P962" i="43"/>
  <c r="P963" i="43"/>
  <c r="P964" i="43"/>
  <c r="P965" i="43"/>
  <c r="P966" i="43"/>
  <c r="P967" i="43"/>
  <c r="P968" i="43"/>
  <c r="P969" i="43"/>
  <c r="P970" i="43"/>
  <c r="P971" i="43"/>
  <c r="P972" i="43"/>
  <c r="P973" i="43"/>
  <c r="P974" i="43"/>
  <c r="P975" i="43"/>
  <c r="P976" i="43"/>
  <c r="P977" i="43"/>
  <c r="P978" i="43"/>
  <c r="P979" i="43"/>
  <c r="P980" i="43"/>
  <c r="P981" i="43"/>
  <c r="P982" i="43"/>
  <c r="P983" i="43"/>
  <c r="P984" i="43"/>
  <c r="P985" i="43"/>
  <c r="P986" i="43"/>
  <c r="P987" i="43"/>
  <c r="P988" i="43"/>
  <c r="P989" i="43"/>
  <c r="P990" i="43"/>
  <c r="P991" i="43"/>
  <c r="P992" i="43"/>
  <c r="P993" i="43"/>
  <c r="P994" i="43"/>
  <c r="P995" i="43"/>
  <c r="P996" i="43"/>
  <c r="P997" i="43"/>
  <c r="P998" i="43"/>
  <c r="P999" i="43"/>
  <c r="P1000" i="43"/>
  <c r="P1001" i="43"/>
  <c r="P1002" i="43"/>
  <c r="P1003" i="43"/>
  <c r="P1004" i="43"/>
  <c r="P1005" i="43"/>
  <c r="P1006" i="43"/>
  <c r="P1007" i="43"/>
  <c r="P1008" i="43"/>
  <c r="P1009" i="43"/>
  <c r="P1010" i="43"/>
  <c r="P1011" i="43"/>
  <c r="P1012" i="43"/>
  <c r="P1013" i="43"/>
  <c r="P1014" i="43"/>
  <c r="P1015" i="43"/>
  <c r="P1016" i="43"/>
  <c r="P1017" i="43"/>
  <c r="P1018" i="43"/>
  <c r="P1019" i="43"/>
  <c r="P1020" i="43"/>
  <c r="P1021" i="43"/>
  <c r="P1022" i="43"/>
  <c r="P1023" i="43"/>
  <c r="P1024" i="43"/>
  <c r="P1025" i="43"/>
  <c r="P1026" i="43"/>
  <c r="P1027" i="43"/>
  <c r="P1028" i="43"/>
  <c r="P1029" i="43"/>
  <c r="P1030" i="43"/>
  <c r="P1031" i="43"/>
  <c r="P1032" i="43"/>
  <c r="P1033" i="43"/>
  <c r="P1034" i="43"/>
  <c r="P1035" i="43"/>
  <c r="P1036" i="43"/>
  <c r="P1037" i="43"/>
  <c r="P1038" i="43"/>
  <c r="P1039" i="43"/>
  <c r="P1040" i="43"/>
  <c r="P1041" i="43"/>
  <c r="P1042" i="43"/>
  <c r="P1043" i="43"/>
  <c r="P1044" i="43"/>
  <c r="P1045" i="43"/>
  <c r="P1046" i="43"/>
  <c r="P1047" i="43"/>
  <c r="P1048" i="43"/>
  <c r="P1049" i="43"/>
  <c r="P1050" i="43"/>
  <c r="P1051" i="43"/>
  <c r="P1052" i="43"/>
  <c r="P1053" i="43"/>
  <c r="P1054" i="43"/>
  <c r="P1055" i="43"/>
  <c r="P1056" i="43"/>
  <c r="P1057" i="43"/>
  <c r="P1058" i="43"/>
  <c r="P1059" i="43"/>
  <c r="P1060" i="43"/>
  <c r="P1061" i="43"/>
  <c r="P1062" i="43"/>
  <c r="P1063" i="43"/>
  <c r="P1064" i="43"/>
  <c r="P1065" i="43"/>
  <c r="P1066" i="43"/>
  <c r="P1067" i="43"/>
  <c r="P1068" i="43"/>
  <c r="P1069" i="43"/>
  <c r="P1070" i="43"/>
  <c r="P1071" i="43"/>
  <c r="P1072" i="43"/>
  <c r="P1073" i="43"/>
  <c r="P1074" i="43"/>
  <c r="P1075" i="43"/>
  <c r="P1076" i="43"/>
  <c r="P1077" i="43"/>
  <c r="P1078" i="43"/>
  <c r="P1079" i="43"/>
  <c r="P1080" i="43"/>
  <c r="P1081" i="43"/>
  <c r="P1082" i="43"/>
  <c r="P1083" i="43"/>
  <c r="P1084" i="43"/>
  <c r="P1085" i="43"/>
  <c r="P1086" i="43"/>
  <c r="P1087" i="43"/>
  <c r="P1088" i="43"/>
  <c r="P1089" i="43"/>
  <c r="P1090" i="43"/>
  <c r="P1091" i="43"/>
  <c r="P1092" i="43"/>
  <c r="P1093" i="43"/>
  <c r="P1094" i="43"/>
  <c r="P1095" i="43"/>
  <c r="P1096" i="43"/>
  <c r="P1097" i="43"/>
  <c r="P1098" i="43"/>
  <c r="P1099" i="43"/>
  <c r="P1100" i="43"/>
  <c r="P1101" i="43"/>
  <c r="P1102" i="43"/>
  <c r="P1103" i="43"/>
  <c r="P1104" i="43"/>
  <c r="P1105" i="43"/>
  <c r="P1106" i="43"/>
  <c r="P1107" i="43"/>
  <c r="P1108" i="43"/>
  <c r="P1109" i="43"/>
  <c r="P1110" i="43"/>
  <c r="P1111" i="43"/>
  <c r="P1112" i="43"/>
  <c r="P1113" i="43"/>
  <c r="P1114" i="43"/>
  <c r="P1115" i="43"/>
  <c r="P1116" i="43"/>
  <c r="P1117" i="43"/>
  <c r="P1118" i="43"/>
  <c r="P1119" i="43"/>
  <c r="P1120" i="43"/>
  <c r="P1121" i="43"/>
  <c r="P1122" i="43"/>
  <c r="P1123" i="43"/>
  <c r="P1124" i="43"/>
  <c r="P1125" i="43"/>
  <c r="P1126" i="43"/>
  <c r="P1127" i="43"/>
  <c r="P1128" i="43"/>
  <c r="P1129" i="43"/>
  <c r="P1130" i="43"/>
  <c r="P1131" i="43"/>
  <c r="P1132" i="43"/>
  <c r="P1133" i="43"/>
  <c r="P1134" i="43"/>
  <c r="P1135" i="43"/>
  <c r="P1136" i="43"/>
  <c r="P1137" i="43"/>
  <c r="P1138" i="43"/>
  <c r="P1139" i="43"/>
  <c r="P1140" i="43"/>
  <c r="P1141" i="43"/>
  <c r="P1142" i="43"/>
  <c r="P1143" i="43"/>
  <c r="P1144" i="43"/>
  <c r="P1145" i="43"/>
  <c r="P1146" i="43"/>
  <c r="P1147" i="43"/>
  <c r="P1148" i="43"/>
  <c r="P1149" i="43"/>
  <c r="P1150" i="43"/>
  <c r="P1151" i="43"/>
  <c r="P1152" i="43"/>
  <c r="P1153" i="43"/>
  <c r="P1154" i="43"/>
  <c r="P1155" i="43"/>
  <c r="P1156" i="43"/>
  <c r="P1157" i="43"/>
  <c r="P1158" i="43"/>
  <c r="P1159" i="43"/>
  <c r="P1160" i="43"/>
  <c r="P1161" i="43"/>
  <c r="P1162" i="43"/>
  <c r="P1163" i="43"/>
  <c r="P1164" i="43"/>
  <c r="P1165" i="43"/>
  <c r="P1166" i="43"/>
  <c r="P1167" i="43"/>
  <c r="P1168" i="43"/>
  <c r="P1169" i="43"/>
  <c r="P1170" i="43"/>
  <c r="P1171" i="43"/>
  <c r="P1172" i="43"/>
  <c r="P1173" i="43"/>
  <c r="P1174" i="43"/>
  <c r="P1175" i="43"/>
  <c r="P1176" i="43"/>
  <c r="P1177" i="43"/>
  <c r="P1178" i="43"/>
  <c r="P1179" i="43"/>
  <c r="P1180" i="43"/>
  <c r="P1181" i="43"/>
  <c r="P1182" i="43"/>
  <c r="P1183" i="43"/>
  <c r="P1184" i="43"/>
  <c r="P1185" i="43"/>
  <c r="P1186" i="43"/>
  <c r="P1187" i="43"/>
  <c r="P1188" i="43"/>
  <c r="P1189" i="43"/>
  <c r="P1190" i="43"/>
  <c r="P1191" i="43"/>
  <c r="P1192" i="43"/>
  <c r="P1193" i="43"/>
  <c r="P1194" i="43"/>
  <c r="P1195" i="43"/>
  <c r="P1196" i="43"/>
  <c r="P1197" i="43"/>
  <c r="P1198" i="43"/>
  <c r="P1199" i="43"/>
  <c r="P1200" i="43"/>
  <c r="P1201" i="43"/>
  <c r="P1202" i="43"/>
  <c r="P1203" i="43"/>
  <c r="P1204" i="43"/>
  <c r="P1205" i="43"/>
  <c r="P1206" i="43"/>
  <c r="P1207" i="43"/>
  <c r="P1208" i="43"/>
  <c r="P1209" i="43"/>
  <c r="P1210" i="43"/>
  <c r="P1211" i="43"/>
  <c r="P1212" i="43"/>
  <c r="P1213" i="43"/>
  <c r="P1214" i="43"/>
  <c r="P1215" i="43"/>
  <c r="P1216" i="43"/>
  <c r="P1217" i="43"/>
  <c r="P1218" i="43"/>
  <c r="P1219" i="43"/>
  <c r="P1220" i="43"/>
  <c r="P1221" i="43"/>
  <c r="P1222" i="43"/>
  <c r="P1223" i="43"/>
  <c r="P1224" i="43"/>
  <c r="P1225" i="43"/>
  <c r="P1226" i="43"/>
  <c r="P1227" i="43"/>
  <c r="P1228" i="43"/>
  <c r="P1229" i="43"/>
  <c r="P1230" i="43"/>
  <c r="P1231" i="43"/>
  <c r="P1232" i="43"/>
  <c r="P1233" i="43"/>
  <c r="P1234" i="43"/>
  <c r="P1235" i="43"/>
  <c r="P1236" i="43"/>
  <c r="P1237" i="43"/>
  <c r="P1238" i="43"/>
  <c r="P1239" i="43"/>
  <c r="P1240" i="43"/>
  <c r="P1241" i="43"/>
  <c r="P1242" i="43"/>
  <c r="P1243" i="43"/>
  <c r="P1244" i="43"/>
  <c r="P1245" i="43"/>
  <c r="P1246" i="43"/>
  <c r="P1247" i="43"/>
  <c r="P1248" i="43"/>
  <c r="P1249" i="43"/>
  <c r="P1250" i="43"/>
  <c r="P1251" i="43"/>
  <c r="P1252" i="43"/>
  <c r="P1253" i="43"/>
  <c r="P1254" i="43"/>
  <c r="P1255" i="43"/>
  <c r="P1256" i="43"/>
  <c r="P1257" i="43"/>
  <c r="P1258" i="43"/>
  <c r="P1259" i="43"/>
  <c r="P1260" i="43"/>
  <c r="P1261" i="43"/>
  <c r="P1262" i="43"/>
  <c r="P1263" i="43"/>
  <c r="P1264" i="43"/>
  <c r="P1265" i="43"/>
  <c r="P1266" i="43"/>
  <c r="P1267" i="43"/>
  <c r="P1268" i="43"/>
  <c r="P1269" i="43"/>
  <c r="P1270" i="43"/>
  <c r="P1271" i="43"/>
  <c r="P1272" i="43"/>
  <c r="P1273" i="43"/>
  <c r="P1274" i="43"/>
  <c r="P1275" i="43"/>
  <c r="P1276" i="43"/>
  <c r="P1277" i="43"/>
  <c r="P1278" i="43"/>
  <c r="P1279" i="43"/>
  <c r="P1280" i="43"/>
  <c r="P1281" i="43"/>
  <c r="P1282" i="43"/>
  <c r="P1283" i="43"/>
  <c r="P1284" i="43"/>
  <c r="P1285" i="43"/>
  <c r="P1286" i="43"/>
  <c r="P1287" i="43"/>
  <c r="P1288" i="43"/>
  <c r="P1289" i="43"/>
  <c r="P1290" i="43"/>
  <c r="P1291" i="43"/>
  <c r="P1292" i="43"/>
  <c r="P1293" i="43"/>
  <c r="P1294" i="43"/>
  <c r="P1295" i="43"/>
  <c r="P1296" i="43"/>
  <c r="P1297" i="43"/>
  <c r="P1298" i="43"/>
  <c r="P1299" i="43"/>
  <c r="P1300" i="43"/>
  <c r="P1301" i="43"/>
  <c r="P1302" i="43"/>
  <c r="P1303" i="43"/>
  <c r="P1304" i="43"/>
  <c r="P1305" i="43"/>
  <c r="P1306" i="43"/>
  <c r="P1307" i="43"/>
  <c r="P1308" i="43"/>
  <c r="P1309" i="43"/>
  <c r="P1310" i="43"/>
  <c r="P1311" i="43"/>
  <c r="P1312" i="43"/>
  <c r="P1313" i="43"/>
  <c r="P1314" i="43"/>
  <c r="P1315" i="43"/>
  <c r="P1316" i="43"/>
  <c r="P1317" i="43"/>
  <c r="P1318" i="43"/>
  <c r="P1319" i="43"/>
  <c r="P1320" i="43"/>
  <c r="P1321" i="43"/>
  <c r="P1322" i="43"/>
  <c r="P1323" i="43"/>
  <c r="P1324" i="43"/>
  <c r="P1325" i="43"/>
  <c r="P1326" i="43"/>
  <c r="P1327" i="43"/>
  <c r="P1328" i="43"/>
  <c r="P1329" i="43"/>
  <c r="P1330" i="43"/>
  <c r="P1331" i="43"/>
  <c r="P1332" i="43"/>
  <c r="P1333" i="43"/>
  <c r="P1334" i="43"/>
  <c r="P1335" i="43"/>
  <c r="P1336" i="43"/>
  <c r="P1337" i="43"/>
  <c r="P1338" i="43"/>
  <c r="P1339" i="43"/>
  <c r="P1340" i="43"/>
  <c r="P1341" i="43"/>
  <c r="P1342" i="43"/>
  <c r="P1343" i="43"/>
  <c r="P1344" i="43"/>
  <c r="P1345" i="43"/>
  <c r="P1346" i="43"/>
  <c r="P1347" i="43"/>
  <c r="P1348" i="43"/>
  <c r="P1349" i="43"/>
  <c r="P1350" i="43"/>
  <c r="P1351" i="43"/>
  <c r="P1352" i="43"/>
  <c r="P1353" i="43"/>
  <c r="P1354" i="43"/>
  <c r="P1355" i="43"/>
  <c r="P1356" i="43"/>
  <c r="P1357" i="43"/>
  <c r="P1358" i="43"/>
  <c r="P1359" i="43"/>
  <c r="P1360" i="43"/>
  <c r="P1361" i="43"/>
  <c r="P1362" i="43"/>
  <c r="P1363" i="43"/>
  <c r="P1364" i="43"/>
  <c r="P1365" i="43"/>
  <c r="P1366" i="43"/>
  <c r="P1367" i="43"/>
  <c r="P1368" i="43"/>
  <c r="P1369" i="43"/>
  <c r="P1370" i="43"/>
  <c r="P1371" i="43"/>
  <c r="P1372" i="43"/>
  <c r="P1373" i="43"/>
  <c r="P1374" i="43"/>
  <c r="P1375" i="43"/>
  <c r="P1376" i="43"/>
  <c r="P1377" i="43"/>
  <c r="P1378" i="43"/>
  <c r="P1379" i="43"/>
  <c r="P1380" i="43"/>
  <c r="P1381" i="43"/>
  <c r="P1382" i="43"/>
  <c r="P1383" i="43"/>
  <c r="P1384" i="43"/>
  <c r="P1385" i="43"/>
  <c r="P1386" i="43"/>
  <c r="P1387" i="43"/>
  <c r="P1388" i="43"/>
  <c r="P1389" i="43"/>
  <c r="P1390" i="43"/>
  <c r="P1391" i="43"/>
  <c r="P1392" i="43"/>
  <c r="P1393" i="43"/>
  <c r="P1394" i="43"/>
  <c r="P1395" i="43"/>
  <c r="P1396" i="43"/>
  <c r="P1397" i="43"/>
  <c r="P1398" i="43"/>
  <c r="P1399" i="43"/>
  <c r="P1400" i="43"/>
  <c r="P1401" i="43"/>
  <c r="P1402" i="43"/>
  <c r="P1403" i="43"/>
  <c r="P1404" i="43"/>
  <c r="P1405" i="43"/>
  <c r="P1406" i="43"/>
  <c r="P1407" i="43"/>
  <c r="P1408" i="43"/>
  <c r="P1409" i="43"/>
  <c r="P1410" i="43"/>
  <c r="P1411" i="43"/>
  <c r="P1412" i="43"/>
  <c r="P1413" i="43"/>
  <c r="P1414" i="43"/>
  <c r="P1415" i="43"/>
  <c r="P1416" i="43"/>
  <c r="P1417" i="43"/>
  <c r="P1418" i="43"/>
  <c r="P1419" i="43"/>
  <c r="P1420" i="43"/>
  <c r="P1421" i="43"/>
  <c r="P1422" i="43"/>
  <c r="P1423" i="43"/>
  <c r="P1424" i="43"/>
  <c r="P1425" i="43"/>
  <c r="P1426" i="43"/>
  <c r="P1427" i="43"/>
  <c r="P1428" i="43"/>
  <c r="P1429" i="43"/>
  <c r="P1430" i="43"/>
  <c r="P1431" i="43"/>
  <c r="P1432" i="43"/>
  <c r="P1433" i="43"/>
  <c r="P1434" i="43"/>
  <c r="P1435" i="43"/>
  <c r="P1436" i="43"/>
  <c r="P1437" i="43"/>
  <c r="P1438" i="43"/>
  <c r="P1439" i="43"/>
  <c r="P1440" i="43"/>
  <c r="P1441" i="43"/>
  <c r="P1442" i="43"/>
  <c r="P1443" i="43"/>
  <c r="P1444" i="43"/>
  <c r="P1445" i="43"/>
  <c r="P1446" i="43"/>
  <c r="P1447" i="43"/>
  <c r="P1448" i="43"/>
  <c r="P1449" i="43"/>
  <c r="P1450" i="43"/>
  <c r="P1451" i="43"/>
  <c r="P1452" i="43"/>
  <c r="P1453" i="43"/>
  <c r="P1454" i="43"/>
  <c r="P1455" i="43"/>
  <c r="P1456" i="43"/>
  <c r="P1457" i="43"/>
  <c r="P1458" i="43"/>
  <c r="P1459" i="43"/>
  <c r="P1460" i="43"/>
  <c r="P1461" i="43"/>
  <c r="P1462" i="43"/>
  <c r="P1463" i="43"/>
  <c r="P1464" i="43"/>
  <c r="P1465" i="43"/>
  <c r="P1466" i="43"/>
  <c r="P1467" i="43"/>
  <c r="P1468" i="43"/>
  <c r="P1469" i="43"/>
  <c r="P1470" i="43"/>
  <c r="P1471" i="43"/>
  <c r="P1472" i="43"/>
  <c r="P1473" i="43"/>
  <c r="P1474" i="43"/>
  <c r="P1475" i="43"/>
  <c r="P1476" i="43"/>
  <c r="P1477" i="43"/>
  <c r="P1478" i="43"/>
  <c r="P1479" i="43"/>
  <c r="P1480" i="43"/>
  <c r="P1481" i="43"/>
  <c r="P1482" i="43"/>
  <c r="P1483" i="43"/>
  <c r="P1484" i="43"/>
  <c r="P1485" i="43"/>
  <c r="P1486" i="43"/>
  <c r="P1487" i="43"/>
  <c r="P1488" i="43"/>
  <c r="P1489" i="43"/>
  <c r="P1490" i="43"/>
  <c r="P1491" i="43"/>
  <c r="P1492" i="43"/>
  <c r="P1493" i="43"/>
  <c r="P1494" i="43"/>
  <c r="P1495" i="43"/>
  <c r="P1496" i="43"/>
  <c r="P1497" i="43"/>
  <c r="P1498" i="43"/>
  <c r="P1499" i="43"/>
  <c r="P1500" i="43"/>
  <c r="P1501" i="43"/>
  <c r="P1502" i="43"/>
  <c r="P1503" i="43"/>
  <c r="P1504" i="43"/>
  <c r="P1505" i="43"/>
  <c r="P1506" i="43"/>
  <c r="P1507" i="43"/>
  <c r="P1508" i="43"/>
  <c r="P1509" i="43"/>
  <c r="P1510" i="43"/>
  <c r="P1511" i="43"/>
  <c r="P1512" i="43"/>
  <c r="P1513" i="43"/>
  <c r="P1514" i="43"/>
  <c r="P1515" i="43"/>
  <c r="P1516" i="43"/>
  <c r="P1517" i="43"/>
  <c r="P1518" i="43"/>
  <c r="P1519" i="43"/>
  <c r="P1520" i="43"/>
  <c r="P1521" i="43"/>
  <c r="P1522" i="43"/>
  <c r="P1523" i="43"/>
  <c r="P1524" i="43"/>
  <c r="P1525" i="43"/>
  <c r="P1526" i="43"/>
  <c r="P1527" i="43"/>
  <c r="P1528" i="43"/>
  <c r="P1529" i="43"/>
  <c r="P1530" i="43"/>
  <c r="P1531" i="43"/>
  <c r="P1532" i="43"/>
  <c r="P1533" i="43"/>
  <c r="P1534" i="43"/>
  <c r="P1535" i="43"/>
  <c r="P1536" i="43"/>
  <c r="P1537" i="43"/>
  <c r="P1538" i="43"/>
  <c r="P1539" i="43"/>
  <c r="P1540" i="43"/>
  <c r="P1541" i="43"/>
  <c r="P1542" i="43"/>
  <c r="P1543" i="43"/>
  <c r="P1544" i="43"/>
  <c r="P1545" i="43"/>
  <c r="P1546" i="43"/>
  <c r="P1547" i="43"/>
  <c r="P1548" i="43"/>
  <c r="P1549" i="43"/>
  <c r="P1550" i="43"/>
  <c r="P1551" i="43"/>
  <c r="P1552" i="43"/>
  <c r="P1553" i="43"/>
  <c r="P1554" i="43"/>
  <c r="P1555" i="43"/>
  <c r="P1556" i="43"/>
  <c r="P1557" i="43"/>
  <c r="P1558" i="43"/>
  <c r="P1559" i="43"/>
  <c r="P1560" i="43"/>
  <c r="P1561" i="43"/>
  <c r="P1562" i="43"/>
  <c r="P1563" i="43"/>
  <c r="P1564" i="43"/>
  <c r="P1565" i="43"/>
  <c r="P1566" i="43"/>
  <c r="P1567" i="43"/>
  <c r="P1568" i="43"/>
  <c r="P1569" i="43"/>
  <c r="P1570" i="43"/>
  <c r="P1571" i="43"/>
  <c r="P1572" i="43"/>
  <c r="P1573" i="43"/>
  <c r="P1574" i="43"/>
  <c r="P1575" i="43"/>
  <c r="P1576" i="43"/>
  <c r="P1577" i="43"/>
  <c r="P1578" i="43"/>
  <c r="P1579" i="43"/>
  <c r="P1580" i="43"/>
  <c r="P1581" i="43"/>
  <c r="P1582" i="43"/>
  <c r="P1583" i="43"/>
  <c r="P1584" i="43"/>
  <c r="P1585" i="43"/>
  <c r="P1586" i="43"/>
  <c r="P1587" i="43"/>
  <c r="P1588" i="43"/>
  <c r="P1589" i="43"/>
  <c r="P1590" i="43"/>
  <c r="P1591" i="43"/>
  <c r="P1592" i="43"/>
  <c r="P1593" i="43"/>
  <c r="P1594" i="43"/>
  <c r="P1595" i="43"/>
  <c r="P1596" i="43"/>
  <c r="P1597" i="43"/>
  <c r="P1598" i="43"/>
  <c r="P1599" i="43"/>
  <c r="P1600" i="43"/>
  <c r="P1601" i="43"/>
  <c r="P1602" i="43"/>
  <c r="P1603" i="43"/>
  <c r="P1604" i="43"/>
  <c r="P1605" i="43"/>
  <c r="P1606" i="43"/>
  <c r="P1607" i="43"/>
  <c r="P1608" i="43"/>
  <c r="P1609" i="43"/>
  <c r="P1610" i="43"/>
  <c r="P1611" i="43"/>
  <c r="P1612" i="43"/>
  <c r="P1613" i="43"/>
  <c r="P1614" i="43"/>
  <c r="P1615" i="43"/>
  <c r="P1616" i="43"/>
  <c r="P1617" i="43"/>
  <c r="P1618" i="43"/>
  <c r="P1619" i="43"/>
  <c r="P1620" i="43"/>
  <c r="P1621" i="43"/>
  <c r="P1622" i="43"/>
  <c r="P1623" i="43"/>
  <c r="P1624" i="43"/>
  <c r="P1625" i="43"/>
  <c r="P1626" i="43"/>
  <c r="P1627" i="43"/>
  <c r="P1628" i="43"/>
  <c r="P1629" i="43"/>
  <c r="P1630" i="43"/>
  <c r="P1631" i="43"/>
  <c r="P1632" i="43"/>
  <c r="P1633" i="43"/>
  <c r="P1634" i="43"/>
  <c r="P1635" i="43"/>
  <c r="P1636" i="43"/>
  <c r="P1637" i="43"/>
  <c r="P1638" i="43"/>
  <c r="P1639" i="43"/>
  <c r="P1640" i="43"/>
  <c r="P1641" i="43"/>
  <c r="P1642" i="43"/>
  <c r="P1643" i="43"/>
  <c r="P1644" i="43"/>
  <c r="P1645" i="43"/>
  <c r="P1646" i="43"/>
  <c r="P1647" i="43"/>
  <c r="P1648" i="43"/>
  <c r="P1649" i="43"/>
  <c r="P1650" i="43"/>
  <c r="P1651" i="43"/>
  <c r="P1652" i="43"/>
  <c r="P1653" i="43"/>
  <c r="P1654" i="43"/>
  <c r="P1655" i="43"/>
  <c r="P1656" i="43"/>
  <c r="P1657" i="43"/>
  <c r="P1658" i="43"/>
  <c r="P1659" i="43"/>
  <c r="P1660" i="43"/>
  <c r="P1661" i="43"/>
  <c r="P1662" i="43"/>
  <c r="P1663" i="43"/>
  <c r="P1664" i="43"/>
  <c r="P1665" i="43"/>
  <c r="P1666" i="43"/>
  <c r="P1667" i="43"/>
  <c r="P1668" i="43"/>
  <c r="P1669" i="43"/>
  <c r="P1670" i="43"/>
  <c r="P1671" i="43"/>
  <c r="P1672" i="43"/>
  <c r="P1673" i="43"/>
  <c r="P1674" i="43"/>
  <c r="P1675" i="43"/>
  <c r="P1676" i="43"/>
  <c r="P1677" i="43"/>
  <c r="P1678" i="43"/>
  <c r="P1679" i="43"/>
  <c r="P1680" i="43"/>
  <c r="P1681" i="43"/>
  <c r="P1682" i="43"/>
  <c r="P1683" i="43"/>
  <c r="P1684" i="43"/>
  <c r="P1685" i="43"/>
  <c r="P1686" i="43"/>
  <c r="P1687" i="43"/>
  <c r="P1688" i="43"/>
  <c r="P1689" i="43"/>
  <c r="P1690" i="43"/>
  <c r="P1691" i="43"/>
  <c r="P1692" i="43"/>
  <c r="P1693" i="43"/>
  <c r="P1694" i="43"/>
  <c r="P1695" i="43"/>
  <c r="P1696" i="43"/>
  <c r="P1697" i="43"/>
  <c r="P1698" i="43"/>
  <c r="P1699" i="43"/>
  <c r="P1700" i="43"/>
  <c r="P1701" i="43"/>
  <c r="P1702" i="43"/>
  <c r="P1703" i="43"/>
  <c r="P1704" i="43"/>
  <c r="P1705" i="43"/>
  <c r="P1706" i="43"/>
  <c r="P1707" i="43"/>
  <c r="P1708" i="43"/>
  <c r="P1709" i="43"/>
  <c r="P1710" i="43"/>
  <c r="P1711" i="43"/>
  <c r="P1712" i="43"/>
  <c r="P1713" i="43"/>
  <c r="P1714" i="43"/>
  <c r="P1715" i="43"/>
  <c r="P1716" i="43"/>
  <c r="P1717" i="43"/>
  <c r="P1718" i="43"/>
  <c r="P1719" i="43"/>
  <c r="P1720" i="43"/>
  <c r="P1721" i="43"/>
  <c r="P1722" i="43"/>
  <c r="P1723" i="43"/>
  <c r="P1724" i="43"/>
  <c r="P1725" i="43"/>
  <c r="P1726" i="43"/>
  <c r="P1727" i="43"/>
  <c r="P1728" i="43"/>
  <c r="P1729" i="43"/>
  <c r="P1730" i="43"/>
  <c r="P1731" i="43"/>
  <c r="P1732" i="43"/>
  <c r="P1733" i="43"/>
  <c r="P1734" i="43"/>
  <c r="P1735" i="43"/>
  <c r="P1736" i="43"/>
  <c r="P1737" i="43"/>
  <c r="P1738" i="43"/>
  <c r="P1739" i="43"/>
  <c r="P1740" i="43"/>
  <c r="P1741" i="43"/>
  <c r="P1742" i="43"/>
  <c r="P1743" i="43"/>
  <c r="P1744" i="43"/>
  <c r="P1745" i="43"/>
  <c r="P1746" i="43"/>
  <c r="P1747" i="43"/>
  <c r="P1748" i="43"/>
  <c r="P1749" i="43"/>
  <c r="P1750" i="43"/>
  <c r="P1751" i="43"/>
  <c r="P1752" i="43"/>
  <c r="P1753" i="43"/>
  <c r="P1754" i="43"/>
  <c r="P1755" i="43"/>
  <c r="P1756" i="43"/>
  <c r="P1757" i="43"/>
  <c r="P1758" i="43"/>
  <c r="P1759" i="43"/>
  <c r="P1760" i="43"/>
  <c r="P1761" i="43"/>
  <c r="P1762" i="43"/>
  <c r="P1763" i="43"/>
  <c r="P1764" i="43"/>
  <c r="P1765" i="43"/>
  <c r="P1766" i="43"/>
  <c r="P1767" i="43"/>
  <c r="P1768" i="43"/>
  <c r="P1769" i="43"/>
  <c r="P1770" i="43"/>
  <c r="P1771" i="43"/>
  <c r="P1772" i="43"/>
  <c r="P1773" i="43"/>
  <c r="P1774" i="43"/>
  <c r="P1775" i="43"/>
  <c r="P1776" i="43"/>
  <c r="P1777" i="43"/>
  <c r="P1778" i="43"/>
  <c r="P1779" i="43"/>
  <c r="P1780" i="43"/>
  <c r="P1781" i="43"/>
  <c r="P1782" i="43"/>
  <c r="P1783" i="43"/>
  <c r="P1784" i="43"/>
  <c r="P1785" i="43"/>
  <c r="P1786" i="43"/>
  <c r="P1787" i="43"/>
  <c r="P1788" i="43"/>
  <c r="P1789" i="43"/>
  <c r="P1790" i="43"/>
  <c r="P1791" i="43"/>
  <c r="P1792" i="43"/>
  <c r="P1793" i="43"/>
  <c r="P1794" i="43"/>
  <c r="P1795" i="43"/>
  <c r="P1796" i="43"/>
  <c r="P1797" i="43"/>
  <c r="P1798" i="43"/>
  <c r="P1799" i="43"/>
  <c r="P1800" i="43"/>
  <c r="P1801" i="43"/>
  <c r="P1802" i="43"/>
  <c r="P1803" i="43"/>
  <c r="P1804" i="43"/>
  <c r="P1805" i="43"/>
  <c r="P1806" i="43"/>
  <c r="P1807" i="43"/>
  <c r="P1808" i="43"/>
  <c r="P1809" i="43"/>
  <c r="P1810" i="43"/>
  <c r="P1811" i="43"/>
  <c r="P1812" i="43"/>
  <c r="P1813" i="43"/>
  <c r="P1814" i="43"/>
  <c r="P1815" i="43"/>
  <c r="P1816" i="43"/>
  <c r="P1817" i="43"/>
  <c r="P1818" i="43"/>
  <c r="P1819" i="43"/>
  <c r="P1820" i="43"/>
  <c r="P1821" i="43"/>
  <c r="P1822" i="43"/>
  <c r="P1823" i="43"/>
  <c r="P1824" i="43"/>
  <c r="P1825" i="43"/>
  <c r="P1826" i="43"/>
  <c r="P1827" i="43"/>
  <c r="P1828" i="43"/>
  <c r="P1829" i="43"/>
  <c r="P1830" i="43"/>
  <c r="P1831" i="43"/>
  <c r="P1832" i="43"/>
  <c r="P1833" i="43"/>
  <c r="P1834" i="43"/>
  <c r="P1835" i="43"/>
  <c r="P1836" i="43"/>
  <c r="P1837" i="43"/>
  <c r="P1838" i="43"/>
  <c r="P1839" i="43"/>
  <c r="P1840" i="43"/>
  <c r="P1841" i="43"/>
  <c r="P1842" i="43"/>
  <c r="P1843" i="43"/>
  <c r="P1844" i="43"/>
  <c r="P1845" i="43"/>
  <c r="P1846" i="43"/>
  <c r="P1847" i="43"/>
  <c r="P1848" i="43"/>
  <c r="P1849" i="43"/>
  <c r="P1850" i="43"/>
  <c r="P1851" i="43"/>
  <c r="P1852" i="43"/>
  <c r="P1853" i="43"/>
  <c r="P1854" i="43"/>
  <c r="P1855" i="43"/>
  <c r="P1856" i="43"/>
  <c r="P1857" i="43"/>
  <c r="P1858" i="43"/>
  <c r="P1859" i="43"/>
  <c r="P1860" i="43"/>
  <c r="P1861" i="43"/>
  <c r="P1862" i="43"/>
  <c r="P1863" i="43"/>
  <c r="P1864" i="43"/>
  <c r="P1865" i="43"/>
  <c r="P1866" i="43"/>
  <c r="P1867" i="43"/>
  <c r="P1868" i="43"/>
  <c r="P1869" i="43"/>
  <c r="P1870" i="43"/>
  <c r="P1871" i="43"/>
  <c r="P1872" i="43"/>
  <c r="P1873" i="43"/>
  <c r="P1874" i="43"/>
  <c r="P1875" i="43"/>
  <c r="P1876" i="43"/>
  <c r="P1877" i="43"/>
  <c r="P1878" i="43"/>
  <c r="P1879" i="43"/>
  <c r="P1880" i="43"/>
  <c r="P1881" i="43"/>
  <c r="P1882" i="43"/>
  <c r="P1883" i="43"/>
  <c r="P1884" i="43"/>
  <c r="P1885" i="43"/>
  <c r="P1886" i="43"/>
  <c r="P1887" i="43"/>
  <c r="P1888" i="43"/>
  <c r="P1889" i="43"/>
  <c r="P1890" i="43"/>
  <c r="P1891" i="43"/>
  <c r="P1892" i="43"/>
  <c r="P1893" i="43"/>
  <c r="P1894" i="43"/>
  <c r="P1895" i="43"/>
  <c r="P1896" i="43"/>
  <c r="P1897" i="43"/>
  <c r="P1898" i="43"/>
  <c r="P1899" i="43"/>
  <c r="P1900" i="43"/>
  <c r="P1901" i="43"/>
  <c r="P1902" i="43"/>
  <c r="P1903" i="43"/>
  <c r="P1904" i="43"/>
  <c r="P1905" i="43"/>
  <c r="P1906" i="43"/>
  <c r="P1907" i="43"/>
  <c r="P1908" i="43"/>
  <c r="P1909" i="43"/>
  <c r="P1910" i="43"/>
  <c r="P1911" i="43"/>
  <c r="P1912" i="43"/>
  <c r="P1913" i="43"/>
  <c r="P1914" i="43"/>
  <c r="P1915" i="43"/>
  <c r="P1916" i="43"/>
  <c r="P1917" i="43"/>
  <c r="P1918" i="43"/>
  <c r="P1919" i="43"/>
  <c r="P1920" i="43"/>
  <c r="P1921" i="43"/>
  <c r="P1922" i="43"/>
  <c r="P1923" i="43"/>
  <c r="P1924" i="43"/>
  <c r="P1925" i="43"/>
  <c r="P1926" i="43"/>
  <c r="P1927" i="43"/>
  <c r="P1928" i="43"/>
  <c r="P1929" i="43"/>
  <c r="P1930" i="43"/>
  <c r="P1931" i="43"/>
  <c r="P1932" i="43"/>
  <c r="P1933" i="43"/>
  <c r="P1934" i="43"/>
  <c r="P1935" i="43"/>
  <c r="P1936" i="43"/>
  <c r="P1937" i="43"/>
  <c r="P1938" i="43"/>
  <c r="P1939" i="43"/>
  <c r="P1940" i="43"/>
  <c r="P1941" i="43"/>
  <c r="P1942" i="43"/>
  <c r="P1943" i="43"/>
  <c r="P1944" i="43"/>
  <c r="P1945" i="43"/>
  <c r="P1946" i="43"/>
  <c r="P1947" i="43"/>
  <c r="P1948" i="43"/>
  <c r="P1949" i="43"/>
  <c r="P1950" i="43"/>
  <c r="P1951" i="43"/>
  <c r="P1952" i="43"/>
  <c r="P1953" i="43"/>
  <c r="P1954" i="43"/>
  <c r="P1955" i="43"/>
  <c r="P1956" i="43"/>
  <c r="P1957" i="43"/>
  <c r="P1958" i="43"/>
  <c r="P1959" i="43"/>
  <c r="P1960" i="43"/>
  <c r="P1961" i="43"/>
  <c r="P1962" i="43"/>
  <c r="P1963" i="43"/>
  <c r="P1964" i="43"/>
  <c r="P1965" i="43"/>
  <c r="P1966" i="43"/>
  <c r="P1967" i="43"/>
  <c r="P1968" i="43"/>
  <c r="P1969" i="43"/>
  <c r="P1970" i="43"/>
  <c r="P1971" i="43"/>
  <c r="P1972" i="43"/>
  <c r="P1973" i="43"/>
  <c r="P1974" i="43"/>
  <c r="P1975" i="43"/>
  <c r="P1976" i="43"/>
  <c r="P1977" i="43"/>
  <c r="P1978" i="43"/>
  <c r="P1979" i="43"/>
  <c r="P1980" i="43"/>
  <c r="P1981" i="43"/>
  <c r="P1982" i="43"/>
  <c r="P1983" i="43"/>
  <c r="P1984" i="43"/>
  <c r="P1985" i="43"/>
  <c r="P1986" i="43"/>
  <c r="P1987" i="43"/>
  <c r="P1988" i="43"/>
  <c r="P1989" i="43"/>
  <c r="P1990" i="43"/>
  <c r="P1991" i="43"/>
  <c r="P1992" i="43"/>
  <c r="P1993" i="43"/>
  <c r="P1994" i="43"/>
  <c r="P1995" i="43"/>
  <c r="P1996" i="43"/>
  <c r="P1997" i="43"/>
  <c r="P1998" i="43"/>
  <c r="P1999" i="43"/>
  <c r="P2000" i="43"/>
  <c r="P2001" i="43"/>
  <c r="P2002" i="43"/>
  <c r="P2003" i="43"/>
  <c r="P2004" i="43"/>
  <c r="P2005" i="43"/>
  <c r="P2006" i="43"/>
  <c r="P2007" i="43"/>
  <c r="P2008" i="43"/>
  <c r="P2009" i="43"/>
  <c r="P2010" i="43"/>
  <c r="P2011" i="43"/>
  <c r="P2012" i="43"/>
  <c r="P2013" i="43"/>
  <c r="P2014" i="43"/>
  <c r="P2015" i="43"/>
  <c r="P2016" i="43"/>
  <c r="P2017" i="43"/>
  <c r="P2018" i="43"/>
  <c r="P2019" i="43"/>
  <c r="P2020" i="43"/>
  <c r="P2021" i="43"/>
  <c r="P2022" i="43"/>
  <c r="P2023" i="43"/>
  <c r="P2024" i="43"/>
  <c r="P2025" i="43"/>
  <c r="P2026" i="43"/>
  <c r="P2027" i="43"/>
  <c r="P2028" i="43"/>
  <c r="P2029" i="43"/>
  <c r="P2030" i="43"/>
  <c r="P2031" i="43"/>
  <c r="P2032" i="43"/>
  <c r="P2033" i="43"/>
  <c r="P2034" i="43"/>
  <c r="P2035" i="43"/>
  <c r="P2036" i="43"/>
  <c r="P2037" i="43"/>
  <c r="P2038" i="43"/>
  <c r="P2039" i="43"/>
  <c r="P2040" i="43"/>
  <c r="P2041" i="43"/>
  <c r="P2042" i="43"/>
  <c r="P2043" i="43"/>
  <c r="P2044" i="43"/>
  <c r="P2045" i="43"/>
  <c r="P2046" i="43"/>
  <c r="P2047" i="43"/>
  <c r="P2048" i="43"/>
  <c r="P2049" i="43"/>
  <c r="P2050" i="43"/>
  <c r="P2051" i="43"/>
  <c r="P2052" i="43"/>
  <c r="P2053" i="43"/>
  <c r="P2054" i="43"/>
  <c r="P2055" i="43"/>
  <c r="P2056" i="43"/>
  <c r="P2057" i="43"/>
  <c r="P2058" i="43"/>
  <c r="P2059" i="43"/>
  <c r="P2060" i="43"/>
  <c r="P2061" i="43"/>
  <c r="P2062" i="43"/>
  <c r="P2063" i="43"/>
  <c r="P2064" i="43"/>
  <c r="P2065" i="43"/>
  <c r="P2066" i="43"/>
  <c r="P2067" i="43"/>
  <c r="P2068" i="43"/>
  <c r="P2069" i="43"/>
  <c r="P2070" i="43"/>
  <c r="P2071" i="43"/>
  <c r="P2072" i="43"/>
  <c r="P2073" i="43"/>
  <c r="P2074" i="43"/>
  <c r="P2075" i="43"/>
  <c r="P2076" i="43"/>
  <c r="P2077" i="43"/>
  <c r="P2078" i="43"/>
  <c r="P2079" i="43"/>
  <c r="P2080" i="43"/>
  <c r="P2081" i="43"/>
  <c r="P2082" i="43"/>
  <c r="P2083" i="43"/>
  <c r="P2084" i="43"/>
  <c r="P2085" i="43"/>
  <c r="P2086" i="43"/>
  <c r="P2087" i="43"/>
  <c r="P2088" i="43"/>
  <c r="P2089" i="43"/>
  <c r="P2090" i="43"/>
  <c r="P2091" i="43"/>
  <c r="P2092" i="43"/>
  <c r="P2093" i="43"/>
  <c r="P2094" i="43"/>
  <c r="P2095" i="43"/>
  <c r="P2096" i="43"/>
  <c r="P2097" i="43"/>
  <c r="P2098" i="43"/>
  <c r="P2099" i="43"/>
  <c r="P2100" i="43"/>
  <c r="P2101" i="43"/>
  <c r="P2102" i="43"/>
  <c r="P2103" i="43"/>
  <c r="P2104" i="43"/>
  <c r="P2105" i="43"/>
  <c r="P2106" i="43"/>
  <c r="P2107" i="43"/>
  <c r="P2108" i="43"/>
  <c r="P2109" i="43"/>
  <c r="P2110" i="43"/>
  <c r="P2111" i="43"/>
  <c r="P2112" i="43"/>
  <c r="P2113" i="43"/>
  <c r="P2114" i="43"/>
  <c r="P2115" i="43"/>
  <c r="P2116" i="43"/>
  <c r="P2117" i="43"/>
  <c r="P2118" i="43"/>
  <c r="P2119" i="43"/>
  <c r="P2120" i="43"/>
  <c r="P2121" i="43"/>
  <c r="P2122" i="43"/>
  <c r="P2123" i="43"/>
  <c r="P2124" i="43"/>
  <c r="P2125" i="43"/>
  <c r="P2126" i="43"/>
  <c r="P2127" i="43"/>
  <c r="P2128" i="43"/>
  <c r="P2129" i="43"/>
  <c r="P2130" i="43"/>
  <c r="P2131" i="43"/>
  <c r="P2132" i="43"/>
  <c r="P2133" i="43"/>
  <c r="P2134" i="43"/>
  <c r="P2135" i="43"/>
  <c r="P2136" i="43"/>
  <c r="P2137" i="43"/>
  <c r="P2138" i="43"/>
  <c r="P2139" i="43"/>
  <c r="P2140" i="43"/>
  <c r="P2141" i="43"/>
  <c r="P2142" i="43"/>
  <c r="P2143" i="43"/>
  <c r="P2144" i="43"/>
  <c r="P2145" i="43"/>
  <c r="P2146" i="43"/>
  <c r="P2147" i="43"/>
  <c r="P2148" i="43"/>
  <c r="P2149" i="43"/>
  <c r="P2150" i="43"/>
  <c r="P2151" i="43"/>
  <c r="P2152" i="43"/>
  <c r="P2153" i="43"/>
  <c r="P2154" i="43"/>
  <c r="P2155" i="43"/>
  <c r="P2156" i="43"/>
  <c r="P2157" i="43"/>
  <c r="P2158" i="43"/>
  <c r="P2159" i="43"/>
  <c r="P2160" i="43"/>
  <c r="P2161" i="43"/>
  <c r="P2162" i="43"/>
  <c r="P2163" i="43"/>
  <c r="P2164" i="43"/>
  <c r="P2165" i="43"/>
  <c r="P2166" i="43"/>
  <c r="P2167" i="43"/>
  <c r="P2168" i="43"/>
  <c r="P2169" i="43"/>
  <c r="P2170" i="43"/>
  <c r="P2171" i="43"/>
  <c r="P2172" i="43"/>
  <c r="P2173" i="43"/>
  <c r="P2174" i="43"/>
  <c r="P2175" i="43"/>
  <c r="P2176" i="43"/>
  <c r="P2177" i="43"/>
  <c r="P2178" i="43"/>
  <c r="P2179" i="43"/>
  <c r="P2180" i="43"/>
  <c r="P2181" i="43"/>
  <c r="P2182" i="43"/>
  <c r="P2183" i="43"/>
  <c r="P2184" i="43"/>
  <c r="P2185" i="43"/>
  <c r="P2186" i="43"/>
  <c r="P2187" i="43"/>
  <c r="P2188" i="43"/>
  <c r="P2189" i="43"/>
  <c r="P2190" i="43"/>
  <c r="P2191" i="43"/>
  <c r="P2192" i="43"/>
  <c r="P2193" i="43"/>
  <c r="P2194" i="43"/>
  <c r="P2195" i="43"/>
  <c r="P2196" i="43"/>
  <c r="P2197" i="43"/>
  <c r="P2198" i="43"/>
  <c r="P2199" i="43"/>
  <c r="P2200" i="43"/>
  <c r="P2201" i="43"/>
  <c r="P2202" i="43"/>
  <c r="P2203" i="43"/>
  <c r="P2204" i="43"/>
  <c r="P2205" i="43"/>
  <c r="P2206" i="43"/>
  <c r="P2207" i="43"/>
  <c r="P2208" i="43"/>
  <c r="P2209" i="43"/>
  <c r="P2210" i="43"/>
  <c r="P2211" i="43"/>
  <c r="P2212" i="43"/>
  <c r="P2213" i="43"/>
  <c r="P2214" i="43"/>
  <c r="P2215" i="43"/>
  <c r="P2216" i="43"/>
  <c r="P2217" i="43"/>
  <c r="P2218" i="43"/>
  <c r="P2219" i="43"/>
  <c r="P2220" i="43"/>
  <c r="P2221" i="43"/>
  <c r="P2222" i="43"/>
  <c r="P2223" i="43"/>
  <c r="P2224" i="43"/>
  <c r="P2225" i="43"/>
  <c r="P2226" i="43"/>
  <c r="P2227" i="43"/>
  <c r="P2228" i="43"/>
  <c r="P2229" i="43"/>
  <c r="P2230" i="43"/>
  <c r="P2231" i="43"/>
  <c r="P2232" i="43"/>
  <c r="P2233" i="43"/>
  <c r="P2234" i="43"/>
  <c r="P2235" i="43"/>
  <c r="P2236" i="43"/>
  <c r="P2237" i="43"/>
  <c r="P2238" i="43"/>
  <c r="P2239" i="43"/>
  <c r="P2240" i="43"/>
  <c r="P2241" i="43"/>
  <c r="P2242" i="43"/>
  <c r="P2243" i="43"/>
  <c r="P2244" i="43"/>
  <c r="P2245" i="43"/>
  <c r="P2246" i="43"/>
  <c r="P2247" i="43"/>
  <c r="P2248" i="43"/>
  <c r="P2249" i="43"/>
  <c r="P2250" i="43"/>
  <c r="P2251" i="43"/>
  <c r="P2252" i="43"/>
  <c r="P2253" i="43"/>
  <c r="P2254" i="43"/>
  <c r="P2255" i="43"/>
  <c r="P2256" i="43"/>
  <c r="P2257" i="43"/>
  <c r="P2258" i="43"/>
  <c r="P2259" i="43"/>
  <c r="P2260" i="43"/>
  <c r="P2261" i="43"/>
  <c r="P2262" i="43"/>
  <c r="P2263" i="43"/>
  <c r="P2264" i="43"/>
  <c r="P2265" i="43"/>
  <c r="P2266" i="43"/>
  <c r="P2267" i="43"/>
  <c r="P2268" i="43"/>
  <c r="P2269" i="43"/>
  <c r="P2270" i="43"/>
  <c r="P2271" i="43"/>
  <c r="P2272" i="43"/>
  <c r="P2273" i="43"/>
  <c r="P2274" i="43"/>
  <c r="P2275" i="43"/>
  <c r="P2276" i="43"/>
  <c r="P2277" i="43"/>
  <c r="P2278" i="43"/>
  <c r="P2279" i="43"/>
  <c r="P2280" i="43"/>
  <c r="P2281" i="43"/>
  <c r="P2282" i="43"/>
  <c r="P2283" i="43"/>
  <c r="P2284" i="43"/>
  <c r="P2285" i="43"/>
  <c r="P2286" i="43"/>
  <c r="P2287" i="43"/>
  <c r="P2288" i="43"/>
  <c r="P17" i="43"/>
  <c r="K3" i="43"/>
  <c r="K4" i="43"/>
  <c r="K5" i="43"/>
  <c r="K6" i="43"/>
  <c r="K7" i="43"/>
  <c r="K8" i="43"/>
  <c r="K9" i="43"/>
  <c r="K10" i="43"/>
  <c r="K11" i="43"/>
  <c r="K12" i="43"/>
  <c r="K13" i="43"/>
  <c r="K14" i="43"/>
  <c r="K15" i="43"/>
  <c r="K16" i="43"/>
  <c r="K17" i="43"/>
  <c r="K18" i="43"/>
  <c r="K19" i="43"/>
  <c r="K20" i="43"/>
  <c r="K21" i="43"/>
  <c r="K22" i="43"/>
  <c r="K23" i="43"/>
  <c r="K24" i="43"/>
  <c r="K25" i="43"/>
  <c r="K26" i="43"/>
  <c r="K27" i="43"/>
  <c r="K28" i="43"/>
  <c r="K29" i="43"/>
  <c r="K30" i="43"/>
  <c r="K31" i="43"/>
  <c r="K32" i="43"/>
  <c r="K33" i="43"/>
  <c r="K34" i="43"/>
  <c r="K35" i="43"/>
  <c r="K36" i="43"/>
  <c r="K37" i="43"/>
  <c r="K38" i="43"/>
  <c r="K39" i="43"/>
  <c r="K40" i="43"/>
  <c r="K41" i="43"/>
  <c r="K42" i="43"/>
  <c r="K43" i="43"/>
  <c r="K44" i="43"/>
  <c r="K45" i="43"/>
  <c r="K46" i="43"/>
  <c r="K47" i="43"/>
  <c r="K48" i="43"/>
  <c r="K49" i="43"/>
  <c r="K50" i="43"/>
  <c r="K51" i="43"/>
  <c r="K52" i="43"/>
  <c r="K53" i="43"/>
  <c r="K54" i="43"/>
  <c r="K55" i="43"/>
  <c r="K56" i="43"/>
  <c r="K57" i="43"/>
  <c r="K58" i="43"/>
  <c r="K59" i="43"/>
  <c r="K60" i="43"/>
  <c r="K61" i="43"/>
  <c r="K62" i="43"/>
  <c r="K63" i="43"/>
  <c r="K64" i="43"/>
  <c r="K65" i="43"/>
  <c r="K66" i="43"/>
  <c r="K67" i="43"/>
  <c r="K68" i="43"/>
  <c r="K69" i="43"/>
  <c r="K70" i="43"/>
  <c r="K71" i="43"/>
  <c r="K72" i="43"/>
  <c r="K73" i="43"/>
  <c r="K74" i="43"/>
  <c r="K75" i="43"/>
  <c r="K76" i="43"/>
  <c r="K77" i="43"/>
  <c r="K78" i="43"/>
  <c r="K79" i="43"/>
  <c r="K80" i="43"/>
  <c r="K81" i="43"/>
  <c r="K82" i="43"/>
  <c r="K83" i="43"/>
  <c r="K84" i="43"/>
  <c r="K85" i="43"/>
  <c r="K86" i="43"/>
  <c r="K87" i="43"/>
  <c r="K88" i="43"/>
  <c r="K89" i="43"/>
  <c r="K90" i="43"/>
  <c r="K91" i="43"/>
  <c r="K92" i="43"/>
  <c r="K93" i="43"/>
  <c r="K94" i="43"/>
  <c r="K95" i="43"/>
  <c r="K96" i="43"/>
  <c r="K97" i="43"/>
  <c r="K98" i="43"/>
  <c r="K99" i="43"/>
  <c r="K100" i="43"/>
  <c r="K101" i="43"/>
  <c r="K102" i="43"/>
  <c r="K103" i="43"/>
  <c r="K104" i="43"/>
  <c r="K105" i="43"/>
  <c r="K106" i="43"/>
  <c r="K107" i="43"/>
  <c r="K108" i="43"/>
  <c r="K109" i="43"/>
  <c r="K110" i="43"/>
  <c r="K111" i="43"/>
  <c r="K112" i="43"/>
  <c r="K113" i="43"/>
  <c r="K114" i="43"/>
  <c r="K115" i="43"/>
  <c r="K116" i="43"/>
  <c r="K117" i="43"/>
  <c r="K118" i="43"/>
  <c r="K119" i="43"/>
  <c r="K120" i="43"/>
  <c r="K121" i="43"/>
  <c r="K122" i="43"/>
  <c r="K123" i="43"/>
  <c r="K124" i="43"/>
  <c r="K125" i="43"/>
  <c r="K126" i="43"/>
  <c r="K127" i="43"/>
  <c r="K128" i="43"/>
  <c r="K129" i="43"/>
  <c r="K130" i="43"/>
  <c r="K131" i="43"/>
  <c r="K132" i="43"/>
  <c r="K133" i="43"/>
  <c r="K134" i="43"/>
  <c r="K135" i="43"/>
  <c r="K136" i="43"/>
  <c r="K137" i="43"/>
  <c r="K138" i="43"/>
  <c r="K139" i="43"/>
  <c r="K140" i="43"/>
  <c r="K141" i="43"/>
  <c r="K142" i="43"/>
  <c r="K143" i="43"/>
  <c r="K144" i="43"/>
  <c r="K145" i="43"/>
  <c r="K146" i="43"/>
  <c r="K147" i="43"/>
  <c r="K148" i="43"/>
  <c r="K149" i="43"/>
  <c r="K150" i="43"/>
  <c r="K151" i="43"/>
  <c r="K152" i="43"/>
  <c r="K153" i="43"/>
  <c r="K154" i="43"/>
  <c r="K155" i="43"/>
  <c r="K156" i="43"/>
  <c r="K157" i="43"/>
  <c r="K158" i="43"/>
  <c r="K159" i="43"/>
  <c r="K160" i="43"/>
  <c r="K161" i="43"/>
  <c r="K162" i="43"/>
  <c r="K163" i="43"/>
  <c r="K164" i="43"/>
  <c r="K165" i="43"/>
  <c r="K166" i="43"/>
  <c r="K167" i="43"/>
  <c r="K168" i="43"/>
  <c r="K169" i="43"/>
  <c r="K170" i="43"/>
  <c r="K171" i="43"/>
  <c r="K172" i="43"/>
  <c r="K173" i="43"/>
  <c r="K174" i="43"/>
  <c r="K175" i="43"/>
  <c r="K176" i="43"/>
  <c r="K177" i="43"/>
  <c r="K178" i="43"/>
  <c r="K179" i="43"/>
  <c r="K180" i="43"/>
  <c r="K181" i="43"/>
  <c r="K182" i="43"/>
  <c r="K183" i="43"/>
  <c r="K184" i="43"/>
  <c r="K185" i="43"/>
  <c r="K186" i="43"/>
  <c r="K187" i="43"/>
  <c r="K188" i="43"/>
  <c r="K189" i="43"/>
  <c r="K190" i="43"/>
  <c r="K191" i="43"/>
  <c r="K192" i="43"/>
  <c r="K193" i="43"/>
  <c r="K194" i="43"/>
  <c r="K195" i="43"/>
  <c r="K196" i="43"/>
  <c r="K197" i="43"/>
  <c r="K198" i="43"/>
  <c r="K199" i="43"/>
  <c r="K200" i="43"/>
  <c r="K201" i="43"/>
  <c r="K202" i="43"/>
  <c r="K203" i="43"/>
  <c r="K204" i="43"/>
  <c r="K205" i="43"/>
  <c r="K206" i="43"/>
  <c r="K207" i="43"/>
  <c r="K208" i="43"/>
  <c r="K209" i="43"/>
  <c r="K210" i="43"/>
  <c r="K211" i="43"/>
  <c r="K212" i="43"/>
  <c r="K213" i="43"/>
  <c r="K214" i="43"/>
  <c r="K215" i="43"/>
  <c r="K216" i="43"/>
  <c r="K217" i="43"/>
  <c r="K218" i="43"/>
  <c r="K219" i="43"/>
  <c r="K220" i="43"/>
  <c r="K221" i="43"/>
  <c r="K222" i="43"/>
  <c r="K223" i="43"/>
  <c r="K224" i="43"/>
  <c r="K225" i="43"/>
  <c r="K226" i="43"/>
  <c r="K227" i="43"/>
  <c r="K228" i="43"/>
  <c r="K229" i="43"/>
  <c r="K230" i="43"/>
  <c r="K231" i="43"/>
  <c r="K232" i="43"/>
  <c r="K233" i="43"/>
  <c r="K234" i="43"/>
  <c r="K235" i="43"/>
  <c r="K236" i="43"/>
  <c r="K237" i="43"/>
  <c r="K238" i="43"/>
  <c r="K239" i="43"/>
  <c r="K240" i="43"/>
  <c r="K241" i="43"/>
  <c r="K242" i="43"/>
  <c r="K243" i="43"/>
  <c r="K244" i="43"/>
  <c r="K245" i="43"/>
  <c r="K246" i="43"/>
  <c r="K247" i="43"/>
  <c r="K248" i="43"/>
  <c r="K249" i="43"/>
  <c r="K250" i="43"/>
  <c r="K251" i="43"/>
  <c r="K252" i="43"/>
  <c r="K253" i="43"/>
  <c r="K254" i="43"/>
  <c r="K255" i="43"/>
  <c r="K256" i="43"/>
  <c r="K257" i="43"/>
  <c r="K258" i="43"/>
  <c r="K259" i="43"/>
  <c r="K260" i="43"/>
  <c r="K261" i="43"/>
  <c r="K262" i="43"/>
  <c r="K263" i="43"/>
  <c r="K264" i="43"/>
  <c r="K265" i="43"/>
  <c r="K266" i="43"/>
  <c r="K267" i="43"/>
  <c r="K268" i="43"/>
  <c r="K269" i="43"/>
  <c r="K270" i="43"/>
  <c r="K271" i="43"/>
  <c r="K272" i="43"/>
  <c r="K273" i="43"/>
  <c r="K274" i="43"/>
  <c r="K275" i="43"/>
  <c r="K276" i="43"/>
  <c r="K277" i="43"/>
  <c r="K278" i="43"/>
  <c r="K279" i="43"/>
  <c r="K280" i="43"/>
  <c r="K281" i="43"/>
  <c r="K282" i="43"/>
  <c r="K283" i="43"/>
  <c r="K284" i="43"/>
  <c r="K285" i="43"/>
  <c r="K286" i="43"/>
  <c r="K287" i="43"/>
  <c r="K288" i="43"/>
  <c r="K289" i="43"/>
  <c r="K290" i="43"/>
  <c r="K291" i="43"/>
  <c r="K292" i="43"/>
  <c r="K293" i="43"/>
  <c r="K294" i="43"/>
  <c r="K295" i="43"/>
  <c r="K296" i="43"/>
  <c r="K297" i="43"/>
  <c r="K298" i="43"/>
  <c r="K299" i="43"/>
  <c r="K300" i="43"/>
  <c r="K301" i="43"/>
  <c r="K302" i="43"/>
  <c r="K303" i="43"/>
  <c r="K304" i="43"/>
  <c r="K305" i="43"/>
  <c r="K306" i="43"/>
  <c r="K307" i="43"/>
  <c r="K308" i="43"/>
  <c r="K309" i="43"/>
  <c r="K310" i="43"/>
  <c r="K311" i="43"/>
  <c r="K312" i="43"/>
  <c r="K313" i="43"/>
  <c r="K314" i="43"/>
  <c r="K315" i="43"/>
  <c r="K316" i="43"/>
  <c r="K317" i="43"/>
  <c r="K318" i="43"/>
  <c r="K319" i="43"/>
  <c r="K320" i="43"/>
  <c r="K321" i="43"/>
  <c r="K322" i="43"/>
  <c r="K323" i="43"/>
  <c r="K324" i="43"/>
  <c r="K325" i="43"/>
  <c r="K326" i="43"/>
  <c r="K327" i="43"/>
  <c r="K328" i="43"/>
  <c r="K329" i="43"/>
  <c r="K330" i="43"/>
  <c r="K331" i="43"/>
  <c r="K332" i="43"/>
  <c r="K333" i="43"/>
  <c r="K334" i="43"/>
  <c r="K335" i="43"/>
  <c r="K336" i="43"/>
  <c r="K337" i="43"/>
  <c r="K338" i="43"/>
  <c r="K339" i="43"/>
  <c r="K340" i="43"/>
  <c r="K341" i="43"/>
  <c r="K342" i="43"/>
  <c r="K343" i="43"/>
  <c r="K344" i="43"/>
  <c r="K345" i="43"/>
  <c r="K346" i="43"/>
  <c r="K347" i="43"/>
  <c r="K348" i="43"/>
  <c r="K349" i="43"/>
  <c r="K350" i="43"/>
  <c r="K351" i="43"/>
  <c r="K352" i="43"/>
  <c r="K353" i="43"/>
  <c r="K354" i="43"/>
  <c r="K355" i="43"/>
  <c r="K356" i="43"/>
  <c r="K357" i="43"/>
  <c r="K358" i="43"/>
  <c r="K359" i="43"/>
  <c r="K360" i="43"/>
  <c r="K361" i="43"/>
  <c r="K362" i="43"/>
  <c r="K363" i="43"/>
  <c r="K364" i="43"/>
  <c r="K365" i="43"/>
  <c r="K366" i="43"/>
  <c r="K367" i="43"/>
  <c r="K368" i="43"/>
  <c r="K369" i="43"/>
  <c r="K370" i="43"/>
  <c r="K371" i="43"/>
  <c r="K372" i="43"/>
  <c r="K373" i="43"/>
  <c r="K374" i="43"/>
  <c r="K375" i="43"/>
  <c r="K376" i="43"/>
  <c r="K377" i="43"/>
  <c r="K378" i="43"/>
  <c r="K379" i="43"/>
  <c r="K380" i="43"/>
  <c r="K381" i="43"/>
  <c r="K382" i="43"/>
  <c r="K383" i="43"/>
  <c r="K384" i="43"/>
  <c r="K385" i="43"/>
  <c r="K386" i="43"/>
  <c r="K387" i="43"/>
  <c r="K388" i="43"/>
  <c r="K389" i="43"/>
  <c r="K390" i="43"/>
  <c r="K391" i="43"/>
  <c r="K392" i="43"/>
  <c r="K393" i="43"/>
  <c r="K394" i="43"/>
  <c r="K395" i="43"/>
  <c r="K396" i="43"/>
  <c r="K397" i="43"/>
  <c r="K398" i="43"/>
  <c r="K399" i="43"/>
  <c r="K400" i="43"/>
  <c r="K401" i="43"/>
  <c r="K402" i="43"/>
  <c r="K403" i="43"/>
  <c r="K404" i="43"/>
  <c r="K405" i="43"/>
  <c r="K406" i="43"/>
  <c r="K407" i="43"/>
  <c r="K408" i="43"/>
  <c r="K409" i="43"/>
  <c r="K410" i="43"/>
  <c r="K411" i="43"/>
  <c r="K412" i="43"/>
  <c r="K413" i="43"/>
  <c r="K414" i="43"/>
  <c r="K415" i="43"/>
  <c r="K416" i="43"/>
  <c r="K417" i="43"/>
  <c r="K418" i="43"/>
  <c r="K419" i="43"/>
  <c r="K420" i="43"/>
  <c r="K421" i="43"/>
  <c r="K422" i="43"/>
  <c r="K423" i="43"/>
  <c r="K424" i="43"/>
  <c r="K425" i="43"/>
  <c r="K426" i="43"/>
  <c r="K427" i="43"/>
  <c r="K428" i="43"/>
  <c r="K429" i="43"/>
  <c r="K430" i="43"/>
  <c r="K431" i="43"/>
  <c r="K432" i="43"/>
  <c r="K433" i="43"/>
  <c r="K434" i="43"/>
  <c r="K435" i="43"/>
  <c r="K436" i="43"/>
  <c r="K437" i="43"/>
  <c r="K438" i="43"/>
  <c r="K439" i="43"/>
  <c r="K440" i="43"/>
  <c r="K441" i="43"/>
  <c r="K442" i="43"/>
  <c r="K443" i="43"/>
  <c r="K444" i="43"/>
  <c r="K445" i="43"/>
  <c r="K446" i="43"/>
  <c r="K447" i="43"/>
  <c r="K448" i="43"/>
  <c r="K449" i="43"/>
  <c r="K450" i="43"/>
  <c r="K451" i="43"/>
  <c r="K452" i="43"/>
  <c r="K453" i="43"/>
  <c r="K454" i="43"/>
  <c r="K455" i="43"/>
  <c r="K456" i="43"/>
  <c r="K457" i="43"/>
  <c r="K458" i="43"/>
  <c r="K459" i="43"/>
  <c r="K460" i="43"/>
  <c r="K461" i="43"/>
  <c r="K462" i="43"/>
  <c r="K463" i="43"/>
  <c r="K464" i="43"/>
  <c r="K465" i="43"/>
  <c r="K466" i="43"/>
  <c r="K467" i="43"/>
  <c r="K468" i="43"/>
  <c r="K469" i="43"/>
  <c r="K470" i="43"/>
  <c r="K471" i="43"/>
  <c r="K472" i="43"/>
  <c r="K473" i="43"/>
  <c r="K474" i="43"/>
  <c r="K475" i="43"/>
  <c r="K476" i="43"/>
  <c r="K477" i="43"/>
  <c r="K478" i="43"/>
  <c r="K479" i="43"/>
  <c r="K480" i="43"/>
  <c r="K481" i="43"/>
  <c r="K482" i="43"/>
  <c r="K483" i="43"/>
  <c r="K484" i="43"/>
  <c r="K485" i="43"/>
  <c r="K486" i="43"/>
  <c r="K487" i="43"/>
  <c r="K488" i="43"/>
  <c r="K489" i="43"/>
  <c r="K490" i="43"/>
  <c r="K491" i="43"/>
  <c r="K492" i="43"/>
  <c r="K493" i="43"/>
  <c r="K494" i="43"/>
  <c r="K495" i="43"/>
  <c r="K496" i="43"/>
  <c r="K497" i="43"/>
  <c r="K498" i="43"/>
  <c r="K499" i="43"/>
  <c r="K500" i="43"/>
  <c r="K501" i="43"/>
  <c r="K502" i="43"/>
  <c r="K503" i="43"/>
  <c r="K504" i="43"/>
  <c r="K505" i="43"/>
  <c r="K506" i="43"/>
  <c r="K507" i="43"/>
  <c r="K508" i="43"/>
  <c r="K509" i="43"/>
  <c r="K510" i="43"/>
  <c r="K511" i="43"/>
  <c r="K512" i="43"/>
  <c r="K513" i="43"/>
  <c r="K514" i="43"/>
  <c r="K515" i="43"/>
  <c r="K516" i="43"/>
  <c r="K517" i="43"/>
  <c r="K518" i="43"/>
  <c r="K519" i="43"/>
  <c r="K520" i="43"/>
  <c r="K521" i="43"/>
  <c r="K522" i="43"/>
  <c r="K523" i="43"/>
  <c r="K524" i="43"/>
  <c r="K525" i="43"/>
  <c r="K526" i="43"/>
  <c r="K527" i="43"/>
  <c r="K528" i="43"/>
  <c r="K529" i="43"/>
  <c r="K530" i="43"/>
  <c r="K531" i="43"/>
  <c r="K532" i="43"/>
  <c r="K533" i="43"/>
  <c r="K534" i="43"/>
  <c r="K535" i="43"/>
  <c r="K536" i="43"/>
  <c r="K537" i="43"/>
  <c r="K538" i="43"/>
  <c r="K539" i="43"/>
  <c r="K540" i="43"/>
  <c r="K541" i="43"/>
  <c r="K542" i="43"/>
  <c r="K543" i="43"/>
  <c r="K544" i="43"/>
  <c r="K545" i="43"/>
  <c r="K546" i="43"/>
  <c r="K547" i="43"/>
  <c r="K548" i="43"/>
  <c r="K549" i="43"/>
  <c r="K550" i="43"/>
  <c r="K551" i="43"/>
  <c r="K552" i="43"/>
  <c r="K553" i="43"/>
  <c r="K554" i="43"/>
  <c r="K555" i="43"/>
  <c r="K556" i="43"/>
  <c r="K557" i="43"/>
  <c r="K558" i="43"/>
  <c r="K559" i="43"/>
  <c r="K560" i="43"/>
  <c r="K561" i="43"/>
  <c r="K562" i="43"/>
  <c r="K563" i="43"/>
  <c r="K564" i="43"/>
  <c r="K565" i="43"/>
  <c r="K566" i="43"/>
  <c r="K567" i="43"/>
  <c r="K568" i="43"/>
  <c r="K569" i="43"/>
  <c r="K570" i="43"/>
  <c r="K571" i="43"/>
  <c r="K572" i="43"/>
  <c r="K573" i="43"/>
  <c r="K574" i="43"/>
  <c r="K575" i="43"/>
  <c r="K576" i="43"/>
  <c r="K577" i="43"/>
  <c r="K578" i="43"/>
  <c r="K579" i="43"/>
  <c r="K580" i="43"/>
  <c r="K581" i="43"/>
  <c r="K582" i="43"/>
  <c r="K583" i="43"/>
  <c r="K584" i="43"/>
  <c r="K585" i="43"/>
  <c r="K586" i="43"/>
  <c r="K587" i="43"/>
  <c r="K588" i="43"/>
  <c r="K589" i="43"/>
  <c r="K590" i="43"/>
  <c r="K591" i="43"/>
  <c r="K592" i="43"/>
  <c r="K593" i="43"/>
  <c r="K594" i="43"/>
  <c r="K595" i="43"/>
  <c r="K596" i="43"/>
  <c r="K597" i="43"/>
  <c r="K598" i="43"/>
  <c r="K599" i="43"/>
  <c r="K600" i="43"/>
  <c r="K601" i="43"/>
  <c r="K602" i="43"/>
  <c r="K603" i="43"/>
  <c r="K604" i="43"/>
  <c r="K605" i="43"/>
  <c r="K606" i="43"/>
  <c r="K607" i="43"/>
  <c r="K608" i="43"/>
  <c r="K609" i="43"/>
  <c r="K610" i="43"/>
  <c r="K611" i="43"/>
  <c r="K612" i="43"/>
  <c r="K613" i="43"/>
  <c r="K614" i="43"/>
  <c r="K615" i="43"/>
  <c r="K616" i="43"/>
  <c r="K617" i="43"/>
  <c r="K618" i="43"/>
  <c r="K619" i="43"/>
  <c r="K620" i="43"/>
  <c r="K621" i="43"/>
  <c r="K622" i="43"/>
  <c r="K623" i="43"/>
  <c r="K624" i="43"/>
  <c r="K625" i="43"/>
  <c r="K626" i="43"/>
  <c r="K627" i="43"/>
  <c r="K628" i="43"/>
  <c r="K629" i="43"/>
  <c r="K630" i="43"/>
  <c r="K631" i="43"/>
  <c r="K632" i="43"/>
  <c r="K633" i="43"/>
  <c r="K634" i="43"/>
  <c r="K635" i="43"/>
  <c r="K636" i="43"/>
  <c r="K637" i="43"/>
  <c r="K638" i="43"/>
  <c r="K639" i="43"/>
  <c r="K640" i="43"/>
  <c r="K641" i="43"/>
  <c r="K642" i="43"/>
  <c r="K643" i="43"/>
  <c r="K644" i="43"/>
  <c r="K645" i="43"/>
  <c r="K646" i="43"/>
  <c r="K647" i="43"/>
  <c r="K648" i="43"/>
  <c r="K649" i="43"/>
  <c r="K650" i="43"/>
  <c r="K651" i="43"/>
  <c r="K652" i="43"/>
  <c r="K653" i="43"/>
  <c r="K654" i="43"/>
  <c r="K655" i="43"/>
  <c r="K656" i="43"/>
  <c r="K657" i="43"/>
  <c r="K658" i="43"/>
  <c r="K659" i="43"/>
  <c r="K660" i="43"/>
  <c r="K661" i="43"/>
  <c r="K662" i="43"/>
  <c r="K663" i="43"/>
  <c r="K664" i="43"/>
  <c r="K665" i="43"/>
  <c r="K666" i="43"/>
  <c r="K667" i="43"/>
  <c r="K668" i="43"/>
  <c r="K669" i="43"/>
  <c r="K670" i="43"/>
  <c r="K671" i="43"/>
  <c r="K672" i="43"/>
  <c r="K673" i="43"/>
  <c r="K674" i="43"/>
  <c r="K675" i="43"/>
  <c r="K676" i="43"/>
  <c r="K677" i="43"/>
  <c r="K678" i="43"/>
  <c r="K679" i="43"/>
  <c r="K680" i="43"/>
  <c r="K681" i="43"/>
  <c r="K682" i="43"/>
  <c r="K683" i="43"/>
  <c r="K684" i="43"/>
  <c r="K685" i="43"/>
  <c r="K686" i="43"/>
  <c r="K687" i="43"/>
  <c r="K688" i="43"/>
  <c r="K689" i="43"/>
  <c r="K690" i="43"/>
  <c r="K691" i="43"/>
  <c r="K692" i="43"/>
  <c r="K693" i="43"/>
  <c r="K694" i="43"/>
  <c r="K695" i="43"/>
  <c r="K696" i="43"/>
  <c r="K697" i="43"/>
  <c r="K698" i="43"/>
  <c r="K699" i="43"/>
  <c r="K700" i="43"/>
  <c r="K701" i="43"/>
  <c r="K702" i="43"/>
  <c r="K703" i="43"/>
  <c r="K704" i="43"/>
  <c r="K705" i="43"/>
  <c r="K706" i="43"/>
  <c r="K707" i="43"/>
  <c r="K708" i="43"/>
  <c r="K709" i="43"/>
  <c r="K710" i="43"/>
  <c r="K711" i="43"/>
  <c r="K712" i="43"/>
  <c r="K713" i="43"/>
  <c r="K714" i="43"/>
  <c r="K715" i="43"/>
  <c r="K716" i="43"/>
  <c r="K717" i="43"/>
  <c r="K718" i="43"/>
  <c r="K719" i="43"/>
  <c r="K720" i="43"/>
  <c r="K721" i="43"/>
  <c r="K722" i="43"/>
  <c r="K723" i="43"/>
  <c r="K724" i="43"/>
  <c r="K725" i="43"/>
  <c r="K726" i="43"/>
  <c r="K727" i="43"/>
  <c r="K728" i="43"/>
  <c r="K729" i="43"/>
  <c r="K730" i="43"/>
  <c r="K731" i="43"/>
  <c r="K732" i="43"/>
  <c r="K733" i="43"/>
  <c r="K734" i="43"/>
  <c r="K735" i="43"/>
  <c r="K736" i="43"/>
  <c r="K737" i="43"/>
  <c r="K738" i="43"/>
  <c r="K739" i="43"/>
  <c r="K740" i="43"/>
  <c r="K741" i="43"/>
  <c r="K742" i="43"/>
  <c r="K743" i="43"/>
  <c r="K744" i="43"/>
  <c r="K745" i="43"/>
  <c r="K746" i="43"/>
  <c r="K747" i="43"/>
  <c r="K748" i="43"/>
  <c r="K749" i="43"/>
  <c r="K750" i="43"/>
  <c r="K751" i="43"/>
  <c r="K752" i="43"/>
  <c r="K753" i="43"/>
  <c r="K754" i="43"/>
  <c r="K755" i="43"/>
  <c r="K756" i="43"/>
  <c r="K757" i="43"/>
  <c r="K758" i="43"/>
  <c r="K759" i="43"/>
  <c r="K760" i="43"/>
  <c r="K761" i="43"/>
  <c r="K762" i="43"/>
  <c r="K763" i="43"/>
  <c r="K764" i="43"/>
  <c r="K765" i="43"/>
  <c r="K766" i="43"/>
  <c r="K767" i="43"/>
  <c r="K768" i="43"/>
  <c r="K769" i="43"/>
  <c r="K770" i="43"/>
  <c r="K771" i="43"/>
  <c r="K772" i="43"/>
  <c r="K773" i="43"/>
  <c r="K774" i="43"/>
  <c r="K775" i="43"/>
  <c r="K776" i="43"/>
  <c r="K777" i="43"/>
  <c r="K778" i="43"/>
  <c r="K779" i="43"/>
  <c r="K780" i="43"/>
  <c r="K781" i="43"/>
  <c r="K782" i="43"/>
  <c r="K783" i="43"/>
  <c r="K784" i="43"/>
  <c r="K785" i="43"/>
  <c r="K786" i="43"/>
  <c r="K787" i="43"/>
  <c r="K788" i="43"/>
  <c r="K789" i="43"/>
  <c r="K790" i="43"/>
  <c r="K791" i="43"/>
  <c r="K792" i="43"/>
  <c r="K793" i="43"/>
  <c r="K794" i="43"/>
  <c r="K795" i="43"/>
  <c r="K796" i="43"/>
  <c r="K797" i="43"/>
  <c r="K798" i="43"/>
  <c r="K799" i="43"/>
  <c r="K800" i="43"/>
  <c r="K801" i="43"/>
  <c r="K802" i="43"/>
  <c r="K803" i="43"/>
  <c r="K804" i="43"/>
  <c r="K805" i="43"/>
  <c r="K806" i="43"/>
  <c r="K807" i="43"/>
  <c r="K808" i="43"/>
  <c r="K809" i="43"/>
  <c r="K810" i="43"/>
  <c r="K811" i="43"/>
  <c r="K812" i="43"/>
  <c r="K813" i="43"/>
  <c r="K814" i="43"/>
  <c r="K815" i="43"/>
  <c r="K816" i="43"/>
  <c r="K817" i="43"/>
  <c r="K818" i="43"/>
  <c r="K819" i="43"/>
  <c r="K820" i="43"/>
  <c r="K821" i="43"/>
  <c r="K822" i="43"/>
  <c r="K823" i="43"/>
  <c r="K824" i="43"/>
  <c r="K825" i="43"/>
  <c r="K826" i="43"/>
  <c r="K827" i="43"/>
  <c r="K828" i="43"/>
  <c r="K829" i="43"/>
  <c r="K830" i="43"/>
  <c r="K831" i="43"/>
  <c r="K832" i="43"/>
  <c r="K833" i="43"/>
  <c r="K834" i="43"/>
  <c r="K835" i="43"/>
  <c r="K836" i="43"/>
  <c r="K837" i="43"/>
  <c r="K838" i="43"/>
  <c r="K839" i="43"/>
  <c r="K840" i="43"/>
  <c r="K841" i="43"/>
  <c r="K842" i="43"/>
  <c r="K843" i="43"/>
  <c r="K844" i="43"/>
  <c r="K845" i="43"/>
  <c r="K846" i="43"/>
  <c r="K847" i="43"/>
  <c r="K848" i="43"/>
  <c r="K849" i="43"/>
  <c r="K850" i="43"/>
  <c r="K851" i="43"/>
  <c r="K852" i="43"/>
  <c r="K853" i="43"/>
  <c r="K854" i="43"/>
  <c r="K855" i="43"/>
  <c r="K856" i="43"/>
  <c r="K857" i="43"/>
  <c r="K858" i="43"/>
  <c r="K859" i="43"/>
  <c r="K860" i="43"/>
  <c r="K861" i="43"/>
  <c r="K862" i="43"/>
  <c r="K863" i="43"/>
  <c r="K864" i="43"/>
  <c r="K865" i="43"/>
  <c r="K866" i="43"/>
  <c r="K867" i="43"/>
  <c r="K868" i="43"/>
  <c r="K869" i="43"/>
  <c r="K870" i="43"/>
  <c r="K871" i="43"/>
  <c r="K872" i="43"/>
  <c r="K873" i="43"/>
  <c r="K874" i="43"/>
  <c r="K875" i="43"/>
  <c r="K876" i="43"/>
  <c r="K877" i="43"/>
  <c r="K878" i="43"/>
  <c r="K879" i="43"/>
  <c r="K880" i="43"/>
  <c r="K881" i="43"/>
  <c r="K882" i="43"/>
  <c r="K883" i="43"/>
  <c r="K884" i="43"/>
  <c r="K885" i="43"/>
  <c r="K886" i="43"/>
  <c r="K887" i="43"/>
  <c r="K888" i="43"/>
  <c r="K889" i="43"/>
  <c r="K890" i="43"/>
  <c r="K891" i="43"/>
  <c r="K892" i="43"/>
  <c r="K893" i="43"/>
  <c r="K894" i="43"/>
  <c r="K895" i="43"/>
  <c r="K896" i="43"/>
  <c r="K897" i="43"/>
  <c r="K898" i="43"/>
  <c r="K899" i="43"/>
  <c r="K900" i="43"/>
  <c r="K901" i="43"/>
  <c r="K902" i="43"/>
  <c r="K903" i="43"/>
  <c r="K904" i="43"/>
  <c r="K905" i="43"/>
  <c r="K906" i="43"/>
  <c r="K907" i="43"/>
  <c r="K908" i="43"/>
  <c r="K909" i="43"/>
  <c r="K910" i="43"/>
  <c r="K911" i="43"/>
  <c r="K912" i="43"/>
  <c r="K913" i="43"/>
  <c r="K914" i="43"/>
  <c r="K915" i="43"/>
  <c r="K916" i="43"/>
  <c r="K917" i="43"/>
  <c r="K918" i="43"/>
  <c r="K919" i="43"/>
  <c r="K920" i="43"/>
  <c r="K921" i="43"/>
  <c r="K922" i="43"/>
  <c r="K923" i="43"/>
  <c r="K924" i="43"/>
  <c r="K925" i="43"/>
  <c r="K926" i="43"/>
  <c r="K927" i="43"/>
  <c r="K928" i="43"/>
  <c r="K929" i="43"/>
  <c r="K930" i="43"/>
  <c r="K931" i="43"/>
  <c r="K932" i="43"/>
  <c r="K933" i="43"/>
  <c r="K934" i="43"/>
  <c r="K935" i="43"/>
  <c r="K936" i="43"/>
  <c r="K937" i="43"/>
  <c r="K938" i="43"/>
  <c r="K939" i="43"/>
  <c r="K940" i="43"/>
  <c r="K941" i="43"/>
  <c r="K942" i="43"/>
  <c r="K943" i="43"/>
  <c r="K944" i="43"/>
  <c r="K945" i="43"/>
  <c r="K946" i="43"/>
  <c r="K947" i="43"/>
  <c r="K948" i="43"/>
  <c r="K949" i="43"/>
  <c r="K950" i="43"/>
  <c r="K951" i="43"/>
  <c r="K952" i="43"/>
  <c r="K953" i="43"/>
  <c r="K954" i="43"/>
  <c r="K955" i="43"/>
  <c r="K956" i="43"/>
  <c r="K957" i="43"/>
  <c r="K958" i="43"/>
  <c r="K959" i="43"/>
  <c r="K960" i="43"/>
  <c r="K961" i="43"/>
  <c r="K962" i="43"/>
  <c r="K963" i="43"/>
  <c r="K964" i="43"/>
  <c r="K965" i="43"/>
  <c r="K966" i="43"/>
  <c r="K967" i="43"/>
  <c r="K968" i="43"/>
  <c r="K969" i="43"/>
  <c r="K970" i="43"/>
  <c r="K971" i="43"/>
  <c r="K972" i="43"/>
  <c r="K973" i="43"/>
  <c r="K974" i="43"/>
  <c r="K975" i="43"/>
  <c r="K976" i="43"/>
  <c r="K977" i="43"/>
  <c r="K978" i="43"/>
  <c r="K979" i="43"/>
  <c r="K980" i="43"/>
  <c r="K981" i="43"/>
  <c r="K982" i="43"/>
  <c r="K983" i="43"/>
  <c r="K984" i="43"/>
  <c r="K985" i="43"/>
  <c r="K986" i="43"/>
  <c r="K987" i="43"/>
  <c r="K988" i="43"/>
  <c r="K989" i="43"/>
  <c r="K990" i="43"/>
  <c r="K991" i="43"/>
  <c r="K992" i="43"/>
  <c r="K993" i="43"/>
  <c r="K994" i="43"/>
  <c r="K995" i="43"/>
  <c r="K996" i="43"/>
  <c r="K997" i="43"/>
  <c r="K998" i="43"/>
  <c r="K999" i="43"/>
  <c r="K1000" i="43"/>
  <c r="K1001" i="43"/>
  <c r="K1002" i="43"/>
  <c r="K1003" i="43"/>
  <c r="K1004" i="43"/>
  <c r="K1005" i="43"/>
  <c r="K1006" i="43"/>
  <c r="K1007" i="43"/>
  <c r="K1008" i="43"/>
  <c r="K1009" i="43"/>
  <c r="K1010" i="43"/>
  <c r="K1011" i="43"/>
  <c r="K1012" i="43"/>
  <c r="K1013" i="43"/>
  <c r="K1014" i="43"/>
  <c r="K1015" i="43"/>
  <c r="K1016" i="43"/>
  <c r="K1017" i="43"/>
  <c r="K1018" i="43"/>
  <c r="K1019" i="43"/>
  <c r="K1020" i="43"/>
  <c r="K1021" i="43"/>
  <c r="K1022" i="43"/>
  <c r="K1023" i="43"/>
  <c r="K1024" i="43"/>
  <c r="K1025" i="43"/>
  <c r="K1026" i="43"/>
  <c r="K1027" i="43"/>
  <c r="K1028" i="43"/>
  <c r="K1029" i="43"/>
  <c r="K1030" i="43"/>
  <c r="K1031" i="43"/>
  <c r="K1032" i="43"/>
  <c r="K1033" i="43"/>
  <c r="K1034" i="43"/>
  <c r="K1035" i="43"/>
  <c r="K1036" i="43"/>
  <c r="K1037" i="43"/>
  <c r="K1038" i="43"/>
  <c r="K1039" i="43"/>
  <c r="K1040" i="43"/>
  <c r="K1041" i="43"/>
  <c r="K1042" i="43"/>
  <c r="K1043" i="43"/>
  <c r="K1044" i="43"/>
  <c r="K1045" i="43"/>
  <c r="K1046" i="43"/>
  <c r="K1047" i="43"/>
  <c r="K1048" i="43"/>
  <c r="K1049" i="43"/>
  <c r="K1050" i="43"/>
  <c r="K1051" i="43"/>
  <c r="K1052" i="43"/>
  <c r="K1053" i="43"/>
  <c r="K1054" i="43"/>
  <c r="K1055" i="43"/>
  <c r="K1056" i="43"/>
  <c r="K1057" i="43"/>
  <c r="K1058" i="43"/>
  <c r="K1059" i="43"/>
  <c r="K1060" i="43"/>
  <c r="K1061" i="43"/>
  <c r="K1062" i="43"/>
  <c r="K1063" i="43"/>
  <c r="K1064" i="43"/>
  <c r="K1065" i="43"/>
  <c r="K1066" i="43"/>
  <c r="K1067" i="43"/>
  <c r="K1068" i="43"/>
  <c r="K1069" i="43"/>
  <c r="K1070" i="43"/>
  <c r="K1071" i="43"/>
  <c r="K1072" i="43"/>
  <c r="K1073" i="43"/>
  <c r="K1074" i="43"/>
  <c r="K1075" i="43"/>
  <c r="K1076" i="43"/>
  <c r="K1077" i="43"/>
  <c r="K1078" i="43"/>
  <c r="K1079" i="43"/>
  <c r="K1080" i="43"/>
  <c r="K1081" i="43"/>
  <c r="K1082" i="43"/>
  <c r="K1083" i="43"/>
  <c r="K1084" i="43"/>
  <c r="K1085" i="43"/>
  <c r="K1086" i="43"/>
  <c r="K1087" i="43"/>
  <c r="K1088" i="43"/>
  <c r="K1089" i="43"/>
  <c r="K1090" i="43"/>
  <c r="K1091" i="43"/>
  <c r="K1092" i="43"/>
  <c r="K1093" i="43"/>
  <c r="K1094" i="43"/>
  <c r="K1095" i="43"/>
  <c r="K1096" i="43"/>
  <c r="K1097" i="43"/>
  <c r="K1098" i="43"/>
  <c r="K1099" i="43"/>
  <c r="K1100" i="43"/>
  <c r="K1101" i="43"/>
  <c r="K1102" i="43"/>
  <c r="K1103" i="43"/>
  <c r="K1104" i="43"/>
  <c r="K1105" i="43"/>
  <c r="K1106" i="43"/>
  <c r="K1107" i="43"/>
  <c r="K1108" i="43"/>
  <c r="K1109" i="43"/>
  <c r="K1110" i="43"/>
  <c r="K1111" i="43"/>
  <c r="K1112" i="43"/>
  <c r="K1113" i="43"/>
  <c r="K1114" i="43"/>
  <c r="K1115" i="43"/>
  <c r="K1116" i="43"/>
  <c r="K1117" i="43"/>
  <c r="K1118" i="43"/>
  <c r="K1119" i="43"/>
  <c r="K1120" i="43"/>
  <c r="K1121" i="43"/>
  <c r="K1122" i="43"/>
  <c r="K1123" i="43"/>
  <c r="K1124" i="43"/>
  <c r="K1125" i="43"/>
  <c r="K1126" i="43"/>
  <c r="K1127" i="43"/>
  <c r="K1128" i="43"/>
  <c r="K1129" i="43"/>
  <c r="K1130" i="43"/>
  <c r="K1131" i="43"/>
  <c r="K1132" i="43"/>
  <c r="K1133" i="43"/>
  <c r="K1134" i="43"/>
  <c r="K1135" i="43"/>
  <c r="K1136" i="43"/>
  <c r="K1137" i="43"/>
  <c r="K1138" i="43"/>
  <c r="K1139" i="43"/>
  <c r="K1140" i="43"/>
  <c r="K1141" i="43"/>
  <c r="K1142" i="43"/>
  <c r="K1143" i="43"/>
  <c r="K1144" i="43"/>
  <c r="K1145" i="43"/>
  <c r="K1146" i="43"/>
  <c r="K1147" i="43"/>
  <c r="K1148" i="43"/>
  <c r="K1149" i="43"/>
  <c r="K1150" i="43"/>
  <c r="K1151" i="43"/>
  <c r="K1152" i="43"/>
  <c r="K1153" i="43"/>
  <c r="K1154" i="43"/>
  <c r="K1155" i="43"/>
  <c r="K1156" i="43"/>
  <c r="K1157" i="43"/>
  <c r="K1158" i="43"/>
  <c r="K1159" i="43"/>
  <c r="K1160" i="43"/>
  <c r="K1161" i="43"/>
  <c r="K1162" i="43"/>
  <c r="K1163" i="43"/>
  <c r="K1164" i="43"/>
  <c r="K1165" i="43"/>
  <c r="K1166" i="43"/>
  <c r="K1167" i="43"/>
  <c r="K1168" i="43"/>
  <c r="K1169" i="43"/>
  <c r="K1170" i="43"/>
  <c r="K1171" i="43"/>
  <c r="K1172" i="43"/>
  <c r="K1173" i="43"/>
  <c r="K1174" i="43"/>
  <c r="K1175" i="43"/>
  <c r="K1176" i="43"/>
  <c r="K1177" i="43"/>
  <c r="K1178" i="43"/>
  <c r="K1179" i="43"/>
  <c r="K1180" i="43"/>
  <c r="K1181" i="43"/>
  <c r="K1182" i="43"/>
  <c r="K1183" i="43"/>
  <c r="K1184" i="43"/>
  <c r="K1185" i="43"/>
  <c r="K1186" i="43"/>
  <c r="K1187" i="43"/>
  <c r="K1188" i="43"/>
  <c r="K1189" i="43"/>
  <c r="K1190" i="43"/>
  <c r="K1191" i="43"/>
  <c r="K1192" i="43"/>
  <c r="K1193" i="43"/>
  <c r="K1194" i="43"/>
  <c r="K1195" i="43"/>
  <c r="K1196" i="43"/>
  <c r="K1197" i="43"/>
  <c r="K1198" i="43"/>
  <c r="K1199" i="43"/>
  <c r="K1200" i="43"/>
  <c r="K1201" i="43"/>
  <c r="K1202" i="43"/>
  <c r="K1203" i="43"/>
  <c r="K1204" i="43"/>
  <c r="K1205" i="43"/>
  <c r="K1206" i="43"/>
  <c r="K1207" i="43"/>
  <c r="K1208" i="43"/>
  <c r="K1209" i="43"/>
  <c r="K1210" i="43"/>
  <c r="K1211" i="43"/>
  <c r="K1212" i="43"/>
  <c r="K1213" i="43"/>
  <c r="K1214" i="43"/>
  <c r="K1215" i="43"/>
  <c r="K1216" i="43"/>
  <c r="K1217" i="43"/>
  <c r="K1218" i="43"/>
  <c r="K1219" i="43"/>
  <c r="K1220" i="43"/>
  <c r="K1221" i="43"/>
  <c r="K1222" i="43"/>
  <c r="K1223" i="43"/>
  <c r="K1224" i="43"/>
  <c r="K1225" i="43"/>
  <c r="K1226" i="43"/>
  <c r="K1227" i="43"/>
  <c r="K1228" i="43"/>
  <c r="K1229" i="43"/>
  <c r="K1230" i="43"/>
  <c r="K1231" i="43"/>
  <c r="K1232" i="43"/>
  <c r="K1233" i="43"/>
  <c r="K1234" i="43"/>
  <c r="K1235" i="43"/>
  <c r="K1236" i="43"/>
  <c r="K1237" i="43"/>
  <c r="K1238" i="43"/>
  <c r="K1239" i="43"/>
  <c r="K1240" i="43"/>
  <c r="K1241" i="43"/>
  <c r="K1242" i="43"/>
  <c r="K1243" i="43"/>
  <c r="K1244" i="43"/>
  <c r="K1245" i="43"/>
  <c r="K1246" i="43"/>
  <c r="K1247" i="43"/>
  <c r="K1248" i="43"/>
  <c r="K1249" i="43"/>
  <c r="K1250" i="43"/>
  <c r="K1251" i="43"/>
  <c r="K1252" i="43"/>
  <c r="K1253" i="43"/>
  <c r="K1254" i="43"/>
  <c r="K1255" i="43"/>
  <c r="K1256" i="43"/>
  <c r="K1257" i="43"/>
  <c r="K1258" i="43"/>
  <c r="K1259" i="43"/>
  <c r="K1260" i="43"/>
  <c r="K1261" i="43"/>
  <c r="K1262" i="43"/>
  <c r="K1263" i="43"/>
  <c r="K1264" i="43"/>
  <c r="K1265" i="43"/>
  <c r="K1266" i="43"/>
  <c r="K1267" i="43"/>
  <c r="K1268" i="43"/>
  <c r="K1269" i="43"/>
  <c r="K1270" i="43"/>
  <c r="K1271" i="43"/>
  <c r="K1272" i="43"/>
  <c r="K1273" i="43"/>
  <c r="K1274" i="43"/>
  <c r="K1275" i="43"/>
  <c r="K1276" i="43"/>
  <c r="K1277" i="43"/>
  <c r="K1278" i="43"/>
  <c r="K1279" i="43"/>
  <c r="K1280" i="43"/>
  <c r="K1281" i="43"/>
  <c r="K1282" i="43"/>
  <c r="K1283" i="43"/>
  <c r="K1284" i="43"/>
  <c r="K1285" i="43"/>
  <c r="K1286" i="43"/>
  <c r="K1287" i="43"/>
  <c r="K1288" i="43"/>
  <c r="K1289" i="43"/>
  <c r="K1290" i="43"/>
  <c r="K1291" i="43"/>
  <c r="K1292" i="43"/>
  <c r="K1293" i="43"/>
  <c r="K1294" i="43"/>
  <c r="K1295" i="43"/>
  <c r="K1296" i="43"/>
  <c r="K1297" i="43"/>
  <c r="K1298" i="43"/>
  <c r="K1299" i="43"/>
  <c r="K1300" i="43"/>
  <c r="K1301" i="43"/>
  <c r="K1302" i="43"/>
  <c r="K1303" i="43"/>
  <c r="K1304" i="43"/>
  <c r="K1305" i="43"/>
  <c r="K1306" i="43"/>
  <c r="K1307" i="43"/>
  <c r="K1308" i="43"/>
  <c r="K1309" i="43"/>
  <c r="K1310" i="43"/>
  <c r="K1311" i="43"/>
  <c r="K1312" i="43"/>
  <c r="K1313" i="43"/>
  <c r="K1314" i="43"/>
  <c r="K1315" i="43"/>
  <c r="K1316" i="43"/>
  <c r="K1317" i="43"/>
  <c r="K1318" i="43"/>
  <c r="K1319" i="43"/>
  <c r="K1320" i="43"/>
  <c r="K1321" i="43"/>
  <c r="K1322" i="43"/>
  <c r="K1323" i="43"/>
  <c r="K1324" i="43"/>
  <c r="K1325" i="43"/>
  <c r="K1326" i="43"/>
  <c r="K1327" i="43"/>
  <c r="K1328" i="43"/>
  <c r="K1329" i="43"/>
  <c r="K1330" i="43"/>
  <c r="K1331" i="43"/>
  <c r="K1332" i="43"/>
  <c r="K1333" i="43"/>
  <c r="K1334" i="43"/>
  <c r="K1335" i="43"/>
  <c r="K1336" i="43"/>
  <c r="K1337" i="43"/>
  <c r="K1338" i="43"/>
  <c r="K1339" i="43"/>
  <c r="K1340" i="43"/>
  <c r="K1341" i="43"/>
  <c r="K1342" i="43"/>
  <c r="K1343" i="43"/>
  <c r="K1344" i="43"/>
  <c r="K1345" i="43"/>
  <c r="K1346" i="43"/>
  <c r="K1347" i="43"/>
  <c r="K1348" i="43"/>
  <c r="K1349" i="43"/>
  <c r="K1350" i="43"/>
  <c r="K1351" i="43"/>
  <c r="K1352" i="43"/>
  <c r="K1353" i="43"/>
  <c r="K1354" i="43"/>
  <c r="K1355" i="43"/>
  <c r="K1356" i="43"/>
  <c r="K1357" i="43"/>
  <c r="K1358" i="43"/>
  <c r="K1359" i="43"/>
  <c r="K1360" i="43"/>
  <c r="K1361" i="43"/>
  <c r="K1362" i="43"/>
  <c r="K1363" i="43"/>
  <c r="K1364" i="43"/>
  <c r="K1365" i="43"/>
  <c r="K1366" i="43"/>
  <c r="K1367" i="43"/>
  <c r="K1368" i="43"/>
  <c r="K1369" i="43"/>
  <c r="K1370" i="43"/>
  <c r="K1371" i="43"/>
  <c r="K1372" i="43"/>
  <c r="K1373" i="43"/>
  <c r="K1374" i="43"/>
  <c r="K1375" i="43"/>
  <c r="K1376" i="43"/>
  <c r="K1377" i="43"/>
  <c r="K1378" i="43"/>
  <c r="K1379" i="43"/>
  <c r="K1380" i="43"/>
  <c r="K1381" i="43"/>
  <c r="K1382" i="43"/>
  <c r="K1383" i="43"/>
  <c r="K1384" i="43"/>
  <c r="K1385" i="43"/>
  <c r="K1386" i="43"/>
  <c r="K1387" i="43"/>
  <c r="K1388" i="43"/>
  <c r="K1389" i="43"/>
  <c r="K1390" i="43"/>
  <c r="K1391" i="43"/>
  <c r="K1392" i="43"/>
  <c r="K1393" i="43"/>
  <c r="K1394" i="43"/>
  <c r="K1395" i="43"/>
  <c r="K1396" i="43"/>
  <c r="K1397" i="43"/>
  <c r="K1398" i="43"/>
  <c r="K1399" i="43"/>
  <c r="K1400" i="43"/>
  <c r="K1401" i="43"/>
  <c r="K1402" i="43"/>
  <c r="K1403" i="43"/>
  <c r="K1404" i="43"/>
  <c r="K1405" i="43"/>
  <c r="K1406" i="43"/>
  <c r="K1407" i="43"/>
  <c r="K1408" i="43"/>
  <c r="K1409" i="43"/>
  <c r="K1410" i="43"/>
  <c r="K1411" i="43"/>
  <c r="K1412" i="43"/>
  <c r="K1413" i="43"/>
  <c r="K1414" i="43"/>
  <c r="K1415" i="43"/>
  <c r="K1416" i="43"/>
  <c r="K1417" i="43"/>
  <c r="K1418" i="43"/>
  <c r="K1419" i="43"/>
  <c r="K1420" i="43"/>
  <c r="K1421" i="43"/>
  <c r="K1422" i="43"/>
  <c r="K1423" i="43"/>
  <c r="K1424" i="43"/>
  <c r="K1425" i="43"/>
  <c r="K1426" i="43"/>
  <c r="K1427" i="43"/>
  <c r="K1428" i="43"/>
  <c r="K1429" i="43"/>
  <c r="K1430" i="43"/>
  <c r="K1431" i="43"/>
  <c r="K1432" i="43"/>
  <c r="K1433" i="43"/>
  <c r="K1434" i="43"/>
  <c r="K1435" i="43"/>
  <c r="K1436" i="43"/>
  <c r="K1437" i="43"/>
  <c r="K1438" i="43"/>
  <c r="K1439" i="43"/>
  <c r="K1440" i="43"/>
  <c r="K1441" i="43"/>
  <c r="K1442" i="43"/>
  <c r="K1443" i="43"/>
  <c r="K1444" i="43"/>
  <c r="K1445" i="43"/>
  <c r="K1446" i="43"/>
  <c r="K1447" i="43"/>
  <c r="K1448" i="43"/>
  <c r="K1449" i="43"/>
  <c r="K1450" i="43"/>
  <c r="K1451" i="43"/>
  <c r="K1452" i="43"/>
  <c r="K1453" i="43"/>
  <c r="K1454" i="43"/>
  <c r="K1455" i="43"/>
  <c r="K1456" i="43"/>
  <c r="K1457" i="43"/>
  <c r="K1458" i="43"/>
  <c r="K1459" i="43"/>
  <c r="K1460" i="43"/>
  <c r="K1461" i="43"/>
  <c r="K1462" i="43"/>
  <c r="K1463" i="43"/>
  <c r="K1464" i="43"/>
  <c r="K1465" i="43"/>
  <c r="K1466" i="43"/>
  <c r="K1467" i="43"/>
  <c r="K1468" i="43"/>
  <c r="K1469" i="43"/>
  <c r="K1470" i="43"/>
  <c r="K1471" i="43"/>
  <c r="K1472" i="43"/>
  <c r="K1473" i="43"/>
  <c r="K1474" i="43"/>
  <c r="K1475" i="43"/>
  <c r="K1476" i="43"/>
  <c r="K1477" i="43"/>
  <c r="K1478" i="43"/>
  <c r="K1479" i="43"/>
  <c r="K1480" i="43"/>
  <c r="K1481" i="43"/>
  <c r="K1482" i="43"/>
  <c r="K1483" i="43"/>
  <c r="K1484" i="43"/>
  <c r="K1485" i="43"/>
  <c r="K1486" i="43"/>
  <c r="K1487" i="43"/>
  <c r="K1488" i="43"/>
  <c r="K1489" i="43"/>
  <c r="K1490" i="43"/>
  <c r="K1491" i="43"/>
  <c r="K1492" i="43"/>
  <c r="K1493" i="43"/>
  <c r="K1494" i="43"/>
  <c r="K1495" i="43"/>
  <c r="K1496" i="43"/>
  <c r="K1497" i="43"/>
  <c r="K1498" i="43"/>
  <c r="K1499" i="43"/>
  <c r="K1500" i="43"/>
  <c r="K1501" i="43"/>
  <c r="K1502" i="43"/>
  <c r="K1503" i="43"/>
  <c r="K1504" i="43"/>
  <c r="K1505" i="43"/>
  <c r="K1506" i="43"/>
  <c r="K1507" i="43"/>
  <c r="K1508" i="43"/>
  <c r="K1509" i="43"/>
  <c r="K1510" i="43"/>
  <c r="K1511" i="43"/>
  <c r="K1512" i="43"/>
  <c r="K1513" i="43"/>
  <c r="K1514" i="43"/>
  <c r="K1515" i="43"/>
  <c r="K1516" i="43"/>
  <c r="K1517" i="43"/>
  <c r="K1518" i="43"/>
  <c r="K1519" i="43"/>
  <c r="K1520" i="43"/>
  <c r="K1521" i="43"/>
  <c r="K1522" i="43"/>
  <c r="K1523" i="43"/>
  <c r="K1524" i="43"/>
  <c r="K1525" i="43"/>
  <c r="K1526" i="43"/>
  <c r="K1527" i="43"/>
  <c r="K1528" i="43"/>
  <c r="K1529" i="43"/>
  <c r="K1530" i="43"/>
  <c r="K1531" i="43"/>
  <c r="K1532" i="43"/>
  <c r="K1533" i="43"/>
  <c r="K1534" i="43"/>
  <c r="K1535" i="43"/>
  <c r="K1536" i="43"/>
  <c r="K1537" i="43"/>
  <c r="K1538" i="43"/>
  <c r="K1539" i="43"/>
  <c r="K1540" i="43"/>
  <c r="K1541" i="43"/>
  <c r="K1542" i="43"/>
  <c r="K1543" i="43"/>
  <c r="K1544" i="43"/>
  <c r="K1545" i="43"/>
  <c r="K1546" i="43"/>
  <c r="K1547" i="43"/>
  <c r="K1548" i="43"/>
  <c r="K1549" i="43"/>
  <c r="K1550" i="43"/>
  <c r="K1551" i="43"/>
  <c r="K1552" i="43"/>
  <c r="K1553" i="43"/>
  <c r="K1554" i="43"/>
  <c r="K1555" i="43"/>
  <c r="K1556" i="43"/>
  <c r="K1557" i="43"/>
  <c r="K1558" i="43"/>
  <c r="K1559" i="43"/>
  <c r="K1560" i="43"/>
  <c r="K1561" i="43"/>
  <c r="K1562" i="43"/>
  <c r="K1563" i="43"/>
  <c r="K1564" i="43"/>
  <c r="K1565" i="43"/>
  <c r="K1566" i="43"/>
  <c r="K1567" i="43"/>
  <c r="K1568" i="43"/>
  <c r="K1569" i="43"/>
  <c r="K1570" i="43"/>
  <c r="K1571" i="43"/>
  <c r="K1572" i="43"/>
  <c r="K1573" i="43"/>
  <c r="K1574" i="43"/>
  <c r="K1575" i="43"/>
  <c r="K1576" i="43"/>
  <c r="K1577" i="43"/>
  <c r="K1578" i="43"/>
  <c r="K1579" i="43"/>
  <c r="K1580" i="43"/>
  <c r="K1581" i="43"/>
  <c r="K1582" i="43"/>
  <c r="K1583" i="43"/>
  <c r="K1584" i="43"/>
  <c r="K1585" i="43"/>
  <c r="K1586" i="43"/>
  <c r="K1587" i="43"/>
  <c r="K1588" i="43"/>
  <c r="K1589" i="43"/>
  <c r="K1590" i="43"/>
  <c r="K1591" i="43"/>
  <c r="K1592" i="43"/>
  <c r="K1593" i="43"/>
  <c r="K1594" i="43"/>
  <c r="K1595" i="43"/>
  <c r="K1596" i="43"/>
  <c r="K1597" i="43"/>
  <c r="K1598" i="43"/>
  <c r="K1599" i="43"/>
  <c r="K1600" i="43"/>
  <c r="K1601" i="43"/>
  <c r="K1602" i="43"/>
  <c r="K1603" i="43"/>
  <c r="K1604" i="43"/>
  <c r="K1605" i="43"/>
  <c r="K1606" i="43"/>
  <c r="K1607" i="43"/>
  <c r="K1608" i="43"/>
  <c r="K1609" i="43"/>
  <c r="K1610" i="43"/>
  <c r="K1611" i="43"/>
  <c r="K1612" i="43"/>
  <c r="K1613" i="43"/>
  <c r="K1614" i="43"/>
  <c r="K1615" i="43"/>
  <c r="K1616" i="43"/>
  <c r="K1617" i="43"/>
  <c r="K1618" i="43"/>
  <c r="K1619" i="43"/>
  <c r="K1620" i="43"/>
  <c r="K1621" i="43"/>
  <c r="K1622" i="43"/>
  <c r="K1623" i="43"/>
  <c r="K1624" i="43"/>
  <c r="K1625" i="43"/>
  <c r="K1626" i="43"/>
  <c r="K1627" i="43"/>
  <c r="K1628" i="43"/>
  <c r="K1629" i="43"/>
  <c r="K1630" i="43"/>
  <c r="K1631" i="43"/>
  <c r="K1632" i="43"/>
  <c r="K1633" i="43"/>
  <c r="K1634" i="43"/>
  <c r="K1635" i="43"/>
  <c r="K1636" i="43"/>
  <c r="K1637" i="43"/>
  <c r="K1638" i="43"/>
  <c r="K1639" i="43"/>
  <c r="K1640" i="43"/>
  <c r="K1641" i="43"/>
  <c r="K1642" i="43"/>
  <c r="K1643" i="43"/>
  <c r="K1644" i="43"/>
  <c r="K1645" i="43"/>
  <c r="K1646" i="43"/>
  <c r="K1647" i="43"/>
  <c r="K1648" i="43"/>
  <c r="K1649" i="43"/>
  <c r="K1650" i="43"/>
  <c r="K1651" i="43"/>
  <c r="K1652" i="43"/>
  <c r="K1653" i="43"/>
  <c r="K1654" i="43"/>
  <c r="K1655" i="43"/>
  <c r="K1656" i="43"/>
  <c r="K1657" i="43"/>
  <c r="K1658" i="43"/>
  <c r="K1659" i="43"/>
  <c r="K1660" i="43"/>
  <c r="K1661" i="43"/>
  <c r="K1662" i="43"/>
  <c r="K1663" i="43"/>
  <c r="K1664" i="43"/>
  <c r="K1665" i="43"/>
  <c r="K1666" i="43"/>
  <c r="K1667" i="43"/>
  <c r="K1668" i="43"/>
  <c r="K1669" i="43"/>
  <c r="K1670" i="43"/>
  <c r="K1671" i="43"/>
  <c r="K1672" i="43"/>
  <c r="K1673" i="43"/>
  <c r="K1674" i="43"/>
  <c r="K1675" i="43"/>
  <c r="K1676" i="43"/>
  <c r="K1677" i="43"/>
  <c r="K1678" i="43"/>
  <c r="K1679" i="43"/>
  <c r="K1680" i="43"/>
  <c r="K1681" i="43"/>
  <c r="K1682" i="43"/>
  <c r="K1683" i="43"/>
  <c r="K1684" i="43"/>
  <c r="K1685" i="43"/>
  <c r="K1686" i="43"/>
  <c r="K1687" i="43"/>
  <c r="K1688" i="43"/>
  <c r="K1689" i="43"/>
  <c r="K1690" i="43"/>
  <c r="K1691" i="43"/>
  <c r="K1692" i="43"/>
  <c r="K1693" i="43"/>
  <c r="K1694" i="43"/>
  <c r="K1695" i="43"/>
  <c r="K1696" i="43"/>
  <c r="K1697" i="43"/>
  <c r="K1698" i="43"/>
  <c r="K1699" i="43"/>
  <c r="K1700" i="43"/>
  <c r="K1701" i="43"/>
  <c r="K1702" i="43"/>
  <c r="K1703" i="43"/>
  <c r="K1704" i="43"/>
  <c r="K1705" i="43"/>
  <c r="K1706" i="43"/>
  <c r="K1707" i="43"/>
  <c r="K1708" i="43"/>
  <c r="K1709" i="43"/>
  <c r="K1710" i="43"/>
  <c r="K1711" i="43"/>
  <c r="K1712" i="43"/>
  <c r="K1713" i="43"/>
  <c r="K1714" i="43"/>
  <c r="K1715" i="43"/>
  <c r="K1716" i="43"/>
  <c r="K1717" i="43"/>
  <c r="K1718" i="43"/>
  <c r="K1719" i="43"/>
  <c r="K1720" i="43"/>
  <c r="K1721" i="43"/>
  <c r="K1722" i="43"/>
  <c r="K1723" i="43"/>
  <c r="K1724" i="43"/>
  <c r="K1725" i="43"/>
  <c r="K1726" i="43"/>
  <c r="K1727" i="43"/>
  <c r="K1728" i="43"/>
  <c r="K1729" i="43"/>
  <c r="K1730" i="43"/>
  <c r="K1731" i="43"/>
  <c r="K1732" i="43"/>
  <c r="K1733" i="43"/>
  <c r="K1734" i="43"/>
  <c r="K1735" i="43"/>
  <c r="K1736" i="43"/>
  <c r="K1737" i="43"/>
  <c r="K1738" i="43"/>
  <c r="K1739" i="43"/>
  <c r="K1740" i="43"/>
  <c r="K1741" i="43"/>
  <c r="K1742" i="43"/>
  <c r="K1743" i="43"/>
  <c r="K1744" i="43"/>
  <c r="K1745" i="43"/>
  <c r="K1746" i="43"/>
  <c r="K1747" i="43"/>
  <c r="K1748" i="43"/>
  <c r="K1749" i="43"/>
  <c r="K1750" i="43"/>
  <c r="K1751" i="43"/>
  <c r="K1752" i="43"/>
  <c r="K1753" i="43"/>
  <c r="K1754" i="43"/>
  <c r="K1755" i="43"/>
  <c r="K1756" i="43"/>
  <c r="K1757" i="43"/>
  <c r="K1758" i="43"/>
  <c r="K1759" i="43"/>
  <c r="K1760" i="43"/>
  <c r="K1761" i="43"/>
  <c r="K1762" i="43"/>
  <c r="K1763" i="43"/>
  <c r="K1764" i="43"/>
  <c r="K1765" i="43"/>
  <c r="K1766" i="43"/>
  <c r="K1767" i="43"/>
  <c r="K1768" i="43"/>
  <c r="K1769" i="43"/>
  <c r="K1770" i="43"/>
  <c r="K1771" i="43"/>
  <c r="K1772" i="43"/>
  <c r="K1773" i="43"/>
  <c r="K1774" i="43"/>
  <c r="K1775" i="43"/>
  <c r="K1776" i="43"/>
  <c r="K1777" i="43"/>
  <c r="K1778" i="43"/>
  <c r="K1779" i="43"/>
  <c r="K1780" i="43"/>
  <c r="K1781" i="43"/>
  <c r="K1782" i="43"/>
  <c r="K1783" i="43"/>
  <c r="K1784" i="43"/>
  <c r="K1785" i="43"/>
  <c r="K1786" i="43"/>
  <c r="K1787" i="43"/>
  <c r="K1788" i="43"/>
  <c r="K1789" i="43"/>
  <c r="K1790" i="43"/>
  <c r="K1791" i="43"/>
  <c r="K1792" i="43"/>
  <c r="K1793" i="43"/>
  <c r="K1794" i="43"/>
  <c r="K1795" i="43"/>
  <c r="K1796" i="43"/>
  <c r="K1797" i="43"/>
  <c r="K1798" i="43"/>
  <c r="K1799" i="43"/>
  <c r="K1800" i="43"/>
  <c r="K1801" i="43"/>
  <c r="K1802" i="43"/>
  <c r="K1803" i="43"/>
  <c r="K1804" i="43"/>
  <c r="K1805" i="43"/>
  <c r="K1806" i="43"/>
  <c r="K1807" i="43"/>
  <c r="K1808" i="43"/>
  <c r="K1809" i="43"/>
  <c r="K1810" i="43"/>
  <c r="K1811" i="43"/>
  <c r="K1812" i="43"/>
  <c r="K1813" i="43"/>
  <c r="K1814" i="43"/>
  <c r="K1815" i="43"/>
  <c r="K1816" i="43"/>
  <c r="K1817" i="43"/>
  <c r="K1818" i="43"/>
  <c r="K1819" i="43"/>
  <c r="K1820" i="43"/>
  <c r="K1821" i="43"/>
  <c r="K1822" i="43"/>
  <c r="K1823" i="43"/>
  <c r="K1824" i="43"/>
  <c r="K1825" i="43"/>
  <c r="K1826" i="43"/>
  <c r="K1827" i="43"/>
  <c r="K1828" i="43"/>
  <c r="K1829" i="43"/>
  <c r="K1830" i="43"/>
  <c r="K1831" i="43"/>
  <c r="K1832" i="43"/>
  <c r="K1833" i="43"/>
  <c r="K1834" i="43"/>
  <c r="K1835" i="43"/>
  <c r="K1836" i="43"/>
  <c r="K1837" i="43"/>
  <c r="K1838" i="43"/>
  <c r="K1839" i="43"/>
  <c r="K1840" i="43"/>
  <c r="K1841" i="43"/>
  <c r="K1842" i="43"/>
  <c r="K1843" i="43"/>
  <c r="K1844" i="43"/>
  <c r="K1845" i="43"/>
  <c r="K1846" i="43"/>
  <c r="K1847" i="43"/>
  <c r="K1848" i="43"/>
  <c r="K1849" i="43"/>
  <c r="K1850" i="43"/>
  <c r="K1851" i="43"/>
  <c r="K1852" i="43"/>
  <c r="K1853" i="43"/>
  <c r="K1854" i="43"/>
  <c r="K1855" i="43"/>
  <c r="K1856" i="43"/>
  <c r="K1857" i="43"/>
  <c r="K1858" i="43"/>
  <c r="K1859" i="43"/>
  <c r="K1860" i="43"/>
  <c r="K1861" i="43"/>
  <c r="K1862" i="43"/>
  <c r="K1863" i="43"/>
  <c r="K1864" i="43"/>
  <c r="K1865" i="43"/>
  <c r="K1866" i="43"/>
  <c r="K1867" i="43"/>
  <c r="K1868" i="43"/>
  <c r="K1869" i="43"/>
  <c r="K1870" i="43"/>
  <c r="K1871" i="43"/>
  <c r="K1872" i="43"/>
  <c r="K1873" i="43"/>
  <c r="K1874" i="43"/>
  <c r="K1875" i="43"/>
  <c r="K1876" i="43"/>
  <c r="K1877" i="43"/>
  <c r="K1878" i="43"/>
  <c r="K1879" i="43"/>
  <c r="K1880" i="43"/>
  <c r="K1881" i="43"/>
  <c r="K1882" i="43"/>
  <c r="K1883" i="43"/>
  <c r="K1884" i="43"/>
  <c r="K1885" i="43"/>
  <c r="K1886" i="43"/>
  <c r="K1887" i="43"/>
  <c r="K1888" i="43"/>
  <c r="K1889" i="43"/>
  <c r="K1890" i="43"/>
  <c r="K1891" i="43"/>
  <c r="K1892" i="43"/>
  <c r="K1893" i="43"/>
  <c r="K1894" i="43"/>
  <c r="K1895" i="43"/>
  <c r="K1896" i="43"/>
  <c r="K1897" i="43"/>
  <c r="K1898" i="43"/>
  <c r="K1899" i="43"/>
  <c r="K1900" i="43"/>
  <c r="K1901" i="43"/>
  <c r="K1902" i="43"/>
  <c r="K1903" i="43"/>
  <c r="K1904" i="43"/>
  <c r="K1905" i="43"/>
  <c r="K1906" i="43"/>
  <c r="K1907" i="43"/>
  <c r="K1908" i="43"/>
  <c r="K1909" i="43"/>
  <c r="K1910" i="43"/>
  <c r="K1911" i="43"/>
  <c r="K1912" i="43"/>
  <c r="K1913" i="43"/>
  <c r="K1914" i="43"/>
  <c r="K1915" i="43"/>
  <c r="K1916" i="43"/>
  <c r="K1917" i="43"/>
  <c r="K1918" i="43"/>
  <c r="K1919" i="43"/>
  <c r="K1920" i="43"/>
  <c r="K1921" i="43"/>
  <c r="K1922" i="43"/>
  <c r="K1923" i="43"/>
  <c r="K1924" i="43"/>
  <c r="K1925" i="43"/>
  <c r="K1926" i="43"/>
  <c r="K1927" i="43"/>
  <c r="K1928" i="43"/>
  <c r="K1929" i="43"/>
  <c r="K1930" i="43"/>
  <c r="K1931" i="43"/>
  <c r="K1932" i="43"/>
  <c r="K1933" i="43"/>
  <c r="K1934" i="43"/>
  <c r="K1935" i="43"/>
  <c r="K1936" i="43"/>
  <c r="K1937" i="43"/>
  <c r="K1938" i="43"/>
  <c r="K1939" i="43"/>
  <c r="K1940" i="43"/>
  <c r="K1941" i="43"/>
  <c r="K1942" i="43"/>
  <c r="K1943" i="43"/>
  <c r="K1944" i="43"/>
  <c r="K1945" i="43"/>
  <c r="K1946" i="43"/>
  <c r="K1947" i="43"/>
  <c r="K1948" i="43"/>
  <c r="K1949" i="43"/>
  <c r="K1950" i="43"/>
  <c r="K1951" i="43"/>
  <c r="K1952" i="43"/>
  <c r="K1953" i="43"/>
  <c r="K1954" i="43"/>
  <c r="K1955" i="43"/>
  <c r="K1956" i="43"/>
  <c r="K1957" i="43"/>
  <c r="K1958" i="43"/>
  <c r="K1959" i="43"/>
  <c r="K1960" i="43"/>
  <c r="K1961" i="43"/>
  <c r="K1962" i="43"/>
  <c r="K1963" i="43"/>
  <c r="K1964" i="43"/>
  <c r="K1965" i="43"/>
  <c r="K1966" i="43"/>
  <c r="K1967" i="43"/>
  <c r="K1968" i="43"/>
  <c r="K1969" i="43"/>
  <c r="K1970" i="43"/>
  <c r="K1971" i="43"/>
  <c r="K1972" i="43"/>
  <c r="K1973" i="43"/>
  <c r="K1974" i="43"/>
  <c r="K1975" i="43"/>
  <c r="K1976" i="43"/>
  <c r="K1977" i="43"/>
  <c r="K1978" i="43"/>
  <c r="K1979" i="43"/>
  <c r="K1980" i="43"/>
  <c r="K1981" i="43"/>
  <c r="K1982" i="43"/>
  <c r="K1983" i="43"/>
  <c r="K1984" i="43"/>
  <c r="K1985" i="43"/>
  <c r="K1986" i="43"/>
  <c r="K1987" i="43"/>
  <c r="K1988" i="43"/>
  <c r="K1989" i="43"/>
  <c r="K1990" i="43"/>
  <c r="K1991" i="43"/>
  <c r="K1992" i="43"/>
  <c r="K1993" i="43"/>
  <c r="K1994" i="43"/>
  <c r="K1995" i="43"/>
  <c r="K1996" i="43"/>
  <c r="K1997" i="43"/>
  <c r="K1998" i="43"/>
  <c r="K1999" i="43"/>
  <c r="K2000" i="43"/>
  <c r="K2001" i="43"/>
  <c r="K2002" i="43"/>
  <c r="K2003" i="43"/>
  <c r="K2004" i="43"/>
  <c r="K2005" i="43"/>
  <c r="K2006" i="43"/>
  <c r="K2007" i="43"/>
  <c r="K2008" i="43"/>
  <c r="K2009" i="43"/>
  <c r="K2010" i="43"/>
  <c r="K2011" i="43"/>
  <c r="K2012" i="43"/>
  <c r="K2013" i="43"/>
  <c r="K2014" i="43"/>
  <c r="K2015" i="43"/>
  <c r="K2016" i="43"/>
  <c r="K2017" i="43"/>
  <c r="K2018" i="43"/>
  <c r="K2019" i="43"/>
  <c r="K2020" i="43"/>
  <c r="K2021" i="43"/>
  <c r="K2022" i="43"/>
  <c r="K2023" i="43"/>
  <c r="K2024" i="43"/>
  <c r="K2025" i="43"/>
  <c r="K2026" i="43"/>
  <c r="K2027" i="43"/>
  <c r="K2028" i="43"/>
  <c r="K2029" i="43"/>
  <c r="K2030" i="43"/>
  <c r="K2031" i="43"/>
  <c r="K2032" i="43"/>
  <c r="K2033" i="43"/>
  <c r="K2034" i="43"/>
  <c r="K2035" i="43"/>
  <c r="K2036" i="43"/>
  <c r="K2037" i="43"/>
  <c r="K2038" i="43"/>
  <c r="K2039" i="43"/>
  <c r="K2040" i="43"/>
  <c r="K2041" i="43"/>
  <c r="K2042" i="43"/>
  <c r="K2043" i="43"/>
  <c r="K2044" i="43"/>
  <c r="K2045" i="43"/>
  <c r="K2046" i="43"/>
  <c r="K2047" i="43"/>
  <c r="K2048" i="43"/>
  <c r="K2049" i="43"/>
  <c r="K2050" i="43"/>
  <c r="K2051" i="43"/>
  <c r="K2052" i="43"/>
  <c r="K2053" i="43"/>
  <c r="K2054" i="43"/>
  <c r="K2055" i="43"/>
  <c r="K2056" i="43"/>
  <c r="K2057" i="43"/>
  <c r="K2058" i="43"/>
  <c r="K2059" i="43"/>
  <c r="K2060" i="43"/>
  <c r="K2061" i="43"/>
  <c r="K2062" i="43"/>
  <c r="K2063" i="43"/>
  <c r="K2064" i="43"/>
  <c r="K2065" i="43"/>
  <c r="K2066" i="43"/>
  <c r="K2067" i="43"/>
  <c r="K2068" i="43"/>
  <c r="K2069" i="43"/>
  <c r="K2070" i="43"/>
  <c r="K2071" i="43"/>
  <c r="K2072" i="43"/>
  <c r="K2073" i="43"/>
  <c r="K2074" i="43"/>
  <c r="K2075" i="43"/>
  <c r="K2076" i="43"/>
  <c r="K2077" i="43"/>
  <c r="K2078" i="43"/>
  <c r="K2079" i="43"/>
  <c r="K2080" i="43"/>
  <c r="K2081" i="43"/>
  <c r="K2082" i="43"/>
  <c r="K2083" i="43"/>
  <c r="K2084" i="43"/>
  <c r="K2085" i="43"/>
  <c r="K2086" i="43"/>
  <c r="K2087" i="43"/>
  <c r="K2088" i="43"/>
  <c r="K2089" i="43"/>
  <c r="K2090" i="43"/>
  <c r="K2091" i="43"/>
  <c r="K2092" i="43"/>
  <c r="K2093" i="43"/>
  <c r="K2094" i="43"/>
  <c r="K2095" i="43"/>
  <c r="K2096" i="43"/>
  <c r="K2097" i="43"/>
  <c r="K2098" i="43"/>
  <c r="K2099" i="43"/>
  <c r="K2100" i="43"/>
  <c r="K2101" i="43"/>
  <c r="K2102" i="43"/>
  <c r="K2103" i="43"/>
  <c r="K2104" i="43"/>
  <c r="K2105" i="43"/>
  <c r="K2106" i="43"/>
  <c r="K2107" i="43"/>
  <c r="K2108" i="43"/>
  <c r="K2109" i="43"/>
  <c r="K2110" i="43"/>
  <c r="K2111" i="43"/>
  <c r="K2112" i="43"/>
  <c r="K2113" i="43"/>
  <c r="K2114" i="43"/>
  <c r="K2115" i="43"/>
  <c r="K2116" i="43"/>
  <c r="K2117" i="43"/>
  <c r="K2118" i="43"/>
  <c r="K2119" i="43"/>
  <c r="K2120" i="43"/>
  <c r="K2121" i="43"/>
  <c r="K2122" i="43"/>
  <c r="K2123" i="43"/>
  <c r="K2124" i="43"/>
  <c r="K2125" i="43"/>
  <c r="K2126" i="43"/>
  <c r="K2127" i="43"/>
  <c r="K2128" i="43"/>
  <c r="K2129" i="43"/>
  <c r="K2130" i="43"/>
  <c r="K2131" i="43"/>
  <c r="K2132" i="43"/>
  <c r="K2133" i="43"/>
  <c r="K2134" i="43"/>
  <c r="K2135" i="43"/>
  <c r="K2136" i="43"/>
  <c r="K2137" i="43"/>
  <c r="K2138" i="43"/>
  <c r="K2139" i="43"/>
  <c r="K2140" i="43"/>
  <c r="K2141" i="43"/>
  <c r="K2142" i="43"/>
  <c r="K2143" i="43"/>
  <c r="K2144" i="43"/>
  <c r="K2145" i="43"/>
  <c r="K2146" i="43"/>
  <c r="K2147" i="43"/>
  <c r="K2148" i="43"/>
  <c r="K2149" i="43"/>
  <c r="K2150" i="43"/>
  <c r="K2151" i="43"/>
  <c r="K2152" i="43"/>
  <c r="K2153" i="43"/>
  <c r="K2154" i="43"/>
  <c r="K2155" i="43"/>
  <c r="K2156" i="43"/>
  <c r="K2157" i="43"/>
  <c r="K2158" i="43"/>
  <c r="K2159" i="43"/>
  <c r="K2160" i="43"/>
  <c r="K2161" i="43"/>
  <c r="K2162" i="43"/>
  <c r="K2163" i="43"/>
  <c r="K2164" i="43"/>
  <c r="K2165" i="43"/>
  <c r="K2166" i="43"/>
  <c r="K2167" i="43"/>
  <c r="K2168" i="43"/>
  <c r="K2169" i="43"/>
  <c r="K2170" i="43"/>
  <c r="K2171" i="43"/>
  <c r="K2172" i="43"/>
  <c r="K2173" i="43"/>
  <c r="K2174" i="43"/>
  <c r="K2175" i="43"/>
  <c r="K2176" i="43"/>
  <c r="K2177" i="43"/>
  <c r="K2178" i="43"/>
  <c r="K2179" i="43"/>
  <c r="K2180" i="43"/>
  <c r="K2181" i="43"/>
  <c r="K2182" i="43"/>
  <c r="K2183" i="43"/>
  <c r="K2184" i="43"/>
  <c r="K2185" i="43"/>
  <c r="K2186" i="43"/>
  <c r="K2187" i="43"/>
  <c r="K2188" i="43"/>
  <c r="K2189" i="43"/>
  <c r="K2190" i="43"/>
  <c r="K2191" i="43"/>
  <c r="K2192" i="43"/>
  <c r="K2193" i="43"/>
  <c r="K2194" i="43"/>
  <c r="K2195" i="43"/>
  <c r="K2196" i="43"/>
  <c r="K2197" i="43"/>
  <c r="K2198" i="43"/>
  <c r="K2199" i="43"/>
  <c r="K2200" i="43"/>
  <c r="K2201" i="43"/>
  <c r="K2202" i="43"/>
  <c r="K2203" i="43"/>
  <c r="K2204" i="43"/>
  <c r="K2205" i="43"/>
  <c r="K2206" i="43"/>
  <c r="K2207" i="43"/>
  <c r="K2208" i="43"/>
  <c r="K2209" i="43"/>
  <c r="K2210" i="43"/>
  <c r="K2211" i="43"/>
  <c r="K2212" i="43"/>
  <c r="K2213" i="43"/>
  <c r="K2214" i="43"/>
  <c r="K2215" i="43"/>
  <c r="K2216" i="43"/>
  <c r="K2217" i="43"/>
  <c r="K2218" i="43"/>
  <c r="K2219" i="43"/>
  <c r="K2220" i="43"/>
  <c r="K2221" i="43"/>
  <c r="K2222" i="43"/>
  <c r="K2223" i="43"/>
  <c r="K2224" i="43"/>
  <c r="K2225" i="43"/>
  <c r="K2226" i="43"/>
  <c r="K2227" i="43"/>
  <c r="K2228" i="43"/>
  <c r="K2229" i="43"/>
  <c r="K2230" i="43"/>
  <c r="K2231" i="43"/>
  <c r="K2232" i="43"/>
  <c r="K2233" i="43"/>
  <c r="K2234" i="43"/>
  <c r="K2235" i="43"/>
  <c r="K2236" i="43"/>
  <c r="K2237" i="43"/>
  <c r="K2238" i="43"/>
  <c r="K2239" i="43"/>
  <c r="K2240" i="43"/>
  <c r="K2241" i="43"/>
  <c r="K2242" i="43"/>
  <c r="K2243" i="43"/>
  <c r="K2244" i="43"/>
  <c r="K2245" i="43"/>
  <c r="K2246" i="43"/>
  <c r="K2247" i="43"/>
  <c r="K2248" i="43"/>
  <c r="K2249" i="43"/>
  <c r="K2250" i="43"/>
  <c r="K2251" i="43"/>
  <c r="K2252" i="43"/>
  <c r="K2253" i="43"/>
  <c r="K2254" i="43"/>
  <c r="K2255" i="43"/>
  <c r="K2256" i="43"/>
  <c r="K2257" i="43"/>
  <c r="K2258" i="43"/>
  <c r="K2259" i="43"/>
  <c r="K2260" i="43"/>
  <c r="K2261" i="43"/>
  <c r="K2262" i="43"/>
  <c r="K2263" i="43"/>
  <c r="K2264" i="43"/>
  <c r="K2265" i="43"/>
  <c r="K2266" i="43"/>
  <c r="K2267" i="43"/>
  <c r="K2268" i="43"/>
  <c r="K2269" i="43"/>
  <c r="K2270" i="43"/>
  <c r="K2271" i="43"/>
  <c r="K2272" i="43"/>
  <c r="K2273" i="43"/>
  <c r="K2274" i="43"/>
  <c r="K2275" i="43"/>
  <c r="K2276" i="43"/>
  <c r="K2277" i="43"/>
  <c r="K2278" i="43"/>
  <c r="K2279" i="43"/>
  <c r="K2280" i="43"/>
  <c r="K2281" i="43"/>
  <c r="K2282" i="43"/>
  <c r="K2283" i="43"/>
  <c r="K2284" i="43"/>
  <c r="K2285" i="43"/>
  <c r="K2286" i="43"/>
  <c r="K2287" i="43"/>
  <c r="K2288" i="43"/>
  <c r="K2" i="43"/>
  <c r="J3" i="43"/>
  <c r="J4" i="43"/>
  <c r="J5" i="43"/>
  <c r="J6" i="43"/>
  <c r="J7" i="43"/>
  <c r="J8" i="43"/>
  <c r="J9" i="43"/>
  <c r="J10" i="43"/>
  <c r="J11" i="43"/>
  <c r="J12" i="43"/>
  <c r="J13" i="43"/>
  <c r="J14" i="43"/>
  <c r="J15" i="43"/>
  <c r="J16" i="43"/>
  <c r="J17" i="43"/>
  <c r="J18" i="43"/>
  <c r="J19" i="43"/>
  <c r="J20" i="43"/>
  <c r="J21" i="43"/>
  <c r="J22" i="43"/>
  <c r="J23" i="43"/>
  <c r="J24" i="43"/>
  <c r="J25" i="43"/>
  <c r="J26" i="43"/>
  <c r="J27" i="43"/>
  <c r="J28" i="43"/>
  <c r="J29" i="43"/>
  <c r="J30" i="43"/>
  <c r="J31" i="43"/>
  <c r="J32" i="43"/>
  <c r="J33" i="43"/>
  <c r="J34" i="43"/>
  <c r="J35" i="43"/>
  <c r="J36" i="43"/>
  <c r="J37" i="43"/>
  <c r="J38" i="43"/>
  <c r="J39" i="43"/>
  <c r="J40" i="43"/>
  <c r="J41" i="43"/>
  <c r="J42" i="43"/>
  <c r="J43" i="43"/>
  <c r="J44" i="43"/>
  <c r="J45" i="43"/>
  <c r="J46" i="43"/>
  <c r="J47" i="43"/>
  <c r="J48" i="43"/>
  <c r="J49" i="43"/>
  <c r="J50" i="43"/>
  <c r="J51" i="43"/>
  <c r="J52" i="43"/>
  <c r="J53" i="43"/>
  <c r="J54" i="43"/>
  <c r="J55" i="43"/>
  <c r="J56" i="43"/>
  <c r="J57" i="43"/>
  <c r="J58" i="43"/>
  <c r="J59" i="43"/>
  <c r="J60" i="43"/>
  <c r="J61" i="43"/>
  <c r="J62" i="43"/>
  <c r="J63" i="43"/>
  <c r="J64" i="43"/>
  <c r="J65" i="43"/>
  <c r="J66" i="43"/>
  <c r="J67" i="43"/>
  <c r="J68" i="43"/>
  <c r="J69" i="43"/>
  <c r="J70" i="43"/>
  <c r="J71" i="43"/>
  <c r="J72" i="43"/>
  <c r="J73" i="43"/>
  <c r="J74" i="43"/>
  <c r="J75" i="43"/>
  <c r="J76" i="43"/>
  <c r="J77" i="43"/>
  <c r="J78" i="43"/>
  <c r="J79" i="43"/>
  <c r="J80" i="43"/>
  <c r="J81" i="43"/>
  <c r="J82" i="43"/>
  <c r="J83" i="43"/>
  <c r="J84" i="43"/>
  <c r="J85" i="43"/>
  <c r="J86" i="43"/>
  <c r="J87" i="43"/>
  <c r="J88" i="43"/>
  <c r="J89" i="43"/>
  <c r="J90" i="43"/>
  <c r="J91" i="43"/>
  <c r="J92" i="43"/>
  <c r="J93" i="43"/>
  <c r="J94" i="43"/>
  <c r="J95" i="43"/>
  <c r="J96" i="43"/>
  <c r="J97" i="43"/>
  <c r="J98" i="43"/>
  <c r="J99" i="43"/>
  <c r="J100" i="43"/>
  <c r="J101" i="43"/>
  <c r="J102" i="43"/>
  <c r="J103" i="43"/>
  <c r="J104" i="43"/>
  <c r="J105" i="43"/>
  <c r="J106" i="43"/>
  <c r="J107" i="43"/>
  <c r="J108" i="43"/>
  <c r="J109" i="43"/>
  <c r="J110" i="43"/>
  <c r="J111" i="43"/>
  <c r="J112" i="43"/>
  <c r="J113" i="43"/>
  <c r="J114" i="43"/>
  <c r="J115" i="43"/>
  <c r="J116" i="43"/>
  <c r="J117" i="43"/>
  <c r="J118" i="43"/>
  <c r="J119" i="43"/>
  <c r="J120" i="43"/>
  <c r="J121" i="43"/>
  <c r="J122" i="43"/>
  <c r="J123" i="43"/>
  <c r="J124" i="43"/>
  <c r="J125" i="43"/>
  <c r="J126" i="43"/>
  <c r="J127" i="43"/>
  <c r="J128" i="43"/>
  <c r="J129" i="43"/>
  <c r="J130" i="43"/>
  <c r="J131" i="43"/>
  <c r="J132" i="43"/>
  <c r="J133" i="43"/>
  <c r="J134" i="43"/>
  <c r="J135" i="43"/>
  <c r="J136" i="43"/>
  <c r="J137" i="43"/>
  <c r="J138" i="43"/>
  <c r="J139" i="43"/>
  <c r="J140" i="43"/>
  <c r="J141" i="43"/>
  <c r="J142" i="43"/>
  <c r="J143" i="43"/>
  <c r="J144" i="43"/>
  <c r="J145" i="43"/>
  <c r="J146" i="43"/>
  <c r="J147" i="43"/>
  <c r="J148" i="43"/>
  <c r="J149" i="43"/>
  <c r="J150" i="43"/>
  <c r="J151" i="43"/>
  <c r="J152" i="43"/>
  <c r="J153" i="43"/>
  <c r="J154" i="43"/>
  <c r="J155" i="43"/>
  <c r="J156" i="43"/>
  <c r="J157" i="43"/>
  <c r="J158" i="43"/>
  <c r="J159" i="43"/>
  <c r="J160" i="43"/>
  <c r="J161" i="43"/>
  <c r="J162" i="43"/>
  <c r="J163" i="43"/>
  <c r="J164" i="43"/>
  <c r="J165" i="43"/>
  <c r="J166" i="43"/>
  <c r="J167" i="43"/>
  <c r="J168" i="43"/>
  <c r="J169" i="43"/>
  <c r="J170" i="43"/>
  <c r="J171" i="43"/>
  <c r="J172" i="43"/>
  <c r="J173" i="43"/>
  <c r="J174" i="43"/>
  <c r="J175" i="43"/>
  <c r="J176" i="43"/>
  <c r="J177" i="43"/>
  <c r="J178" i="43"/>
  <c r="J179" i="43"/>
  <c r="J180" i="43"/>
  <c r="J181" i="43"/>
  <c r="J182" i="43"/>
  <c r="J183" i="43"/>
  <c r="J184" i="43"/>
  <c r="J185" i="43"/>
  <c r="J186" i="43"/>
  <c r="J187" i="43"/>
  <c r="J188" i="43"/>
  <c r="J189" i="43"/>
  <c r="J190" i="43"/>
  <c r="J191" i="43"/>
  <c r="J192" i="43"/>
  <c r="J193" i="43"/>
  <c r="J194" i="43"/>
  <c r="J195" i="43"/>
  <c r="J196" i="43"/>
  <c r="J197" i="43"/>
  <c r="J198" i="43"/>
  <c r="J199" i="43"/>
  <c r="J200" i="43"/>
  <c r="J201" i="43"/>
  <c r="J202" i="43"/>
  <c r="J203" i="43"/>
  <c r="J204" i="43"/>
  <c r="J205" i="43"/>
  <c r="J206" i="43"/>
  <c r="J207" i="43"/>
  <c r="J208" i="43"/>
  <c r="J209" i="43"/>
  <c r="J210" i="43"/>
  <c r="J211" i="43"/>
  <c r="J212" i="43"/>
  <c r="J213" i="43"/>
  <c r="J214" i="43"/>
  <c r="J215" i="43"/>
  <c r="J216" i="43"/>
  <c r="J217" i="43"/>
  <c r="J218" i="43"/>
  <c r="J219" i="43"/>
  <c r="J220" i="43"/>
  <c r="J221" i="43"/>
  <c r="J222" i="43"/>
  <c r="J223" i="43"/>
  <c r="J224" i="43"/>
  <c r="J225" i="43"/>
  <c r="J226" i="43"/>
  <c r="J227" i="43"/>
  <c r="J228" i="43"/>
  <c r="J229" i="43"/>
  <c r="J230" i="43"/>
  <c r="J231" i="43"/>
  <c r="J232" i="43"/>
  <c r="J233" i="43"/>
  <c r="J234" i="43"/>
  <c r="J235" i="43"/>
  <c r="J236" i="43"/>
  <c r="J237" i="43"/>
  <c r="J238" i="43"/>
  <c r="J239" i="43"/>
  <c r="J240" i="43"/>
  <c r="J241" i="43"/>
  <c r="J242" i="43"/>
  <c r="J243" i="43"/>
  <c r="J244" i="43"/>
  <c r="J245" i="43"/>
  <c r="J246" i="43"/>
  <c r="J247" i="43"/>
  <c r="J248" i="43"/>
  <c r="J249" i="43"/>
  <c r="J250" i="43"/>
  <c r="J251" i="43"/>
  <c r="J252" i="43"/>
  <c r="J253" i="43"/>
  <c r="J254" i="43"/>
  <c r="J255" i="43"/>
  <c r="J256" i="43"/>
  <c r="J257" i="43"/>
  <c r="J258" i="43"/>
  <c r="J259" i="43"/>
  <c r="J260" i="43"/>
  <c r="J261" i="43"/>
  <c r="J262" i="43"/>
  <c r="J263" i="43"/>
  <c r="J264" i="43"/>
  <c r="J265" i="43"/>
  <c r="J266" i="43"/>
  <c r="J267" i="43"/>
  <c r="J268" i="43"/>
  <c r="J269" i="43"/>
  <c r="J270" i="43"/>
  <c r="J271" i="43"/>
  <c r="J272" i="43"/>
  <c r="J273" i="43"/>
  <c r="J274" i="43"/>
  <c r="J275" i="43"/>
  <c r="J276" i="43"/>
  <c r="J277" i="43"/>
  <c r="J278" i="43"/>
  <c r="J279" i="43"/>
  <c r="J280" i="43"/>
  <c r="J281" i="43"/>
  <c r="J282" i="43"/>
  <c r="J283" i="43"/>
  <c r="J284" i="43"/>
  <c r="J285" i="43"/>
  <c r="J286" i="43"/>
  <c r="J287" i="43"/>
  <c r="J288" i="43"/>
  <c r="J289" i="43"/>
  <c r="J290" i="43"/>
  <c r="J291" i="43"/>
  <c r="J292" i="43"/>
  <c r="J293" i="43"/>
  <c r="J294" i="43"/>
  <c r="J295" i="43"/>
  <c r="J296" i="43"/>
  <c r="J297" i="43"/>
  <c r="J298" i="43"/>
  <c r="J299" i="43"/>
  <c r="J300" i="43"/>
  <c r="J301" i="43"/>
  <c r="J302" i="43"/>
  <c r="J303" i="43"/>
  <c r="J304" i="43"/>
  <c r="J305" i="43"/>
  <c r="J306" i="43"/>
  <c r="J307" i="43"/>
  <c r="J308" i="43"/>
  <c r="J309" i="43"/>
  <c r="J310" i="43"/>
  <c r="J311" i="43"/>
  <c r="J312" i="43"/>
  <c r="J313" i="43"/>
  <c r="J314" i="43"/>
  <c r="J315" i="43"/>
  <c r="J316" i="43"/>
  <c r="J317" i="43"/>
  <c r="J318" i="43"/>
  <c r="J319" i="43"/>
  <c r="J320" i="43"/>
  <c r="J321" i="43"/>
  <c r="J322" i="43"/>
  <c r="J323" i="43"/>
  <c r="J324" i="43"/>
  <c r="J325" i="43"/>
  <c r="J326" i="43"/>
  <c r="J327" i="43"/>
  <c r="J328" i="43"/>
  <c r="J329" i="43"/>
  <c r="J330" i="43"/>
  <c r="J331" i="43"/>
  <c r="J332" i="43"/>
  <c r="J333" i="43"/>
  <c r="J334" i="43"/>
  <c r="J335" i="43"/>
  <c r="J336" i="43"/>
  <c r="J337" i="43"/>
  <c r="J338" i="43"/>
  <c r="J339" i="43"/>
  <c r="J340" i="43"/>
  <c r="J341" i="43"/>
  <c r="J342" i="43"/>
  <c r="J343" i="43"/>
  <c r="J344" i="43"/>
  <c r="J345" i="43"/>
  <c r="J346" i="43"/>
  <c r="J347" i="43"/>
  <c r="J348" i="43"/>
  <c r="J349" i="43"/>
  <c r="J350" i="43"/>
  <c r="J351" i="43"/>
  <c r="J352" i="43"/>
  <c r="J353" i="43"/>
  <c r="J354" i="43"/>
  <c r="J355" i="43"/>
  <c r="J356" i="43"/>
  <c r="J357" i="43"/>
  <c r="J358" i="43"/>
  <c r="J359" i="43"/>
  <c r="J360" i="43"/>
  <c r="J361" i="43"/>
  <c r="J362" i="43"/>
  <c r="J363" i="43"/>
  <c r="J364" i="43"/>
  <c r="J365" i="43"/>
  <c r="J366" i="43"/>
  <c r="J367" i="43"/>
  <c r="J368" i="43"/>
  <c r="J369" i="43"/>
  <c r="J370" i="43"/>
  <c r="J371" i="43"/>
  <c r="J372" i="43"/>
  <c r="J373" i="43"/>
  <c r="J374" i="43"/>
  <c r="J375" i="43"/>
  <c r="J376" i="43"/>
  <c r="J377" i="43"/>
  <c r="J378" i="43"/>
  <c r="J379" i="43"/>
  <c r="J380" i="43"/>
  <c r="J381" i="43"/>
  <c r="J382" i="43"/>
  <c r="J383" i="43"/>
  <c r="J384" i="43"/>
  <c r="J385" i="43"/>
  <c r="J386" i="43"/>
  <c r="J387" i="43"/>
  <c r="J388" i="43"/>
  <c r="J389" i="43"/>
  <c r="J390" i="43"/>
  <c r="J391" i="43"/>
  <c r="J392" i="43"/>
  <c r="J393" i="43"/>
  <c r="J394" i="43"/>
  <c r="J395" i="43"/>
  <c r="J396" i="43"/>
  <c r="J397" i="43"/>
  <c r="J398" i="43"/>
  <c r="J399" i="43"/>
  <c r="J400" i="43"/>
  <c r="J401" i="43"/>
  <c r="J402" i="43"/>
  <c r="J403" i="43"/>
  <c r="J404" i="43"/>
  <c r="J405" i="43"/>
  <c r="J406" i="43"/>
  <c r="J407" i="43"/>
  <c r="J408" i="43"/>
  <c r="J409" i="43"/>
  <c r="J410" i="43"/>
  <c r="J411" i="43"/>
  <c r="J412" i="43"/>
  <c r="J413" i="43"/>
  <c r="J414" i="43"/>
  <c r="J415" i="43"/>
  <c r="J416" i="43"/>
  <c r="J417" i="43"/>
  <c r="J418" i="43"/>
  <c r="J419" i="43"/>
  <c r="J420" i="43"/>
  <c r="J421" i="43"/>
  <c r="J422" i="43"/>
  <c r="J423" i="43"/>
  <c r="J424" i="43"/>
  <c r="J425" i="43"/>
  <c r="J426" i="43"/>
  <c r="J427" i="43"/>
  <c r="J428" i="43"/>
  <c r="J429" i="43"/>
  <c r="J430" i="43"/>
  <c r="J431" i="43"/>
  <c r="J432" i="43"/>
  <c r="J433" i="43"/>
  <c r="J434" i="43"/>
  <c r="J435" i="43"/>
  <c r="J436" i="43"/>
  <c r="J437" i="43"/>
  <c r="J438" i="43"/>
  <c r="J439" i="43"/>
  <c r="J440" i="43"/>
  <c r="J441" i="43"/>
  <c r="J442" i="43"/>
  <c r="J443" i="43"/>
  <c r="J444" i="43"/>
  <c r="J445" i="43"/>
  <c r="J446" i="43"/>
  <c r="J447" i="43"/>
  <c r="J448" i="43"/>
  <c r="J449" i="43"/>
  <c r="J450" i="43"/>
  <c r="J451" i="43"/>
  <c r="J452" i="43"/>
  <c r="J453" i="43"/>
  <c r="J454" i="43"/>
  <c r="J455" i="43"/>
  <c r="J456" i="43"/>
  <c r="J457" i="43"/>
  <c r="J458" i="43"/>
  <c r="J459" i="43"/>
  <c r="J460" i="43"/>
  <c r="J461" i="43"/>
  <c r="J462" i="43"/>
  <c r="J463" i="43"/>
  <c r="J464" i="43"/>
  <c r="J465" i="43"/>
  <c r="J466" i="43"/>
  <c r="J467" i="43"/>
  <c r="J468" i="43"/>
  <c r="J469" i="43"/>
  <c r="J470" i="43"/>
  <c r="J471" i="43"/>
  <c r="J472" i="43"/>
  <c r="J473" i="43"/>
  <c r="J474" i="43"/>
  <c r="J475" i="43"/>
  <c r="J476" i="43"/>
  <c r="J477" i="43"/>
  <c r="J478" i="43"/>
  <c r="J479" i="43"/>
  <c r="J480" i="43"/>
  <c r="J481" i="43"/>
  <c r="J482" i="43"/>
  <c r="J483" i="43"/>
  <c r="J484" i="43"/>
  <c r="J485" i="43"/>
  <c r="J486" i="43"/>
  <c r="J487" i="43"/>
  <c r="J488" i="43"/>
  <c r="J489" i="43"/>
  <c r="J490" i="43"/>
  <c r="J491" i="43"/>
  <c r="J492" i="43"/>
  <c r="J493" i="43"/>
  <c r="J494" i="43"/>
  <c r="J495" i="43"/>
  <c r="J496" i="43"/>
  <c r="J497" i="43"/>
  <c r="J498" i="43"/>
  <c r="J499" i="43"/>
  <c r="J500" i="43"/>
  <c r="J501" i="43"/>
  <c r="J502" i="43"/>
  <c r="J503" i="43"/>
  <c r="J504" i="43"/>
  <c r="J505" i="43"/>
  <c r="J506" i="43"/>
  <c r="J507" i="43"/>
  <c r="J508" i="43"/>
  <c r="J509" i="43"/>
  <c r="J510" i="43"/>
  <c r="J511" i="43"/>
  <c r="J512" i="43"/>
  <c r="J513" i="43"/>
  <c r="J514" i="43"/>
  <c r="J515" i="43"/>
  <c r="J516" i="43"/>
  <c r="J517" i="43"/>
  <c r="J518" i="43"/>
  <c r="J519" i="43"/>
  <c r="J520" i="43"/>
  <c r="J521" i="43"/>
  <c r="J522" i="43"/>
  <c r="J523" i="43"/>
  <c r="J524" i="43"/>
  <c r="J525" i="43"/>
  <c r="J526" i="43"/>
  <c r="J527" i="43"/>
  <c r="J528" i="43"/>
  <c r="J529" i="43"/>
  <c r="J530" i="43"/>
  <c r="J531" i="43"/>
  <c r="J532" i="43"/>
  <c r="J533" i="43"/>
  <c r="J534" i="43"/>
  <c r="J535" i="43"/>
  <c r="J536" i="43"/>
  <c r="J537" i="43"/>
  <c r="J538" i="43"/>
  <c r="J539" i="43"/>
  <c r="J540" i="43"/>
  <c r="J541" i="43"/>
  <c r="J542" i="43"/>
  <c r="J543" i="43"/>
  <c r="J544" i="43"/>
  <c r="J545" i="43"/>
  <c r="J546" i="43"/>
  <c r="J547" i="43"/>
  <c r="J548" i="43"/>
  <c r="J549" i="43"/>
  <c r="J550" i="43"/>
  <c r="J551" i="43"/>
  <c r="J552" i="43"/>
  <c r="J553" i="43"/>
  <c r="J554" i="43"/>
  <c r="J555" i="43"/>
  <c r="J556" i="43"/>
  <c r="J557" i="43"/>
  <c r="J558" i="43"/>
  <c r="J559" i="43"/>
  <c r="J560" i="43"/>
  <c r="J561" i="43"/>
  <c r="J562" i="43"/>
  <c r="J563" i="43"/>
  <c r="J564" i="43"/>
  <c r="J565" i="43"/>
  <c r="J566" i="43"/>
  <c r="J567" i="43"/>
  <c r="J568" i="43"/>
  <c r="J569" i="43"/>
  <c r="J570" i="43"/>
  <c r="J571" i="43"/>
  <c r="J572" i="43"/>
  <c r="J573" i="43"/>
  <c r="J574" i="43"/>
  <c r="J575" i="43"/>
  <c r="J576" i="43"/>
  <c r="J577" i="43"/>
  <c r="J578" i="43"/>
  <c r="J579" i="43"/>
  <c r="J580" i="43"/>
  <c r="J581" i="43"/>
  <c r="J582" i="43"/>
  <c r="J583" i="43"/>
  <c r="J584" i="43"/>
  <c r="J585" i="43"/>
  <c r="J586" i="43"/>
  <c r="J587" i="43"/>
  <c r="J588" i="43"/>
  <c r="J589" i="43"/>
  <c r="J590" i="43"/>
  <c r="J591" i="43"/>
  <c r="J592" i="43"/>
  <c r="J593" i="43"/>
  <c r="J594" i="43"/>
  <c r="J595" i="43"/>
  <c r="J596" i="43"/>
  <c r="J597" i="43"/>
  <c r="J598" i="43"/>
  <c r="J599" i="43"/>
  <c r="J600" i="43"/>
  <c r="J601" i="43"/>
  <c r="J602" i="43"/>
  <c r="J603" i="43"/>
  <c r="J604" i="43"/>
  <c r="J605" i="43"/>
  <c r="J606" i="43"/>
  <c r="J607" i="43"/>
  <c r="J608" i="43"/>
  <c r="J609" i="43"/>
  <c r="J610" i="43"/>
  <c r="J611" i="43"/>
  <c r="J612" i="43"/>
  <c r="J613" i="43"/>
  <c r="J614" i="43"/>
  <c r="J615" i="43"/>
  <c r="J616" i="43"/>
  <c r="J617" i="43"/>
  <c r="J618" i="43"/>
  <c r="J619" i="43"/>
  <c r="J620" i="43"/>
  <c r="J621" i="43"/>
  <c r="J622" i="43"/>
  <c r="J623" i="43"/>
  <c r="J624" i="43"/>
  <c r="J625" i="43"/>
  <c r="J626" i="43"/>
  <c r="J627" i="43"/>
  <c r="J628" i="43"/>
  <c r="J629" i="43"/>
  <c r="J630" i="43"/>
  <c r="J631" i="43"/>
  <c r="J632" i="43"/>
  <c r="J633" i="43"/>
  <c r="J634" i="43"/>
  <c r="J635" i="43"/>
  <c r="J636" i="43"/>
  <c r="J637" i="43"/>
  <c r="J638" i="43"/>
  <c r="J639" i="43"/>
  <c r="J640" i="43"/>
  <c r="J641" i="43"/>
  <c r="J642" i="43"/>
  <c r="J643" i="43"/>
  <c r="J644" i="43"/>
  <c r="J645" i="43"/>
  <c r="J646" i="43"/>
  <c r="J647" i="43"/>
  <c r="J648" i="43"/>
  <c r="J649" i="43"/>
  <c r="J650" i="43"/>
  <c r="J651" i="43"/>
  <c r="J652" i="43"/>
  <c r="J653" i="43"/>
  <c r="J654" i="43"/>
  <c r="J655" i="43"/>
  <c r="J656" i="43"/>
  <c r="J657" i="43"/>
  <c r="J658" i="43"/>
  <c r="J659" i="43"/>
  <c r="J660" i="43"/>
  <c r="J661" i="43"/>
  <c r="J662" i="43"/>
  <c r="J663" i="43"/>
  <c r="J664" i="43"/>
  <c r="J665" i="43"/>
  <c r="J666" i="43"/>
  <c r="J667" i="43"/>
  <c r="J668" i="43"/>
  <c r="J669" i="43"/>
  <c r="J670" i="43"/>
  <c r="J671" i="43"/>
  <c r="J672" i="43"/>
  <c r="J673" i="43"/>
  <c r="J674" i="43"/>
  <c r="J675" i="43"/>
  <c r="J676" i="43"/>
  <c r="J677" i="43"/>
  <c r="J678" i="43"/>
  <c r="J679" i="43"/>
  <c r="J680" i="43"/>
  <c r="J681" i="43"/>
  <c r="J682" i="43"/>
  <c r="J683" i="43"/>
  <c r="J684" i="43"/>
  <c r="J685" i="43"/>
  <c r="J686" i="43"/>
  <c r="J687" i="43"/>
  <c r="J688" i="43"/>
  <c r="J689" i="43"/>
  <c r="J690" i="43"/>
  <c r="J691" i="43"/>
  <c r="J692" i="43"/>
  <c r="J693" i="43"/>
  <c r="J694" i="43"/>
  <c r="J695" i="43"/>
  <c r="J696" i="43"/>
  <c r="J697" i="43"/>
  <c r="J698" i="43"/>
  <c r="J699" i="43"/>
  <c r="J700" i="43"/>
  <c r="J701" i="43"/>
  <c r="J702" i="43"/>
  <c r="J703" i="43"/>
  <c r="J704" i="43"/>
  <c r="J705" i="43"/>
  <c r="J706" i="43"/>
  <c r="J707" i="43"/>
  <c r="J708" i="43"/>
  <c r="J709" i="43"/>
  <c r="J710" i="43"/>
  <c r="J711" i="43"/>
  <c r="J712" i="43"/>
  <c r="J713" i="43"/>
  <c r="J714" i="43"/>
  <c r="J715" i="43"/>
  <c r="J716" i="43"/>
  <c r="J717" i="43"/>
  <c r="J718" i="43"/>
  <c r="J719" i="43"/>
  <c r="J720" i="43"/>
  <c r="J721" i="43"/>
  <c r="J722" i="43"/>
  <c r="J723" i="43"/>
  <c r="J724" i="43"/>
  <c r="J725" i="43"/>
  <c r="J726" i="43"/>
  <c r="J727" i="43"/>
  <c r="J728" i="43"/>
  <c r="J729" i="43"/>
  <c r="J730" i="43"/>
  <c r="J731" i="43"/>
  <c r="J732" i="43"/>
  <c r="J733" i="43"/>
  <c r="J734" i="43"/>
  <c r="J735" i="43"/>
  <c r="J736" i="43"/>
  <c r="J737" i="43"/>
  <c r="J738" i="43"/>
  <c r="J739" i="43"/>
  <c r="J740" i="43"/>
  <c r="J741" i="43"/>
  <c r="J742" i="43"/>
  <c r="J743" i="43"/>
  <c r="J744" i="43"/>
  <c r="J745" i="43"/>
  <c r="J746" i="43"/>
  <c r="J747" i="43"/>
  <c r="J748" i="43"/>
  <c r="J749" i="43"/>
  <c r="J750" i="43"/>
  <c r="J751" i="43"/>
  <c r="J752" i="43"/>
  <c r="J753" i="43"/>
  <c r="J754" i="43"/>
  <c r="J755" i="43"/>
  <c r="J756" i="43"/>
  <c r="J757" i="43"/>
  <c r="J758" i="43"/>
  <c r="J759" i="43"/>
  <c r="J760" i="43"/>
  <c r="J761" i="43"/>
  <c r="J762" i="43"/>
  <c r="J763" i="43"/>
  <c r="J764" i="43"/>
  <c r="J765" i="43"/>
  <c r="J766" i="43"/>
  <c r="J767" i="43"/>
  <c r="J768" i="43"/>
  <c r="J769" i="43"/>
  <c r="J770" i="43"/>
  <c r="J771" i="43"/>
  <c r="J772" i="43"/>
  <c r="J773" i="43"/>
  <c r="J774" i="43"/>
  <c r="J775" i="43"/>
  <c r="J776" i="43"/>
  <c r="J777" i="43"/>
  <c r="J778" i="43"/>
  <c r="J779" i="43"/>
  <c r="J780" i="43"/>
  <c r="J781" i="43"/>
  <c r="J782" i="43"/>
  <c r="J783" i="43"/>
  <c r="J784" i="43"/>
  <c r="J785" i="43"/>
  <c r="J786" i="43"/>
  <c r="J787" i="43"/>
  <c r="J788" i="43"/>
  <c r="J789" i="43"/>
  <c r="J790" i="43"/>
  <c r="J791" i="43"/>
  <c r="J792" i="43"/>
  <c r="J793" i="43"/>
  <c r="J794" i="43"/>
  <c r="J795" i="43"/>
  <c r="J796" i="43"/>
  <c r="J797" i="43"/>
  <c r="J798" i="43"/>
  <c r="J799" i="43"/>
  <c r="J800" i="43"/>
  <c r="J801" i="43"/>
  <c r="J802" i="43"/>
  <c r="J803" i="43"/>
  <c r="J804" i="43"/>
  <c r="J805" i="43"/>
  <c r="J806" i="43"/>
  <c r="J807" i="43"/>
  <c r="J808" i="43"/>
  <c r="J809" i="43"/>
  <c r="J810" i="43"/>
  <c r="J811" i="43"/>
  <c r="J812" i="43"/>
  <c r="J813" i="43"/>
  <c r="J814" i="43"/>
  <c r="J815" i="43"/>
  <c r="J816" i="43"/>
  <c r="J817" i="43"/>
  <c r="J818" i="43"/>
  <c r="J819" i="43"/>
  <c r="J820" i="43"/>
  <c r="J821" i="43"/>
  <c r="J822" i="43"/>
  <c r="J823" i="43"/>
  <c r="J824" i="43"/>
  <c r="J825" i="43"/>
  <c r="J826" i="43"/>
  <c r="J827" i="43"/>
  <c r="J828" i="43"/>
  <c r="J829" i="43"/>
  <c r="J830" i="43"/>
  <c r="J831" i="43"/>
  <c r="J832" i="43"/>
  <c r="J833" i="43"/>
  <c r="J834" i="43"/>
  <c r="J835" i="43"/>
  <c r="J836" i="43"/>
  <c r="J837" i="43"/>
  <c r="J838" i="43"/>
  <c r="J839" i="43"/>
  <c r="J840" i="43"/>
  <c r="J841" i="43"/>
  <c r="J842" i="43"/>
  <c r="J843" i="43"/>
  <c r="J844" i="43"/>
  <c r="J845" i="43"/>
  <c r="J846" i="43"/>
  <c r="J847" i="43"/>
  <c r="J848" i="43"/>
  <c r="J849" i="43"/>
  <c r="J850" i="43"/>
  <c r="J851" i="43"/>
  <c r="J852" i="43"/>
  <c r="J853" i="43"/>
  <c r="J854" i="43"/>
  <c r="J855" i="43"/>
  <c r="J856" i="43"/>
  <c r="J857" i="43"/>
  <c r="J858" i="43"/>
  <c r="J859" i="43"/>
  <c r="J860" i="43"/>
  <c r="J861" i="43"/>
  <c r="J862" i="43"/>
  <c r="J863" i="43"/>
  <c r="J864" i="43"/>
  <c r="J865" i="43"/>
  <c r="J866" i="43"/>
  <c r="J867" i="43"/>
  <c r="J868" i="43"/>
  <c r="J869" i="43"/>
  <c r="J870" i="43"/>
  <c r="J871" i="43"/>
  <c r="J872" i="43"/>
  <c r="J873" i="43"/>
  <c r="J874" i="43"/>
  <c r="J875" i="43"/>
  <c r="J876" i="43"/>
  <c r="J877" i="43"/>
  <c r="J878" i="43"/>
  <c r="J879" i="43"/>
  <c r="J880" i="43"/>
  <c r="J881" i="43"/>
  <c r="J882" i="43"/>
  <c r="J883" i="43"/>
  <c r="J884" i="43"/>
  <c r="J885" i="43"/>
  <c r="J886" i="43"/>
  <c r="J887" i="43"/>
  <c r="J888" i="43"/>
  <c r="J889" i="43"/>
  <c r="J890" i="43"/>
  <c r="J891" i="43"/>
  <c r="J892" i="43"/>
  <c r="J893" i="43"/>
  <c r="J894" i="43"/>
  <c r="J895" i="43"/>
  <c r="J896" i="43"/>
  <c r="J897" i="43"/>
  <c r="J898" i="43"/>
  <c r="J899" i="43"/>
  <c r="J900" i="43"/>
  <c r="J901" i="43"/>
  <c r="J902" i="43"/>
  <c r="J903" i="43"/>
  <c r="J904" i="43"/>
  <c r="J905" i="43"/>
  <c r="J906" i="43"/>
  <c r="J907" i="43"/>
  <c r="J908" i="43"/>
  <c r="J909" i="43"/>
  <c r="J910" i="43"/>
  <c r="J911" i="43"/>
  <c r="J912" i="43"/>
  <c r="J913" i="43"/>
  <c r="J914" i="43"/>
  <c r="J915" i="43"/>
  <c r="J916" i="43"/>
  <c r="J917" i="43"/>
  <c r="J918" i="43"/>
  <c r="J919" i="43"/>
  <c r="J920" i="43"/>
  <c r="J921" i="43"/>
  <c r="J922" i="43"/>
  <c r="J923" i="43"/>
  <c r="J924" i="43"/>
  <c r="J925" i="43"/>
  <c r="J926" i="43"/>
  <c r="J927" i="43"/>
  <c r="J928" i="43"/>
  <c r="J929" i="43"/>
  <c r="J930" i="43"/>
  <c r="J931" i="43"/>
  <c r="J932" i="43"/>
  <c r="J933" i="43"/>
  <c r="J934" i="43"/>
  <c r="J935" i="43"/>
  <c r="J936" i="43"/>
  <c r="J937" i="43"/>
  <c r="J938" i="43"/>
  <c r="J939" i="43"/>
  <c r="J940" i="43"/>
  <c r="J941" i="43"/>
  <c r="J942" i="43"/>
  <c r="J943" i="43"/>
  <c r="J944" i="43"/>
  <c r="J945" i="43"/>
  <c r="J946" i="43"/>
  <c r="J947" i="43"/>
  <c r="J948" i="43"/>
  <c r="J949" i="43"/>
  <c r="J950" i="43"/>
  <c r="J951" i="43"/>
  <c r="J952" i="43"/>
  <c r="J953" i="43"/>
  <c r="J954" i="43"/>
  <c r="J955" i="43"/>
  <c r="J956" i="43"/>
  <c r="J957" i="43"/>
  <c r="J958" i="43"/>
  <c r="J959" i="43"/>
  <c r="J960" i="43"/>
  <c r="J961" i="43"/>
  <c r="J962" i="43"/>
  <c r="J963" i="43"/>
  <c r="J964" i="43"/>
  <c r="J965" i="43"/>
  <c r="J966" i="43"/>
  <c r="J967" i="43"/>
  <c r="J968" i="43"/>
  <c r="J969" i="43"/>
  <c r="J970" i="43"/>
  <c r="J971" i="43"/>
  <c r="J972" i="43"/>
  <c r="J973" i="43"/>
  <c r="J974" i="43"/>
  <c r="J975" i="43"/>
  <c r="J976" i="43"/>
  <c r="J977" i="43"/>
  <c r="J978" i="43"/>
  <c r="J979" i="43"/>
  <c r="J980" i="43"/>
  <c r="J981" i="43"/>
  <c r="J982" i="43"/>
  <c r="J983" i="43"/>
  <c r="J984" i="43"/>
  <c r="J985" i="43"/>
  <c r="J986" i="43"/>
  <c r="J987" i="43"/>
  <c r="J988" i="43"/>
  <c r="J989" i="43"/>
  <c r="J990" i="43"/>
  <c r="J991" i="43"/>
  <c r="J992" i="43"/>
  <c r="J993" i="43"/>
  <c r="J994" i="43"/>
  <c r="J995" i="43"/>
  <c r="J996" i="43"/>
  <c r="J997" i="43"/>
  <c r="J998" i="43"/>
  <c r="J999" i="43"/>
  <c r="J1000" i="43"/>
  <c r="J1001" i="43"/>
  <c r="J1002" i="43"/>
  <c r="J1003" i="43"/>
  <c r="J1004" i="43"/>
  <c r="J1005" i="43"/>
  <c r="J1006" i="43"/>
  <c r="J1007" i="43"/>
  <c r="J1008" i="43"/>
  <c r="J1009" i="43"/>
  <c r="J1010" i="43"/>
  <c r="J1011" i="43"/>
  <c r="J1012" i="43"/>
  <c r="J1013" i="43"/>
  <c r="J1014" i="43"/>
  <c r="J1015" i="43"/>
  <c r="J1016" i="43"/>
  <c r="J1017" i="43"/>
  <c r="J1018" i="43"/>
  <c r="J1019" i="43"/>
  <c r="J1020" i="43"/>
  <c r="J1021" i="43"/>
  <c r="J1022" i="43"/>
  <c r="J1023" i="43"/>
  <c r="J1032" i="43"/>
  <c r="J1033" i="43"/>
  <c r="J1034" i="43"/>
  <c r="J1035" i="43"/>
  <c r="J1036" i="43"/>
  <c r="J1037" i="43"/>
  <c r="J1038" i="43"/>
  <c r="J1039" i="43"/>
  <c r="J1040" i="43"/>
  <c r="J1041" i="43"/>
  <c r="J1042" i="43"/>
  <c r="J1043" i="43"/>
  <c r="J1044" i="43"/>
  <c r="J1045" i="43"/>
  <c r="J1046" i="43"/>
  <c r="J1047" i="43"/>
  <c r="J1048" i="43"/>
  <c r="J1049" i="43"/>
  <c r="J1050" i="43"/>
  <c r="J1051" i="43"/>
  <c r="J1052" i="43"/>
  <c r="J1053" i="43"/>
  <c r="J1054" i="43"/>
  <c r="J1055" i="43"/>
  <c r="J1056" i="43"/>
  <c r="J1057" i="43"/>
  <c r="J1058" i="43"/>
  <c r="J1059" i="43"/>
  <c r="J1060" i="43"/>
  <c r="J1061" i="43"/>
  <c r="J1062" i="43"/>
  <c r="J1063" i="43"/>
  <c r="J1064" i="43"/>
  <c r="J1065" i="43"/>
  <c r="J1066" i="43"/>
  <c r="J1067" i="43"/>
  <c r="J1068" i="43"/>
  <c r="J1069" i="43"/>
  <c r="J1070" i="43"/>
  <c r="J1071" i="43"/>
  <c r="J1072" i="43"/>
  <c r="J1073" i="43"/>
  <c r="J1074" i="43"/>
  <c r="J1075" i="43"/>
  <c r="J1076" i="43"/>
  <c r="J1077" i="43"/>
  <c r="J1078" i="43"/>
  <c r="J1079" i="43"/>
  <c r="J1080" i="43"/>
  <c r="J1081" i="43"/>
  <c r="J1082" i="43"/>
  <c r="J1083" i="43"/>
  <c r="J1084" i="43"/>
  <c r="J1085" i="43"/>
  <c r="J1086" i="43"/>
  <c r="J1087" i="43"/>
  <c r="J1088" i="43"/>
  <c r="J1089" i="43"/>
  <c r="J1090" i="43"/>
  <c r="J1091" i="43"/>
  <c r="J1092" i="43"/>
  <c r="J1093" i="43"/>
  <c r="J1094" i="43"/>
  <c r="J1095" i="43"/>
  <c r="J1096" i="43"/>
  <c r="J1097" i="43"/>
  <c r="J1098" i="43"/>
  <c r="J1099" i="43"/>
  <c r="J1100" i="43"/>
  <c r="J1101" i="43"/>
  <c r="J1102" i="43"/>
  <c r="J1103" i="43"/>
  <c r="J1104" i="43"/>
  <c r="J1105" i="43"/>
  <c r="J1106" i="43"/>
  <c r="J1107" i="43"/>
  <c r="J1108" i="43"/>
  <c r="J1109" i="43"/>
  <c r="J1110" i="43"/>
  <c r="J1111" i="43"/>
  <c r="J1112" i="43"/>
  <c r="J1113" i="43"/>
  <c r="J1114" i="43"/>
  <c r="J1115" i="43"/>
  <c r="J1116" i="43"/>
  <c r="J1117" i="43"/>
  <c r="J1118" i="43"/>
  <c r="J1119" i="43"/>
  <c r="J1120" i="43"/>
  <c r="J1121" i="43"/>
  <c r="J1122" i="43"/>
  <c r="J1123" i="43"/>
  <c r="J1124" i="43"/>
  <c r="J1125" i="43"/>
  <c r="J1126" i="43"/>
  <c r="J1127" i="43"/>
  <c r="J1128" i="43"/>
  <c r="J1129" i="43"/>
  <c r="J1130" i="43"/>
  <c r="J1131" i="43"/>
  <c r="J1132" i="43"/>
  <c r="J1133" i="43"/>
  <c r="J1134" i="43"/>
  <c r="J1135" i="43"/>
  <c r="J1136" i="43"/>
  <c r="J1137" i="43"/>
  <c r="J1138" i="43"/>
  <c r="J1139" i="43"/>
  <c r="J1140" i="43"/>
  <c r="J1141" i="43"/>
  <c r="J1142" i="43"/>
  <c r="J1143" i="43"/>
  <c r="J1144" i="43"/>
  <c r="J1145" i="43"/>
  <c r="J1146" i="43"/>
  <c r="J1147" i="43"/>
  <c r="J1148" i="43"/>
  <c r="J1149" i="43"/>
  <c r="J1150" i="43"/>
  <c r="J1151" i="43"/>
  <c r="J1152" i="43"/>
  <c r="J1153" i="43"/>
  <c r="J1154" i="43"/>
  <c r="J1155" i="43"/>
  <c r="J1156" i="43"/>
  <c r="J1157" i="43"/>
  <c r="J1158" i="43"/>
  <c r="J1159" i="43"/>
  <c r="J1160" i="43"/>
  <c r="J1161" i="43"/>
  <c r="J1162" i="43"/>
  <c r="J1163" i="43"/>
  <c r="J1164" i="43"/>
  <c r="J1165" i="43"/>
  <c r="J1166" i="43"/>
  <c r="J1167" i="43"/>
  <c r="J1168" i="43"/>
  <c r="J1169" i="43"/>
  <c r="J1170" i="43"/>
  <c r="J1171" i="43"/>
  <c r="J1172" i="43"/>
  <c r="J1173" i="43"/>
  <c r="J1174" i="43"/>
  <c r="J1175" i="43"/>
  <c r="J1176" i="43"/>
  <c r="J1177" i="43"/>
  <c r="J1178" i="43"/>
  <c r="J1179" i="43"/>
  <c r="J1180" i="43"/>
  <c r="J1181" i="43"/>
  <c r="J1182" i="43"/>
  <c r="J1183" i="43"/>
  <c r="J1184" i="43"/>
  <c r="J1185" i="43"/>
  <c r="J1186" i="43"/>
  <c r="J1187" i="43"/>
  <c r="J1188" i="43"/>
  <c r="J1189" i="43"/>
  <c r="J1190" i="43"/>
  <c r="J1191" i="43"/>
  <c r="J1192" i="43"/>
  <c r="J1193" i="43"/>
  <c r="J1194" i="43"/>
  <c r="J1195" i="43"/>
  <c r="J1196" i="43"/>
  <c r="J1197" i="43"/>
  <c r="J1198" i="43"/>
  <c r="J1199" i="43"/>
  <c r="J1200" i="43"/>
  <c r="J1201" i="43"/>
  <c r="J1202" i="43"/>
  <c r="J1203" i="43"/>
  <c r="J1204" i="43"/>
  <c r="J1205" i="43"/>
  <c r="J1206" i="43"/>
  <c r="J1207" i="43"/>
  <c r="J1208" i="43"/>
  <c r="J1209" i="43"/>
  <c r="J1210" i="43"/>
  <c r="J1211" i="43"/>
  <c r="J1212" i="43"/>
  <c r="J1213" i="43"/>
  <c r="J1214" i="43"/>
  <c r="J1215" i="43"/>
  <c r="J1216" i="43"/>
  <c r="J1217" i="43"/>
  <c r="J1218" i="43"/>
  <c r="J1219" i="43"/>
  <c r="J1220" i="43"/>
  <c r="J1221" i="43"/>
  <c r="J1222" i="43"/>
  <c r="J1223" i="43"/>
  <c r="J1224" i="43"/>
  <c r="J1225" i="43"/>
  <c r="J1226" i="43"/>
  <c r="J1227" i="43"/>
  <c r="J1228" i="43"/>
  <c r="J1229" i="43"/>
  <c r="J1230" i="43"/>
  <c r="J1231" i="43"/>
  <c r="J1232" i="43"/>
  <c r="J1233" i="43"/>
  <c r="J1234" i="43"/>
  <c r="J1235" i="43"/>
  <c r="J1236" i="43"/>
  <c r="J1237" i="43"/>
  <c r="J1238" i="43"/>
  <c r="J1239" i="43"/>
  <c r="J1240" i="43"/>
  <c r="J1241" i="43"/>
  <c r="J1242" i="43"/>
  <c r="J1243" i="43"/>
  <c r="J1244" i="43"/>
  <c r="J1245" i="43"/>
  <c r="J1246" i="43"/>
  <c r="J1247" i="43"/>
  <c r="J1248" i="43"/>
  <c r="J1249" i="43"/>
  <c r="J1250" i="43"/>
  <c r="J1251" i="43"/>
  <c r="J1252" i="43"/>
  <c r="J1253" i="43"/>
  <c r="J1254" i="43"/>
  <c r="J1255" i="43"/>
  <c r="J1256" i="43"/>
  <c r="J1257" i="43"/>
  <c r="J1258" i="43"/>
  <c r="J1259" i="43"/>
  <c r="J1260" i="43"/>
  <c r="J1261" i="43"/>
  <c r="J1262" i="43"/>
  <c r="J1263" i="43"/>
  <c r="J1264" i="43"/>
  <c r="J1265" i="43"/>
  <c r="J1266" i="43"/>
  <c r="J1267" i="43"/>
  <c r="J1268" i="43"/>
  <c r="J1269" i="43"/>
  <c r="J1270" i="43"/>
  <c r="J1271" i="43"/>
  <c r="J1272" i="43"/>
  <c r="J1273" i="43"/>
  <c r="J1274" i="43"/>
  <c r="J1275" i="43"/>
  <c r="J1276" i="43"/>
  <c r="J1277" i="43"/>
  <c r="J1278" i="43"/>
  <c r="J1279" i="43"/>
  <c r="J1280" i="43"/>
  <c r="J1281" i="43"/>
  <c r="J1282" i="43"/>
  <c r="J1283" i="43"/>
  <c r="J1284" i="43"/>
  <c r="J1285" i="43"/>
  <c r="J1286" i="43"/>
  <c r="J1287" i="43"/>
  <c r="J1288" i="43"/>
  <c r="J1289" i="43"/>
  <c r="J1290" i="43"/>
  <c r="J1291" i="43"/>
  <c r="J1292" i="43"/>
  <c r="J1293" i="43"/>
  <c r="J1294" i="43"/>
  <c r="J1295" i="43"/>
  <c r="J1296" i="43"/>
  <c r="J1297" i="43"/>
  <c r="J1298" i="43"/>
  <c r="J1299" i="43"/>
  <c r="J1300" i="43"/>
  <c r="J1301" i="43"/>
  <c r="J1302" i="43"/>
  <c r="J1303" i="43"/>
  <c r="J1304" i="43"/>
  <c r="J1305" i="43"/>
  <c r="J1306" i="43"/>
  <c r="J1307" i="43"/>
  <c r="J1308" i="43"/>
  <c r="J1309" i="43"/>
  <c r="J1310" i="43"/>
  <c r="J1311" i="43"/>
  <c r="J1312" i="43"/>
  <c r="J1313" i="43"/>
  <c r="J1314" i="43"/>
  <c r="J1315" i="43"/>
  <c r="J1316" i="43"/>
  <c r="J1317" i="43"/>
  <c r="J1318" i="43"/>
  <c r="J1319" i="43"/>
  <c r="J1320" i="43"/>
  <c r="J1321" i="43"/>
  <c r="J1322" i="43"/>
  <c r="J1323" i="43"/>
  <c r="J1324" i="43"/>
  <c r="J1325" i="43"/>
  <c r="J1326" i="43"/>
  <c r="J1327" i="43"/>
  <c r="J1328" i="43"/>
  <c r="J1329" i="43"/>
  <c r="J1330" i="43"/>
  <c r="J1331" i="43"/>
  <c r="J1332" i="43"/>
  <c r="J1333" i="43"/>
  <c r="J1334" i="43"/>
  <c r="J1335" i="43"/>
  <c r="J1336" i="43"/>
  <c r="J1337" i="43"/>
  <c r="J1338" i="43"/>
  <c r="J1339" i="43"/>
  <c r="J1340" i="43"/>
  <c r="J1341" i="43"/>
  <c r="J1342" i="43"/>
  <c r="J1343" i="43"/>
  <c r="J1344" i="43"/>
  <c r="J1345" i="43"/>
  <c r="J1346" i="43"/>
  <c r="J1347" i="43"/>
  <c r="J1348" i="43"/>
  <c r="J1349" i="43"/>
  <c r="J1350" i="43"/>
  <c r="J1351" i="43"/>
  <c r="J1352" i="43"/>
  <c r="J1353" i="43"/>
  <c r="J1354" i="43"/>
  <c r="J1355" i="43"/>
  <c r="J1356" i="43"/>
  <c r="J1357" i="43"/>
  <c r="J1358" i="43"/>
  <c r="J1359" i="43"/>
  <c r="J1360" i="43"/>
  <c r="J1361" i="43"/>
  <c r="J1362" i="43"/>
  <c r="J1363" i="43"/>
  <c r="J1364" i="43"/>
  <c r="J1365" i="43"/>
  <c r="J1366" i="43"/>
  <c r="J1367" i="43"/>
  <c r="J1368" i="43"/>
  <c r="J1369" i="43"/>
  <c r="J1370" i="43"/>
  <c r="J1371" i="43"/>
  <c r="J1372" i="43"/>
  <c r="J1373" i="43"/>
  <c r="J1374" i="43"/>
  <c r="J1375" i="43"/>
  <c r="J1376" i="43"/>
  <c r="J1377" i="43"/>
  <c r="J1378" i="43"/>
  <c r="J1379" i="43"/>
  <c r="J1380" i="43"/>
  <c r="J1381" i="43"/>
  <c r="J1382" i="43"/>
  <c r="J1383" i="43"/>
  <c r="J1384" i="43"/>
  <c r="J1385" i="43"/>
  <c r="J1386" i="43"/>
  <c r="J1387" i="43"/>
  <c r="J1388" i="43"/>
  <c r="J1389" i="43"/>
  <c r="J1390" i="43"/>
  <c r="J1391" i="43"/>
  <c r="J1392" i="43"/>
  <c r="J1393" i="43"/>
  <c r="J1394" i="43"/>
  <c r="J1395" i="43"/>
  <c r="J1396" i="43"/>
  <c r="J1397" i="43"/>
  <c r="J1398" i="43"/>
  <c r="J1399" i="43"/>
  <c r="J1400" i="43"/>
  <c r="J1401" i="43"/>
  <c r="J1402" i="43"/>
  <c r="J1403" i="43"/>
  <c r="J1404" i="43"/>
  <c r="J1405" i="43"/>
  <c r="J1406" i="43"/>
  <c r="J1407" i="43"/>
  <c r="J1408" i="43"/>
  <c r="J1409" i="43"/>
  <c r="J1410" i="43"/>
  <c r="J1411" i="43"/>
  <c r="J1412" i="43"/>
  <c r="J1413" i="43"/>
  <c r="J1414" i="43"/>
  <c r="J1415" i="43"/>
  <c r="J1416" i="43"/>
  <c r="J1417" i="43"/>
  <c r="J1418" i="43"/>
  <c r="J1419" i="43"/>
  <c r="J1420" i="43"/>
  <c r="J1421" i="43"/>
  <c r="J1422" i="43"/>
  <c r="J1423" i="43"/>
  <c r="J1424" i="43"/>
  <c r="J1425" i="43"/>
  <c r="J1426" i="43"/>
  <c r="J1427" i="43"/>
  <c r="J1428" i="43"/>
  <c r="J1429" i="43"/>
  <c r="J1430" i="43"/>
  <c r="J1431" i="43"/>
  <c r="J1432" i="43"/>
  <c r="J1433" i="43"/>
  <c r="J1434" i="43"/>
  <c r="J1435" i="43"/>
  <c r="J1436" i="43"/>
  <c r="J1437" i="43"/>
  <c r="J1438" i="43"/>
  <c r="J1439" i="43"/>
  <c r="J1440" i="43"/>
  <c r="J1441" i="43"/>
  <c r="J1442" i="43"/>
  <c r="J1443" i="43"/>
  <c r="J1444" i="43"/>
  <c r="J1445" i="43"/>
  <c r="J1446" i="43"/>
  <c r="J1447" i="43"/>
  <c r="J1448" i="43"/>
  <c r="J1449" i="43"/>
  <c r="J1450" i="43"/>
  <c r="J1451" i="43"/>
  <c r="J1452" i="43"/>
  <c r="J1453" i="43"/>
  <c r="J1454" i="43"/>
  <c r="J1455" i="43"/>
  <c r="J1456" i="43"/>
  <c r="J1457" i="43"/>
  <c r="J1458" i="43"/>
  <c r="J1459" i="43"/>
  <c r="J1460" i="43"/>
  <c r="J1461" i="43"/>
  <c r="J1462" i="43"/>
  <c r="J1463" i="43"/>
  <c r="J1464" i="43"/>
  <c r="J1465" i="43"/>
  <c r="J1466" i="43"/>
  <c r="J1467" i="43"/>
  <c r="J1468" i="43"/>
  <c r="J1469" i="43"/>
  <c r="J1470" i="43"/>
  <c r="J1471" i="43"/>
  <c r="J1472" i="43"/>
  <c r="J1473" i="43"/>
  <c r="J1474" i="43"/>
  <c r="J1475" i="43"/>
  <c r="J1476" i="43"/>
  <c r="J1477" i="43"/>
  <c r="J1478" i="43"/>
  <c r="J1479" i="43"/>
  <c r="J1480" i="43"/>
  <c r="J1481" i="43"/>
  <c r="J1482" i="43"/>
  <c r="J1483" i="43"/>
  <c r="J1484" i="43"/>
  <c r="J1485" i="43"/>
  <c r="J1486" i="43"/>
  <c r="J1487" i="43"/>
  <c r="J1488" i="43"/>
  <c r="J1489" i="43"/>
  <c r="J1490" i="43"/>
  <c r="J1491" i="43"/>
  <c r="J1492" i="43"/>
  <c r="J1493" i="43"/>
  <c r="J1494" i="43"/>
  <c r="J1495" i="43"/>
  <c r="J1496" i="43"/>
  <c r="J1497" i="43"/>
  <c r="J1498" i="43"/>
  <c r="J1499" i="43"/>
  <c r="J1500" i="43"/>
  <c r="J1501" i="43"/>
  <c r="J1502" i="43"/>
  <c r="J1503" i="43"/>
  <c r="J1504" i="43"/>
  <c r="J1505" i="43"/>
  <c r="J1506" i="43"/>
  <c r="J1507" i="43"/>
  <c r="J1508" i="43"/>
  <c r="J1509" i="43"/>
  <c r="J1510" i="43"/>
  <c r="J1511" i="43"/>
  <c r="J1512" i="43"/>
  <c r="J1513" i="43"/>
  <c r="J1514" i="43"/>
  <c r="J1515" i="43"/>
  <c r="J1516" i="43"/>
  <c r="J1517" i="43"/>
  <c r="J1518" i="43"/>
  <c r="J1519" i="43"/>
  <c r="J1520" i="43"/>
  <c r="J1521" i="43"/>
  <c r="J1522" i="43"/>
  <c r="J1523" i="43"/>
  <c r="J1524" i="43"/>
  <c r="J1525" i="43"/>
  <c r="J1526" i="43"/>
  <c r="J1527" i="43"/>
  <c r="J1528" i="43"/>
  <c r="J1529" i="43"/>
  <c r="J1530" i="43"/>
  <c r="J1531" i="43"/>
  <c r="J1532" i="43"/>
  <c r="J1533" i="43"/>
  <c r="J1534" i="43"/>
  <c r="J1535" i="43"/>
  <c r="J1536" i="43"/>
  <c r="J1537" i="43"/>
  <c r="J1538" i="43"/>
  <c r="J1539" i="43"/>
  <c r="J1540" i="43"/>
  <c r="J1541" i="43"/>
  <c r="J1542" i="43"/>
  <c r="J1543" i="43"/>
  <c r="J1544" i="43"/>
  <c r="J1545" i="43"/>
  <c r="J1546" i="43"/>
  <c r="J1547" i="43"/>
  <c r="J1548" i="43"/>
  <c r="J1549" i="43"/>
  <c r="J1550" i="43"/>
  <c r="J1551" i="43"/>
  <c r="J1552" i="43"/>
  <c r="J1553" i="43"/>
  <c r="J1554" i="43"/>
  <c r="J1555" i="43"/>
  <c r="J1556" i="43"/>
  <c r="J1557" i="43"/>
  <c r="J1558" i="43"/>
  <c r="J1559" i="43"/>
  <c r="J1560" i="43"/>
  <c r="J1561" i="43"/>
  <c r="J1562" i="43"/>
  <c r="J1563" i="43"/>
  <c r="J1564" i="43"/>
  <c r="J1565" i="43"/>
  <c r="J1566" i="43"/>
  <c r="J1567" i="43"/>
  <c r="J1568" i="43"/>
  <c r="J1569" i="43"/>
  <c r="J1570" i="43"/>
  <c r="J1571" i="43"/>
  <c r="J1572" i="43"/>
  <c r="J1573" i="43"/>
  <c r="J1574" i="43"/>
  <c r="J1575" i="43"/>
  <c r="J1576" i="43"/>
  <c r="J1577" i="43"/>
  <c r="J1578" i="43"/>
  <c r="J1579" i="43"/>
  <c r="J1580" i="43"/>
  <c r="J1581" i="43"/>
  <c r="J1582" i="43"/>
  <c r="J1583" i="43"/>
  <c r="J1584" i="43"/>
  <c r="J1585" i="43"/>
  <c r="J1586" i="43"/>
  <c r="J1587" i="43"/>
  <c r="J1588" i="43"/>
  <c r="J1589" i="43"/>
  <c r="J1590" i="43"/>
  <c r="J1591" i="43"/>
  <c r="J1592" i="43"/>
  <c r="J1593" i="43"/>
  <c r="J1594" i="43"/>
  <c r="J1595" i="43"/>
  <c r="J1596" i="43"/>
  <c r="J1597" i="43"/>
  <c r="J1598" i="43"/>
  <c r="J1599" i="43"/>
  <c r="J1600" i="43"/>
  <c r="J1601" i="43"/>
  <c r="J1602" i="43"/>
  <c r="J1603" i="43"/>
  <c r="J1604" i="43"/>
  <c r="J1605" i="43"/>
  <c r="J1606" i="43"/>
  <c r="J1607" i="43"/>
  <c r="J1608" i="43"/>
  <c r="J1609" i="43"/>
  <c r="J1610" i="43"/>
  <c r="J1611" i="43"/>
  <c r="J1612" i="43"/>
  <c r="J1613" i="43"/>
  <c r="J1614" i="43"/>
  <c r="J1615" i="43"/>
  <c r="J1616" i="43"/>
  <c r="J1617" i="43"/>
  <c r="J1618" i="43"/>
  <c r="J1619" i="43"/>
  <c r="J1620" i="43"/>
  <c r="J1621" i="43"/>
  <c r="J1622" i="43"/>
  <c r="J1623" i="43"/>
  <c r="J1624" i="43"/>
  <c r="J1625" i="43"/>
  <c r="J1626" i="43"/>
  <c r="J1627" i="43"/>
  <c r="J1628" i="43"/>
  <c r="J1629" i="43"/>
  <c r="J1630" i="43"/>
  <c r="J1631" i="43"/>
  <c r="J1632" i="43"/>
  <c r="J1633" i="43"/>
  <c r="J1634" i="43"/>
  <c r="J1635" i="43"/>
  <c r="J1636" i="43"/>
  <c r="J1637" i="43"/>
  <c r="J1638" i="43"/>
  <c r="J1639" i="43"/>
  <c r="J1640" i="43"/>
  <c r="J1641" i="43"/>
  <c r="J1642" i="43"/>
  <c r="J1643" i="43"/>
  <c r="J1644" i="43"/>
  <c r="J1645" i="43"/>
  <c r="J1646" i="43"/>
  <c r="J1647" i="43"/>
  <c r="J1648" i="43"/>
  <c r="J1649" i="43"/>
  <c r="J1650" i="43"/>
  <c r="J1651" i="43"/>
  <c r="J1652" i="43"/>
  <c r="J1653" i="43"/>
  <c r="J1654" i="43"/>
  <c r="J1655" i="43"/>
  <c r="J1656" i="43"/>
  <c r="J1657" i="43"/>
  <c r="J1658" i="43"/>
  <c r="J1659" i="43"/>
  <c r="J1660" i="43"/>
  <c r="J1661" i="43"/>
  <c r="J1662" i="43"/>
  <c r="J1663" i="43"/>
  <c r="J1664" i="43"/>
  <c r="J1665" i="43"/>
  <c r="J1666" i="43"/>
  <c r="J1667" i="43"/>
  <c r="J1668" i="43"/>
  <c r="J1669" i="43"/>
  <c r="J1670" i="43"/>
  <c r="J1671" i="43"/>
  <c r="J1672" i="43"/>
  <c r="J1673" i="43"/>
  <c r="J1674" i="43"/>
  <c r="J1675" i="43"/>
  <c r="J1676" i="43"/>
  <c r="J1677" i="43"/>
  <c r="J1678" i="43"/>
  <c r="J1679" i="43"/>
  <c r="J1680" i="43"/>
  <c r="J1681" i="43"/>
  <c r="J1682" i="43"/>
  <c r="J1683" i="43"/>
  <c r="J1684" i="43"/>
  <c r="J1685" i="43"/>
  <c r="J1686" i="43"/>
  <c r="J1687" i="43"/>
  <c r="J1688" i="43"/>
  <c r="J1689" i="43"/>
  <c r="J1690" i="43"/>
  <c r="J1691" i="43"/>
  <c r="J1692" i="43"/>
  <c r="J1693" i="43"/>
  <c r="J1694" i="43"/>
  <c r="J1695" i="43"/>
  <c r="J1696" i="43"/>
  <c r="J1697" i="43"/>
  <c r="J1698" i="43"/>
  <c r="J1699" i="43"/>
  <c r="J1700" i="43"/>
  <c r="J1701" i="43"/>
  <c r="J1702" i="43"/>
  <c r="J1703" i="43"/>
  <c r="J1704" i="43"/>
  <c r="J1705" i="43"/>
  <c r="J1706" i="43"/>
  <c r="J1707" i="43"/>
  <c r="J1708" i="43"/>
  <c r="J1709" i="43"/>
  <c r="J1710" i="43"/>
  <c r="J1711" i="43"/>
  <c r="J1712" i="43"/>
  <c r="J1713" i="43"/>
  <c r="J1714" i="43"/>
  <c r="J1715" i="43"/>
  <c r="J1716" i="43"/>
  <c r="J1717" i="43"/>
  <c r="J1718" i="43"/>
  <c r="J1719" i="43"/>
  <c r="J1720" i="43"/>
  <c r="J1721" i="43"/>
  <c r="J1722" i="43"/>
  <c r="J1723" i="43"/>
  <c r="J1724" i="43"/>
  <c r="J1725" i="43"/>
  <c r="J1726" i="43"/>
  <c r="J1727" i="43"/>
  <c r="J1728" i="43"/>
  <c r="J1729" i="43"/>
  <c r="J1730" i="43"/>
  <c r="J1731" i="43"/>
  <c r="J1732" i="43"/>
  <c r="J1733" i="43"/>
  <c r="J1734" i="43"/>
  <c r="J1735" i="43"/>
  <c r="J1736" i="43"/>
  <c r="J1737" i="43"/>
  <c r="J1738" i="43"/>
  <c r="J1739" i="43"/>
  <c r="J1740" i="43"/>
  <c r="J1741" i="43"/>
  <c r="J1742" i="43"/>
  <c r="J1743" i="43"/>
  <c r="J1744" i="43"/>
  <c r="J1745" i="43"/>
  <c r="J1746" i="43"/>
  <c r="J1747" i="43"/>
  <c r="J1748" i="43"/>
  <c r="J1749" i="43"/>
  <c r="J1750" i="43"/>
  <c r="J1751" i="43"/>
  <c r="J1752" i="43"/>
  <c r="J1753" i="43"/>
  <c r="J1754" i="43"/>
  <c r="J1755" i="43"/>
  <c r="J1756" i="43"/>
  <c r="J1757" i="43"/>
  <c r="J1758" i="43"/>
  <c r="J1759" i="43"/>
  <c r="J1760" i="43"/>
  <c r="J1761" i="43"/>
  <c r="J1762" i="43"/>
  <c r="J1763" i="43"/>
  <c r="J1764" i="43"/>
  <c r="J1765" i="43"/>
  <c r="J1766" i="43"/>
  <c r="J1767" i="43"/>
  <c r="J1768" i="43"/>
  <c r="J1769" i="43"/>
  <c r="J1770" i="43"/>
  <c r="J1771" i="43"/>
  <c r="J1772" i="43"/>
  <c r="J1773" i="43"/>
  <c r="J1774" i="43"/>
  <c r="J1775" i="43"/>
  <c r="J1776" i="43"/>
  <c r="J1777" i="43"/>
  <c r="J1778" i="43"/>
  <c r="J1779" i="43"/>
  <c r="J1780" i="43"/>
  <c r="J1781" i="43"/>
  <c r="J1782" i="43"/>
  <c r="J1783" i="43"/>
  <c r="J1784" i="43"/>
  <c r="J1785" i="43"/>
  <c r="J1786" i="43"/>
  <c r="J1787" i="43"/>
  <c r="J1788" i="43"/>
  <c r="J1789" i="43"/>
  <c r="J1790" i="43"/>
  <c r="J1791" i="43"/>
  <c r="J1792" i="43"/>
  <c r="J1793" i="43"/>
  <c r="J1794" i="43"/>
  <c r="J1795" i="43"/>
  <c r="J1796" i="43"/>
  <c r="J1797" i="43"/>
  <c r="J1798" i="43"/>
  <c r="J1799" i="43"/>
  <c r="J1800" i="43"/>
  <c r="J1801" i="43"/>
  <c r="J1802" i="43"/>
  <c r="J1803" i="43"/>
  <c r="J1804" i="43"/>
  <c r="J1805" i="43"/>
  <c r="J1806" i="43"/>
  <c r="J1807" i="43"/>
  <c r="J1808" i="43"/>
  <c r="J1809" i="43"/>
  <c r="J1810" i="43"/>
  <c r="J1811" i="43"/>
  <c r="J1812" i="43"/>
  <c r="J1813" i="43"/>
  <c r="J1814" i="43"/>
  <c r="J1815" i="43"/>
  <c r="J1816" i="43"/>
  <c r="J1817" i="43"/>
  <c r="J1818" i="43"/>
  <c r="J1819" i="43"/>
  <c r="J1820" i="43"/>
  <c r="J1821" i="43"/>
  <c r="J1822" i="43"/>
  <c r="J1823" i="43"/>
  <c r="J1824" i="43"/>
  <c r="J1825" i="43"/>
  <c r="J1826" i="43"/>
  <c r="J1827" i="43"/>
  <c r="J1828" i="43"/>
  <c r="J1829" i="43"/>
  <c r="J1830" i="43"/>
  <c r="J1831" i="43"/>
  <c r="J1832" i="43"/>
  <c r="J1833" i="43"/>
  <c r="J1834" i="43"/>
  <c r="J1835" i="43"/>
  <c r="J1836" i="43"/>
  <c r="J1837" i="43"/>
  <c r="J1838" i="43"/>
  <c r="J1839" i="43"/>
  <c r="J1840" i="43"/>
  <c r="J1841" i="43"/>
  <c r="J1842" i="43"/>
  <c r="J1843" i="43"/>
  <c r="J1844" i="43"/>
  <c r="J1845" i="43"/>
  <c r="J1846" i="43"/>
  <c r="J1847" i="43"/>
  <c r="J1848" i="43"/>
  <c r="J1849" i="43"/>
  <c r="J1850" i="43"/>
  <c r="J1851" i="43"/>
  <c r="J1852" i="43"/>
  <c r="J1853" i="43"/>
  <c r="J1854" i="43"/>
  <c r="J1855" i="43"/>
  <c r="J1856" i="43"/>
  <c r="J1857" i="43"/>
  <c r="J1858" i="43"/>
  <c r="J1859" i="43"/>
  <c r="J1860" i="43"/>
  <c r="J1861" i="43"/>
  <c r="J1862" i="43"/>
  <c r="J1863" i="43"/>
  <c r="J1864" i="43"/>
  <c r="J1865" i="43"/>
  <c r="J1866" i="43"/>
  <c r="J1867" i="43"/>
  <c r="J1868" i="43"/>
  <c r="J1869" i="43"/>
  <c r="J1870" i="43"/>
  <c r="J1871" i="43"/>
  <c r="J1872" i="43"/>
  <c r="J1873" i="43"/>
  <c r="J1874" i="43"/>
  <c r="J1875" i="43"/>
  <c r="J1876" i="43"/>
  <c r="J1877" i="43"/>
  <c r="J1878" i="43"/>
  <c r="J1879" i="43"/>
  <c r="J1881" i="43"/>
  <c r="J1882" i="43"/>
  <c r="J1883" i="43"/>
  <c r="J1884" i="43"/>
  <c r="J1885" i="43"/>
  <c r="J1886" i="43"/>
  <c r="J1887" i="43"/>
  <c r="J1889" i="43"/>
  <c r="J1890" i="43"/>
  <c r="J1891" i="43"/>
  <c r="J1892" i="43"/>
  <c r="J1893" i="43"/>
  <c r="J1894" i="43"/>
  <c r="J1895" i="43"/>
  <c r="J1896" i="43"/>
  <c r="J1897" i="43"/>
  <c r="J1898" i="43"/>
  <c r="J1899" i="43"/>
  <c r="J1900" i="43"/>
  <c r="J1901" i="43"/>
  <c r="J1902" i="43"/>
  <c r="J1903" i="43"/>
  <c r="J1904" i="43"/>
  <c r="J1905" i="43"/>
  <c r="J1906" i="43"/>
  <c r="J1907" i="43"/>
  <c r="J1908" i="43"/>
  <c r="J1909" i="43"/>
  <c r="J1910" i="43"/>
  <c r="J1911" i="43"/>
  <c r="J1912" i="43"/>
  <c r="J1913" i="43"/>
  <c r="J1914" i="43"/>
  <c r="J1915" i="43"/>
  <c r="J1916" i="43"/>
  <c r="J1917" i="43"/>
  <c r="J1918" i="43"/>
  <c r="J1919" i="43"/>
  <c r="J1920" i="43"/>
  <c r="J1921" i="43"/>
  <c r="J1922" i="43"/>
  <c r="J1923" i="43"/>
  <c r="J1924" i="43"/>
  <c r="J1925" i="43"/>
  <c r="J1926" i="43"/>
  <c r="J1927" i="43"/>
  <c r="J1928" i="43"/>
  <c r="J1929" i="43"/>
  <c r="J1930" i="43"/>
  <c r="J1931" i="43"/>
  <c r="J1932" i="43"/>
  <c r="J1933" i="43"/>
  <c r="J1934" i="43"/>
  <c r="J1935" i="43"/>
  <c r="J1936" i="43"/>
  <c r="J1937" i="43"/>
  <c r="J1938" i="43"/>
  <c r="J1939" i="43"/>
  <c r="J1940" i="43"/>
  <c r="J1941" i="43"/>
  <c r="J1942" i="43"/>
  <c r="J1943" i="43"/>
  <c r="J1944" i="43"/>
  <c r="J1945" i="43"/>
  <c r="J1946" i="43"/>
  <c r="J1947" i="43"/>
  <c r="J1948" i="43"/>
  <c r="J1949" i="43"/>
  <c r="J1950" i="43"/>
  <c r="J1951" i="43"/>
  <c r="J1952" i="43"/>
  <c r="J1953" i="43"/>
  <c r="J1954" i="43"/>
  <c r="J1955" i="43"/>
  <c r="J1956" i="43"/>
  <c r="J1957" i="43"/>
  <c r="J1958" i="43"/>
  <c r="J1959" i="43"/>
  <c r="J1960" i="43"/>
  <c r="J1961" i="43"/>
  <c r="J1962" i="43"/>
  <c r="J1963" i="43"/>
  <c r="J1964" i="43"/>
  <c r="J1965" i="43"/>
  <c r="J1966" i="43"/>
  <c r="J1967" i="43"/>
  <c r="J1968" i="43"/>
  <c r="J1969" i="43"/>
  <c r="J1970" i="43"/>
  <c r="J1971" i="43"/>
  <c r="J1972" i="43"/>
  <c r="J1973" i="43"/>
  <c r="J1974" i="43"/>
  <c r="J1975" i="43"/>
  <c r="J1976" i="43"/>
  <c r="J1977" i="43"/>
  <c r="J1978" i="43"/>
  <c r="J1979" i="43"/>
  <c r="J1980" i="43"/>
  <c r="J1981" i="43"/>
  <c r="J1982" i="43"/>
  <c r="J1983" i="43"/>
  <c r="J1984" i="43"/>
  <c r="J1985" i="43"/>
  <c r="J1986" i="43"/>
  <c r="J1987" i="43"/>
  <c r="J1988" i="43"/>
  <c r="J1989" i="43"/>
  <c r="J1990" i="43"/>
  <c r="J1991" i="43"/>
  <c r="J1992" i="43"/>
  <c r="J1993" i="43"/>
  <c r="J1994" i="43"/>
  <c r="J1995" i="43"/>
  <c r="J1996" i="43"/>
  <c r="J1997" i="43"/>
  <c r="J1998" i="43"/>
  <c r="J1999" i="43"/>
  <c r="J2000" i="43"/>
  <c r="J2001" i="43"/>
  <c r="J2002" i="43"/>
  <c r="J2003" i="43"/>
  <c r="J2004" i="43"/>
  <c r="J2005" i="43"/>
  <c r="J2006" i="43"/>
  <c r="J2007" i="43"/>
  <c r="J2008" i="43"/>
  <c r="J2009" i="43"/>
  <c r="J2010" i="43"/>
  <c r="J2011" i="43"/>
  <c r="J2012" i="43"/>
  <c r="J2013" i="43"/>
  <c r="J2014" i="43"/>
  <c r="J2015" i="43"/>
  <c r="J2016" i="43"/>
  <c r="J2017" i="43"/>
  <c r="J2018" i="43"/>
  <c r="J2019" i="43"/>
  <c r="J2020" i="43"/>
  <c r="J2021" i="43"/>
  <c r="J2022" i="43"/>
  <c r="J2023" i="43"/>
  <c r="J2024" i="43"/>
  <c r="J2025" i="43"/>
  <c r="J2026" i="43"/>
  <c r="J2027" i="43"/>
  <c r="J2028" i="43"/>
  <c r="J2029" i="43"/>
  <c r="J2030" i="43"/>
  <c r="J2031" i="43"/>
  <c r="J2032" i="43"/>
  <c r="J2033" i="43"/>
  <c r="J2034" i="43"/>
  <c r="J2035" i="43"/>
  <c r="J2036" i="43"/>
  <c r="J2037" i="43"/>
  <c r="J2038" i="43"/>
  <c r="J2039" i="43"/>
  <c r="J2040" i="43"/>
  <c r="J2041" i="43"/>
  <c r="J2042" i="43"/>
  <c r="J2043" i="43"/>
  <c r="J2044" i="43"/>
  <c r="J2045" i="43"/>
  <c r="J2046" i="43"/>
  <c r="J2047" i="43"/>
  <c r="J2048" i="43"/>
  <c r="J2049" i="43"/>
  <c r="J2050" i="43"/>
  <c r="J2051" i="43"/>
  <c r="J2052" i="43"/>
  <c r="J2053" i="43"/>
  <c r="J2054" i="43"/>
  <c r="J2055" i="43"/>
  <c r="J2056" i="43"/>
  <c r="J2057" i="43"/>
  <c r="J2058" i="43"/>
  <c r="J2059" i="43"/>
  <c r="J2060" i="43"/>
  <c r="J2061" i="43"/>
  <c r="J2062" i="43"/>
  <c r="J2063" i="43"/>
  <c r="J2064" i="43"/>
  <c r="J2065" i="43"/>
  <c r="J2066" i="43"/>
  <c r="J2067" i="43"/>
  <c r="J2068" i="43"/>
  <c r="J2069" i="43"/>
  <c r="J2070" i="43"/>
  <c r="J2071" i="43"/>
  <c r="J2072" i="43"/>
  <c r="J2073" i="43"/>
  <c r="J2074" i="43"/>
  <c r="J2075" i="43"/>
  <c r="J2076" i="43"/>
  <c r="J2077" i="43"/>
  <c r="J2078" i="43"/>
  <c r="J2079" i="43"/>
  <c r="J2080" i="43"/>
  <c r="J2081" i="43"/>
  <c r="J2082" i="43"/>
  <c r="J2083" i="43"/>
  <c r="J2084" i="43"/>
  <c r="J2085" i="43"/>
  <c r="J2086" i="43"/>
  <c r="J2087" i="43"/>
  <c r="J2088" i="43"/>
  <c r="J2089" i="43"/>
  <c r="J2090" i="43"/>
  <c r="J2091" i="43"/>
  <c r="J2092" i="43"/>
  <c r="J2093" i="43"/>
  <c r="J2094" i="43"/>
  <c r="J2095" i="43"/>
  <c r="J2096" i="43"/>
  <c r="J2097" i="43"/>
  <c r="J2098" i="43"/>
  <c r="J2099" i="43"/>
  <c r="J2100" i="43"/>
  <c r="J2101" i="43"/>
  <c r="J2102" i="43"/>
  <c r="J2103" i="43"/>
  <c r="J2104" i="43"/>
  <c r="J2105" i="43"/>
  <c r="J2106" i="43"/>
  <c r="J2107" i="43"/>
  <c r="J2108" i="43"/>
  <c r="J2109" i="43"/>
  <c r="J2110" i="43"/>
  <c r="J2111" i="43"/>
  <c r="J2112" i="43"/>
  <c r="J2113" i="43"/>
  <c r="J2114" i="43"/>
  <c r="J2115" i="43"/>
  <c r="J2116" i="43"/>
  <c r="J2117" i="43"/>
  <c r="J2118" i="43"/>
  <c r="J2119" i="43"/>
  <c r="J2120" i="43"/>
  <c r="J2121" i="43"/>
  <c r="J2122" i="43"/>
  <c r="J2123" i="43"/>
  <c r="J2124" i="43"/>
  <c r="J2125" i="43"/>
  <c r="J2126" i="43"/>
  <c r="J2127" i="43"/>
  <c r="J2128" i="43"/>
  <c r="J2129" i="43"/>
  <c r="J2130" i="43"/>
  <c r="J2131" i="43"/>
  <c r="J2132" i="43"/>
  <c r="J2133" i="43"/>
  <c r="J2134" i="43"/>
  <c r="J2135" i="43"/>
  <c r="J2136" i="43"/>
  <c r="J2137" i="43"/>
  <c r="J2138" i="43"/>
  <c r="J2139" i="43"/>
  <c r="J2140" i="43"/>
  <c r="J2141" i="43"/>
  <c r="J2142" i="43"/>
  <c r="J2143" i="43"/>
  <c r="J2144" i="43"/>
  <c r="J2145" i="43"/>
  <c r="J2146" i="43"/>
  <c r="J2147" i="43"/>
  <c r="J2148" i="43"/>
  <c r="J2149" i="43"/>
  <c r="J2150" i="43"/>
  <c r="J2151" i="43"/>
  <c r="J2152" i="43"/>
  <c r="J2153" i="43"/>
  <c r="J2154" i="43"/>
  <c r="J2155" i="43"/>
  <c r="J2156" i="43"/>
  <c r="J2157" i="43"/>
  <c r="J2158" i="43"/>
  <c r="J2159" i="43"/>
  <c r="J2160" i="43"/>
  <c r="J2161" i="43"/>
  <c r="J2162" i="43"/>
  <c r="J2163" i="43"/>
  <c r="J2164" i="43"/>
  <c r="J2165" i="43"/>
  <c r="J2166" i="43"/>
  <c r="J2167" i="43"/>
  <c r="J2168" i="43"/>
  <c r="J2169" i="43"/>
  <c r="J2170" i="43"/>
  <c r="J2171" i="43"/>
  <c r="J2172" i="43"/>
  <c r="J2173" i="43"/>
  <c r="J2174" i="43"/>
  <c r="J2175" i="43"/>
  <c r="J2176" i="43"/>
  <c r="J2177" i="43"/>
  <c r="J2178" i="43"/>
  <c r="J2179" i="43"/>
  <c r="J2180" i="43"/>
  <c r="J2181" i="43"/>
  <c r="J2182" i="43"/>
  <c r="J2183" i="43"/>
  <c r="J2184" i="43"/>
  <c r="J2185" i="43"/>
  <c r="J2186" i="43"/>
  <c r="J2187" i="43"/>
  <c r="J2188" i="43"/>
  <c r="J2189" i="43"/>
  <c r="J2190" i="43"/>
  <c r="J2191" i="43"/>
  <c r="J2192" i="43"/>
  <c r="J2193" i="43"/>
  <c r="J2194" i="43"/>
  <c r="J2195" i="43"/>
  <c r="J2196" i="43"/>
  <c r="J2197" i="43"/>
  <c r="J2198" i="43"/>
  <c r="J2199" i="43"/>
  <c r="J2200" i="43"/>
  <c r="J2201" i="43"/>
  <c r="J2202" i="43"/>
  <c r="J2203" i="43"/>
  <c r="J2204" i="43"/>
  <c r="J2205" i="43"/>
  <c r="J2206" i="43"/>
  <c r="J2207" i="43"/>
  <c r="J2208" i="43"/>
  <c r="J2209" i="43"/>
  <c r="J2210" i="43"/>
  <c r="J2211" i="43"/>
  <c r="J2212" i="43"/>
  <c r="J2213" i="43"/>
  <c r="J2214" i="43"/>
  <c r="J2215" i="43"/>
  <c r="J2216" i="43"/>
  <c r="J2217" i="43"/>
  <c r="J2218" i="43"/>
  <c r="J2219" i="43"/>
  <c r="J2220" i="43"/>
  <c r="J2221" i="43"/>
  <c r="J2222" i="43"/>
  <c r="J2223" i="43"/>
  <c r="J2224" i="43"/>
  <c r="J2225" i="43"/>
  <c r="J2226" i="43"/>
  <c r="J2227" i="43"/>
  <c r="J2228" i="43"/>
  <c r="J2229" i="43"/>
  <c r="J2230" i="43"/>
  <c r="J2231" i="43"/>
  <c r="J2232" i="43"/>
  <c r="J2233" i="43"/>
  <c r="J2234" i="43"/>
  <c r="J2235" i="43"/>
  <c r="J2236" i="43"/>
  <c r="J2237" i="43"/>
  <c r="J2238" i="43"/>
  <c r="J2239" i="43"/>
  <c r="J2240" i="43"/>
  <c r="J2241" i="43"/>
  <c r="J2242" i="43"/>
  <c r="J2243" i="43"/>
  <c r="J2244" i="43"/>
  <c r="J2245" i="43"/>
  <c r="J2246" i="43"/>
  <c r="J2247" i="43"/>
  <c r="J2248" i="43"/>
  <c r="J2249" i="43"/>
  <c r="J2250" i="43"/>
  <c r="J2251" i="43"/>
  <c r="J2252" i="43"/>
  <c r="J2253" i="43"/>
  <c r="J2254" i="43"/>
  <c r="J2255" i="43"/>
  <c r="J2256" i="43"/>
  <c r="J2257" i="43"/>
  <c r="J2258" i="43"/>
  <c r="J2259" i="43"/>
  <c r="J2260" i="43"/>
  <c r="J2261" i="43"/>
  <c r="J2262" i="43"/>
  <c r="J2263" i="43"/>
  <c r="J2264" i="43"/>
  <c r="J2265" i="43"/>
  <c r="J2266" i="43"/>
  <c r="J2267" i="43"/>
  <c r="J2268" i="43"/>
  <c r="J2269" i="43"/>
  <c r="J2270" i="43"/>
  <c r="J2271" i="43"/>
  <c r="J2272" i="43"/>
  <c r="J2273" i="43"/>
  <c r="J2274" i="43"/>
  <c r="J2275" i="43"/>
  <c r="J2276" i="43"/>
  <c r="J2277" i="43"/>
  <c r="J2278" i="43"/>
  <c r="J2279" i="43"/>
  <c r="J2280" i="43"/>
  <c r="J2281" i="43"/>
  <c r="J2282" i="43"/>
  <c r="J2283" i="43"/>
  <c r="J2284" i="43"/>
  <c r="J2285" i="43"/>
  <c r="J2286" i="43"/>
  <c r="J2287" i="43"/>
  <c r="J2288" i="43"/>
  <c r="J2" i="43"/>
  <c r="F3" i="43"/>
  <c r="F4" i="43"/>
  <c r="G4" i="43" s="1"/>
  <c r="F5" i="43"/>
  <c r="F6" i="43"/>
  <c r="F7" i="43"/>
  <c r="F8" i="43"/>
  <c r="F9" i="43"/>
  <c r="G9" i="43" s="1"/>
  <c r="F10" i="43"/>
  <c r="G10" i="43" s="1"/>
  <c r="F11" i="43"/>
  <c r="F12" i="43"/>
  <c r="F13" i="43"/>
  <c r="F14" i="43"/>
  <c r="F15" i="43"/>
  <c r="F16" i="43"/>
  <c r="F17" i="43"/>
  <c r="G17" i="43" s="1"/>
  <c r="F18" i="43"/>
  <c r="G18" i="43" s="1"/>
  <c r="F19" i="43"/>
  <c r="F20" i="43"/>
  <c r="G20" i="43" s="1"/>
  <c r="F21" i="43"/>
  <c r="F22" i="43"/>
  <c r="F23" i="43"/>
  <c r="F24" i="43"/>
  <c r="F25" i="43"/>
  <c r="F26" i="43"/>
  <c r="G26" i="43" s="1"/>
  <c r="F27" i="43"/>
  <c r="F28" i="43"/>
  <c r="F29" i="43"/>
  <c r="F30" i="43"/>
  <c r="F31" i="43"/>
  <c r="F32" i="43"/>
  <c r="F33" i="43"/>
  <c r="F34" i="43"/>
  <c r="F35" i="43"/>
  <c r="F36" i="43"/>
  <c r="F37" i="43"/>
  <c r="F38" i="43"/>
  <c r="F39" i="43"/>
  <c r="F40" i="43"/>
  <c r="F41" i="43"/>
  <c r="F42" i="43"/>
  <c r="F43" i="43"/>
  <c r="F44" i="43"/>
  <c r="F45" i="43"/>
  <c r="F46" i="43"/>
  <c r="F47" i="43"/>
  <c r="G47" i="43" s="1"/>
  <c r="F48" i="43"/>
  <c r="F49" i="43"/>
  <c r="F50" i="43"/>
  <c r="F51" i="43"/>
  <c r="F52" i="43"/>
  <c r="F53" i="43"/>
  <c r="F54" i="43"/>
  <c r="F55" i="43"/>
  <c r="G55" i="43" s="1"/>
  <c r="F56" i="43"/>
  <c r="F57" i="43"/>
  <c r="F58" i="43"/>
  <c r="F59" i="43"/>
  <c r="F60" i="43"/>
  <c r="F61" i="43"/>
  <c r="F62" i="43"/>
  <c r="F63" i="43"/>
  <c r="F64" i="43"/>
  <c r="F65" i="43"/>
  <c r="F66" i="43"/>
  <c r="F67" i="43"/>
  <c r="F68" i="43"/>
  <c r="F69" i="43"/>
  <c r="F70" i="43"/>
  <c r="F71" i="43"/>
  <c r="F72" i="43"/>
  <c r="F73" i="43"/>
  <c r="F74" i="43"/>
  <c r="F75" i="43"/>
  <c r="F76" i="43"/>
  <c r="F77" i="43"/>
  <c r="F78" i="43"/>
  <c r="F79" i="43"/>
  <c r="F80" i="43"/>
  <c r="F81" i="43"/>
  <c r="F82" i="43"/>
  <c r="F83" i="43"/>
  <c r="F84" i="43"/>
  <c r="F85" i="43"/>
  <c r="F86" i="43"/>
  <c r="F87" i="43"/>
  <c r="F88" i="43"/>
  <c r="F89" i="43"/>
  <c r="F90" i="43"/>
  <c r="F91" i="43"/>
  <c r="F92" i="43"/>
  <c r="F93" i="43"/>
  <c r="F94" i="43"/>
  <c r="F95" i="43"/>
  <c r="F96" i="43"/>
  <c r="F97" i="43"/>
  <c r="F98" i="43"/>
  <c r="F99" i="43"/>
  <c r="F100" i="43"/>
  <c r="F101" i="43"/>
  <c r="F102" i="43"/>
  <c r="G102" i="43" s="1"/>
  <c r="F103" i="43"/>
  <c r="G103" i="43" s="1"/>
  <c r="F104" i="43"/>
  <c r="F105" i="43"/>
  <c r="F106" i="43"/>
  <c r="F107" i="43"/>
  <c r="F108" i="43"/>
  <c r="F109" i="43"/>
  <c r="F110" i="43"/>
  <c r="F111" i="43"/>
  <c r="F112" i="43"/>
  <c r="F113" i="43"/>
  <c r="F114" i="43"/>
  <c r="F115" i="43"/>
  <c r="F116" i="43"/>
  <c r="F117" i="43"/>
  <c r="F118" i="43"/>
  <c r="F119" i="43"/>
  <c r="F120" i="43"/>
  <c r="F121" i="43"/>
  <c r="F122" i="43"/>
  <c r="F123" i="43"/>
  <c r="F124" i="43"/>
  <c r="F125" i="43"/>
  <c r="F126" i="43"/>
  <c r="F127" i="43"/>
  <c r="F128" i="43"/>
  <c r="F129" i="43"/>
  <c r="F130" i="43"/>
  <c r="F131" i="43"/>
  <c r="F132" i="43"/>
  <c r="F133" i="43"/>
  <c r="F134" i="43"/>
  <c r="F135" i="43"/>
  <c r="F136" i="43"/>
  <c r="F137" i="43"/>
  <c r="F138" i="43"/>
  <c r="F139" i="43"/>
  <c r="F140" i="43"/>
  <c r="F141" i="43"/>
  <c r="F142" i="43"/>
  <c r="F143" i="43"/>
  <c r="F144" i="43"/>
  <c r="F145" i="43"/>
  <c r="F146" i="43"/>
  <c r="F147" i="43"/>
  <c r="F148" i="43"/>
  <c r="F149" i="43"/>
  <c r="F150" i="43"/>
  <c r="G150" i="43" s="1"/>
  <c r="F151" i="43"/>
  <c r="G151" i="43" s="1"/>
  <c r="F152" i="43"/>
  <c r="F153" i="43"/>
  <c r="F154" i="43"/>
  <c r="F155" i="43"/>
  <c r="F156" i="43"/>
  <c r="F157" i="43"/>
  <c r="F158" i="43"/>
  <c r="F159" i="43"/>
  <c r="F160" i="43"/>
  <c r="F161" i="43"/>
  <c r="F162" i="43"/>
  <c r="F163" i="43"/>
  <c r="F164" i="43"/>
  <c r="F165" i="43"/>
  <c r="F166" i="43"/>
  <c r="F167" i="43"/>
  <c r="F168" i="43"/>
  <c r="F169" i="43"/>
  <c r="F170" i="43"/>
  <c r="F171" i="43"/>
  <c r="F172" i="43"/>
  <c r="F173" i="43"/>
  <c r="F174" i="43"/>
  <c r="F175" i="43"/>
  <c r="F176" i="43"/>
  <c r="F177" i="43"/>
  <c r="F178" i="43"/>
  <c r="F179" i="43"/>
  <c r="F180" i="43"/>
  <c r="F181" i="43"/>
  <c r="F182" i="43"/>
  <c r="F183" i="43"/>
  <c r="F184" i="43"/>
  <c r="F185" i="43"/>
  <c r="F186" i="43"/>
  <c r="F187" i="43"/>
  <c r="F188" i="43"/>
  <c r="F189" i="43"/>
  <c r="F190" i="43"/>
  <c r="F191" i="43"/>
  <c r="F192" i="43"/>
  <c r="F193" i="43"/>
  <c r="F194" i="43"/>
  <c r="F195" i="43"/>
  <c r="F196" i="43"/>
  <c r="F197" i="43"/>
  <c r="F198" i="43"/>
  <c r="G198" i="43" s="1"/>
  <c r="F199" i="43"/>
  <c r="G199" i="43" s="1"/>
  <c r="F200" i="43"/>
  <c r="F201" i="43"/>
  <c r="F202" i="43"/>
  <c r="F203" i="43"/>
  <c r="F204" i="43"/>
  <c r="F205" i="43"/>
  <c r="F206" i="43"/>
  <c r="F207" i="43"/>
  <c r="G207" i="43" s="1"/>
  <c r="F208" i="43"/>
  <c r="F209" i="43"/>
  <c r="F210" i="43"/>
  <c r="F211" i="43"/>
  <c r="F212" i="43"/>
  <c r="F213" i="43"/>
  <c r="G213" i="43" s="1"/>
  <c r="F214" i="43"/>
  <c r="F215" i="43"/>
  <c r="F216" i="43"/>
  <c r="F217" i="43"/>
  <c r="F218" i="43"/>
  <c r="F219" i="43"/>
  <c r="F220" i="43"/>
  <c r="F221" i="43"/>
  <c r="G221" i="43" s="1"/>
  <c r="F222" i="43"/>
  <c r="F223" i="43"/>
  <c r="F224" i="43"/>
  <c r="F225" i="43"/>
  <c r="F226" i="43"/>
  <c r="F227" i="43"/>
  <c r="F228" i="43"/>
  <c r="F229" i="43"/>
  <c r="G229" i="43" s="1"/>
  <c r="F230" i="43"/>
  <c r="G230" i="43" s="1"/>
  <c r="F231" i="43"/>
  <c r="G231" i="43" s="1"/>
  <c r="F232" i="43"/>
  <c r="G232" i="43" s="1"/>
  <c r="F233" i="43"/>
  <c r="G233" i="43" s="1"/>
  <c r="F234" i="43"/>
  <c r="F235" i="43"/>
  <c r="F236" i="43"/>
  <c r="F237" i="43"/>
  <c r="F238" i="43"/>
  <c r="F239" i="43"/>
  <c r="F240" i="43"/>
  <c r="F241" i="43"/>
  <c r="F242" i="43"/>
  <c r="F243" i="43"/>
  <c r="F244" i="43"/>
  <c r="F245" i="43"/>
  <c r="F246" i="43"/>
  <c r="F247" i="43"/>
  <c r="F248" i="43"/>
  <c r="F249" i="43"/>
  <c r="F250" i="43"/>
  <c r="F251" i="43"/>
  <c r="F252" i="43"/>
  <c r="F253" i="43"/>
  <c r="F254" i="43"/>
  <c r="F255" i="43"/>
  <c r="F256" i="43"/>
  <c r="F257" i="43"/>
  <c r="F258" i="43"/>
  <c r="F259" i="43"/>
  <c r="F260" i="43"/>
  <c r="F261" i="43"/>
  <c r="G261" i="43" s="1"/>
  <c r="F262" i="43"/>
  <c r="F263" i="43"/>
  <c r="F264" i="43"/>
  <c r="F265" i="43"/>
  <c r="F266" i="43"/>
  <c r="F267" i="43"/>
  <c r="F268" i="43"/>
  <c r="F269" i="43"/>
  <c r="F270" i="43"/>
  <c r="F271" i="43"/>
  <c r="F272" i="43"/>
  <c r="F273" i="43"/>
  <c r="F274" i="43"/>
  <c r="F275" i="43"/>
  <c r="F276" i="43"/>
  <c r="F277" i="43"/>
  <c r="F278" i="43"/>
  <c r="F279" i="43"/>
  <c r="F280" i="43"/>
  <c r="F281" i="43"/>
  <c r="F282" i="43"/>
  <c r="F283" i="43"/>
  <c r="F284" i="43"/>
  <c r="F285" i="43"/>
  <c r="F286" i="43"/>
  <c r="F287" i="43"/>
  <c r="F288" i="43"/>
  <c r="F289" i="43"/>
  <c r="G289" i="43" s="1"/>
  <c r="F290" i="43"/>
  <c r="F291" i="43"/>
  <c r="F292" i="43"/>
  <c r="F293" i="43"/>
  <c r="F294" i="43"/>
  <c r="F295" i="43"/>
  <c r="F296" i="43"/>
  <c r="F297" i="43"/>
  <c r="F298" i="43"/>
  <c r="F299" i="43"/>
  <c r="F300" i="43"/>
  <c r="F301" i="43"/>
  <c r="F302" i="43"/>
  <c r="F303" i="43"/>
  <c r="F304" i="43"/>
  <c r="F305" i="43"/>
  <c r="F306" i="43"/>
  <c r="F307" i="43"/>
  <c r="F308" i="43"/>
  <c r="F309" i="43"/>
  <c r="F310" i="43"/>
  <c r="F311" i="43"/>
  <c r="F312" i="43"/>
  <c r="F313" i="43"/>
  <c r="F314" i="43"/>
  <c r="F315" i="43"/>
  <c r="F316" i="43"/>
  <c r="F317" i="43"/>
  <c r="G317" i="43" s="1"/>
  <c r="F318" i="43"/>
  <c r="F319" i="43"/>
  <c r="F320" i="43"/>
  <c r="F321" i="43"/>
  <c r="F322" i="43"/>
  <c r="F323" i="43"/>
  <c r="F324" i="43"/>
  <c r="F325" i="43"/>
  <c r="F326" i="43"/>
  <c r="F327" i="43"/>
  <c r="F328" i="43"/>
  <c r="F329" i="43"/>
  <c r="F330" i="43"/>
  <c r="F331" i="43"/>
  <c r="F332" i="43"/>
  <c r="F333" i="43"/>
  <c r="F334" i="43"/>
  <c r="F335" i="43"/>
  <c r="F336" i="43"/>
  <c r="F337" i="43"/>
  <c r="F338" i="43"/>
  <c r="F339" i="43"/>
  <c r="F340" i="43"/>
  <c r="F341" i="43"/>
  <c r="F342" i="43"/>
  <c r="F343" i="43"/>
  <c r="F344" i="43"/>
  <c r="F345" i="43"/>
  <c r="G345" i="43" s="1"/>
  <c r="F346" i="43"/>
  <c r="F347" i="43"/>
  <c r="F348" i="43"/>
  <c r="F349" i="43"/>
  <c r="F350" i="43"/>
  <c r="F351" i="43"/>
  <c r="F352" i="43"/>
  <c r="F353" i="43"/>
  <c r="F354" i="43"/>
  <c r="F355" i="43"/>
  <c r="F356" i="43"/>
  <c r="F357" i="43"/>
  <c r="F358" i="43"/>
  <c r="F359" i="43"/>
  <c r="F360" i="43"/>
  <c r="F361" i="43"/>
  <c r="F362" i="43"/>
  <c r="F363" i="43"/>
  <c r="F364" i="43"/>
  <c r="F365" i="43"/>
  <c r="F366" i="43"/>
  <c r="F367" i="43"/>
  <c r="F368" i="43"/>
  <c r="F369" i="43"/>
  <c r="F370" i="43"/>
  <c r="F371" i="43"/>
  <c r="F372" i="43"/>
  <c r="F373" i="43"/>
  <c r="F374" i="43"/>
  <c r="F375" i="43"/>
  <c r="F376" i="43"/>
  <c r="F377" i="43"/>
  <c r="F378" i="43"/>
  <c r="F379" i="43"/>
  <c r="F380" i="43"/>
  <c r="F381" i="43"/>
  <c r="F382" i="43"/>
  <c r="F383" i="43"/>
  <c r="F384" i="43"/>
  <c r="F385" i="43"/>
  <c r="F386" i="43"/>
  <c r="F387" i="43"/>
  <c r="G387" i="43" s="1"/>
  <c r="F388" i="43"/>
  <c r="F389" i="43"/>
  <c r="F390" i="43"/>
  <c r="F391" i="43"/>
  <c r="F392" i="43"/>
  <c r="F393" i="43"/>
  <c r="F394" i="43"/>
  <c r="F395" i="43"/>
  <c r="F396" i="43"/>
  <c r="F397" i="43"/>
  <c r="F398" i="43"/>
  <c r="F399" i="43"/>
  <c r="F400" i="43"/>
  <c r="F401" i="43"/>
  <c r="F402" i="43"/>
  <c r="F403" i="43"/>
  <c r="F404" i="43"/>
  <c r="F405" i="43"/>
  <c r="F406" i="43"/>
  <c r="F407" i="43"/>
  <c r="F408" i="43"/>
  <c r="F409" i="43"/>
  <c r="F410" i="43"/>
  <c r="F411" i="43"/>
  <c r="F412" i="43"/>
  <c r="F413" i="43"/>
  <c r="F414" i="43"/>
  <c r="F415" i="43"/>
  <c r="F416" i="43"/>
  <c r="F417" i="43"/>
  <c r="F418" i="43"/>
  <c r="F419" i="43"/>
  <c r="F420" i="43"/>
  <c r="F421" i="43"/>
  <c r="F422" i="43"/>
  <c r="F423" i="43"/>
  <c r="F424" i="43"/>
  <c r="F425" i="43"/>
  <c r="F426" i="43"/>
  <c r="F427" i="43"/>
  <c r="F428" i="43"/>
  <c r="F429" i="43"/>
  <c r="F430" i="43"/>
  <c r="F431" i="43"/>
  <c r="G431" i="43" s="1"/>
  <c r="F432" i="43"/>
  <c r="F433" i="43"/>
  <c r="F434" i="43"/>
  <c r="F435" i="43"/>
  <c r="F436" i="43"/>
  <c r="F437" i="43"/>
  <c r="F438" i="43"/>
  <c r="F439" i="43"/>
  <c r="F440" i="43"/>
  <c r="F441" i="43"/>
  <c r="F442" i="43"/>
  <c r="F443" i="43"/>
  <c r="F444" i="43"/>
  <c r="F445" i="43"/>
  <c r="F446" i="43"/>
  <c r="F447" i="43"/>
  <c r="F448" i="43"/>
  <c r="F449" i="43"/>
  <c r="F450" i="43"/>
  <c r="F451" i="43"/>
  <c r="F452" i="43"/>
  <c r="F453" i="43"/>
  <c r="F454" i="43"/>
  <c r="F455" i="43"/>
  <c r="F456" i="43"/>
  <c r="F457" i="43"/>
  <c r="F458" i="43"/>
  <c r="F459" i="43"/>
  <c r="F460" i="43"/>
  <c r="F461" i="43"/>
  <c r="F462" i="43"/>
  <c r="F463" i="43"/>
  <c r="F464" i="43"/>
  <c r="F465" i="43"/>
  <c r="F466" i="43"/>
  <c r="F467" i="43"/>
  <c r="F468" i="43"/>
  <c r="F469" i="43"/>
  <c r="F470" i="43"/>
  <c r="F471" i="43"/>
  <c r="F472" i="43"/>
  <c r="F473" i="43"/>
  <c r="F474" i="43"/>
  <c r="F475" i="43"/>
  <c r="G475" i="43" s="1"/>
  <c r="F476" i="43"/>
  <c r="F477" i="43"/>
  <c r="F478" i="43"/>
  <c r="F479" i="43"/>
  <c r="F480" i="43"/>
  <c r="G480" i="43" s="1"/>
  <c r="F481" i="43"/>
  <c r="F482" i="43"/>
  <c r="F483" i="43"/>
  <c r="F484" i="43"/>
  <c r="F485" i="43"/>
  <c r="F486" i="43"/>
  <c r="G486" i="43" s="1"/>
  <c r="F487" i="43"/>
  <c r="F488" i="43"/>
  <c r="G488" i="43" s="1"/>
  <c r="F489" i="43"/>
  <c r="F490" i="43"/>
  <c r="F491" i="43"/>
  <c r="F492" i="43"/>
  <c r="F493" i="43"/>
  <c r="G493" i="43" s="1"/>
  <c r="F494" i="43"/>
  <c r="F495" i="43"/>
  <c r="F496" i="43"/>
  <c r="F497" i="43"/>
  <c r="F498" i="43"/>
  <c r="G498" i="43" s="1"/>
  <c r="F499" i="43"/>
  <c r="F500" i="43"/>
  <c r="F501" i="43"/>
  <c r="F502" i="43"/>
  <c r="F503" i="43"/>
  <c r="G503" i="43" s="1"/>
  <c r="F504" i="43"/>
  <c r="F505" i="43"/>
  <c r="F506" i="43"/>
  <c r="F507" i="43"/>
  <c r="F508" i="43"/>
  <c r="F509" i="43"/>
  <c r="G509" i="43" s="1"/>
  <c r="F510" i="43"/>
  <c r="F511" i="43"/>
  <c r="F512" i="43"/>
  <c r="G512" i="43" s="1"/>
  <c r="F513" i="43"/>
  <c r="G513" i="43" s="1"/>
  <c r="F514" i="43"/>
  <c r="G514" i="43" s="1"/>
  <c r="F515" i="43"/>
  <c r="G515" i="43" s="1"/>
  <c r="F516" i="43"/>
  <c r="G516" i="43" s="1"/>
  <c r="F517" i="43"/>
  <c r="G517" i="43" s="1"/>
  <c r="F518" i="43"/>
  <c r="G518" i="43" s="1"/>
  <c r="F519" i="43"/>
  <c r="G519" i="43" s="1"/>
  <c r="F520" i="43"/>
  <c r="F521" i="43"/>
  <c r="F522" i="43"/>
  <c r="F523" i="43"/>
  <c r="F524" i="43"/>
  <c r="G524" i="43" s="1"/>
  <c r="F525" i="43"/>
  <c r="F526" i="43"/>
  <c r="F527" i="43"/>
  <c r="F528" i="43"/>
  <c r="F529" i="43"/>
  <c r="F530" i="43"/>
  <c r="F531" i="43"/>
  <c r="F532" i="43"/>
  <c r="G532" i="43" s="1"/>
  <c r="F533" i="43"/>
  <c r="G533" i="43" s="1"/>
  <c r="F534" i="43"/>
  <c r="G534" i="43" s="1"/>
  <c r="F535" i="43"/>
  <c r="G535" i="43" s="1"/>
  <c r="F536" i="43"/>
  <c r="G536" i="43" s="1"/>
  <c r="F537" i="43"/>
  <c r="F538" i="43"/>
  <c r="G538" i="43" s="1"/>
  <c r="F539" i="43"/>
  <c r="G539" i="43" s="1"/>
  <c r="F540" i="43"/>
  <c r="F541" i="43"/>
  <c r="F542" i="43"/>
  <c r="F543" i="43"/>
  <c r="F544" i="43"/>
  <c r="F545" i="43"/>
  <c r="F546" i="43"/>
  <c r="F547" i="43"/>
  <c r="F548" i="43"/>
  <c r="F549" i="43"/>
  <c r="F550" i="43"/>
  <c r="F551" i="43"/>
  <c r="F552" i="43"/>
  <c r="F553" i="43"/>
  <c r="F554" i="43"/>
  <c r="F555" i="43"/>
  <c r="F556" i="43"/>
  <c r="F557" i="43"/>
  <c r="F558" i="43"/>
  <c r="F559" i="43"/>
  <c r="F560" i="43"/>
  <c r="F561" i="43"/>
  <c r="F562" i="43"/>
  <c r="F563" i="43"/>
  <c r="F564" i="43"/>
  <c r="F565" i="43"/>
  <c r="F566" i="43"/>
  <c r="F567" i="43"/>
  <c r="F568" i="43"/>
  <c r="F569" i="43"/>
  <c r="F570" i="43"/>
  <c r="F571" i="43"/>
  <c r="F572" i="43"/>
  <c r="F573" i="43"/>
  <c r="F574" i="43"/>
  <c r="F575" i="43"/>
  <c r="F576" i="43"/>
  <c r="G576" i="43" s="1"/>
  <c r="F577" i="43"/>
  <c r="F578" i="43"/>
  <c r="F579" i="43"/>
  <c r="F580" i="43"/>
  <c r="F581" i="43"/>
  <c r="F582" i="43"/>
  <c r="F583" i="43"/>
  <c r="F584" i="43"/>
  <c r="F585" i="43"/>
  <c r="F586" i="43"/>
  <c r="F587" i="43"/>
  <c r="F588" i="43"/>
  <c r="F589" i="43"/>
  <c r="F590" i="43"/>
  <c r="F591" i="43"/>
  <c r="F592" i="43"/>
  <c r="F593" i="43"/>
  <c r="F594" i="43"/>
  <c r="F595" i="43"/>
  <c r="F596" i="43"/>
  <c r="F597" i="43"/>
  <c r="F598" i="43"/>
  <c r="F599" i="43"/>
  <c r="F600" i="43"/>
  <c r="F601" i="43"/>
  <c r="F602" i="43"/>
  <c r="F603" i="43"/>
  <c r="F604" i="43"/>
  <c r="F605" i="43"/>
  <c r="F606" i="43"/>
  <c r="F607" i="43"/>
  <c r="F608" i="43"/>
  <c r="F609" i="43"/>
  <c r="F610" i="43"/>
  <c r="F611" i="43"/>
  <c r="F612" i="43"/>
  <c r="F613" i="43"/>
  <c r="G613" i="43" s="1"/>
  <c r="F614" i="43"/>
  <c r="F615" i="43"/>
  <c r="F616" i="43"/>
  <c r="F617" i="43"/>
  <c r="F618" i="43"/>
  <c r="F619" i="43"/>
  <c r="F620" i="43"/>
  <c r="F621" i="43"/>
  <c r="F622" i="43"/>
  <c r="F623" i="43"/>
  <c r="F624" i="43"/>
  <c r="F625" i="43"/>
  <c r="F626" i="43"/>
  <c r="F627" i="43"/>
  <c r="F628" i="43"/>
  <c r="F629" i="43"/>
  <c r="F630" i="43"/>
  <c r="F631" i="43"/>
  <c r="F632" i="43"/>
  <c r="F633" i="43"/>
  <c r="F634" i="43"/>
  <c r="F635" i="43"/>
  <c r="F636" i="43"/>
  <c r="F637" i="43"/>
  <c r="F638" i="43"/>
  <c r="F639" i="43"/>
  <c r="F640" i="43"/>
  <c r="F641" i="43"/>
  <c r="F642" i="43"/>
  <c r="F643" i="43"/>
  <c r="F644" i="43"/>
  <c r="F645" i="43"/>
  <c r="F646" i="43"/>
  <c r="F647" i="43"/>
  <c r="F648" i="43"/>
  <c r="F649" i="43"/>
  <c r="F650" i="43"/>
  <c r="G650" i="43" s="1"/>
  <c r="F651" i="43"/>
  <c r="F652" i="43"/>
  <c r="F653" i="43"/>
  <c r="F654" i="43"/>
  <c r="F655" i="43"/>
  <c r="F656" i="43"/>
  <c r="F657" i="43"/>
  <c r="F658" i="43"/>
  <c r="F659" i="43"/>
  <c r="F660" i="43"/>
  <c r="F661" i="43"/>
  <c r="G661" i="43" s="1"/>
  <c r="F662" i="43"/>
  <c r="G662" i="43" s="1"/>
  <c r="F663" i="43"/>
  <c r="G663" i="43" s="1"/>
  <c r="F664" i="43"/>
  <c r="F665" i="43"/>
  <c r="F666" i="43"/>
  <c r="F667" i="43"/>
  <c r="F668" i="43"/>
  <c r="F669" i="43"/>
  <c r="F670" i="43"/>
  <c r="F671" i="43"/>
  <c r="F672" i="43"/>
  <c r="F673" i="43"/>
  <c r="F674" i="43"/>
  <c r="F675" i="43"/>
  <c r="F676" i="43"/>
  <c r="G676" i="43" s="1"/>
  <c r="F677" i="43"/>
  <c r="F678" i="43"/>
  <c r="F679" i="43"/>
  <c r="F680" i="43"/>
  <c r="F681" i="43"/>
  <c r="F682" i="43"/>
  <c r="F683" i="43"/>
  <c r="F684" i="43"/>
  <c r="F685" i="43"/>
  <c r="F686" i="43"/>
  <c r="F687" i="43"/>
  <c r="F688" i="43"/>
  <c r="F689" i="43"/>
  <c r="G689" i="43" s="1"/>
  <c r="F690" i="43"/>
  <c r="F691" i="43"/>
  <c r="F692" i="43"/>
  <c r="F693" i="43"/>
  <c r="F694" i="43"/>
  <c r="F695" i="43"/>
  <c r="F696" i="43"/>
  <c r="F697" i="43"/>
  <c r="F698" i="43"/>
  <c r="F699" i="43"/>
  <c r="F700" i="43"/>
  <c r="F701" i="43"/>
  <c r="F702" i="43"/>
  <c r="G702" i="43" s="1"/>
  <c r="F703" i="43"/>
  <c r="F704" i="43"/>
  <c r="F705" i="43"/>
  <c r="F706" i="43"/>
  <c r="F707" i="43"/>
  <c r="F708" i="43"/>
  <c r="F709" i="43"/>
  <c r="F710" i="43"/>
  <c r="F711" i="43"/>
  <c r="F712" i="43"/>
  <c r="F713" i="43"/>
  <c r="F714" i="43"/>
  <c r="F715" i="43"/>
  <c r="G715" i="43" s="1"/>
  <c r="F716" i="43"/>
  <c r="G716" i="43" s="1"/>
  <c r="F717" i="43"/>
  <c r="F718" i="43"/>
  <c r="F719" i="43"/>
  <c r="F720" i="43"/>
  <c r="F721" i="43"/>
  <c r="G721" i="43" s="1"/>
  <c r="F722" i="43"/>
  <c r="F723" i="43"/>
  <c r="F724" i="43"/>
  <c r="F725" i="43"/>
  <c r="F726" i="43"/>
  <c r="F727" i="43"/>
  <c r="G727" i="43" s="1"/>
  <c r="F728" i="43"/>
  <c r="G728" i="43" s="1"/>
  <c r="F729" i="43"/>
  <c r="G729" i="43" s="1"/>
  <c r="F730" i="43"/>
  <c r="G730" i="43" s="1"/>
  <c r="F731" i="43"/>
  <c r="G731" i="43" s="1"/>
  <c r="F732" i="43"/>
  <c r="G732" i="43" s="1"/>
  <c r="F733" i="43"/>
  <c r="G733" i="43" s="1"/>
  <c r="F734" i="43"/>
  <c r="F735" i="43"/>
  <c r="F736" i="43"/>
  <c r="F737" i="43"/>
  <c r="F738" i="43"/>
  <c r="F739" i="43"/>
  <c r="F740" i="43"/>
  <c r="F741" i="43"/>
  <c r="G741" i="43" s="1"/>
  <c r="F742" i="43"/>
  <c r="G742" i="43" s="1"/>
  <c r="F743" i="43"/>
  <c r="F744" i="43"/>
  <c r="F745" i="43"/>
  <c r="F746" i="43"/>
  <c r="F747" i="43"/>
  <c r="G747" i="43" s="1"/>
  <c r="F748" i="43"/>
  <c r="F749" i="43"/>
  <c r="F750" i="43"/>
  <c r="F751" i="43"/>
  <c r="F752" i="43"/>
  <c r="F753" i="43"/>
  <c r="G753" i="43" s="1"/>
  <c r="F754" i="43"/>
  <c r="G754" i="43" s="1"/>
  <c r="F755" i="43"/>
  <c r="G755" i="43" s="1"/>
  <c r="F756" i="43"/>
  <c r="G756" i="43" s="1"/>
  <c r="F757" i="43"/>
  <c r="G757" i="43" s="1"/>
  <c r="F758" i="43"/>
  <c r="G758" i="43" s="1"/>
  <c r="F759" i="43"/>
  <c r="G759" i="43" s="1"/>
  <c r="F760" i="43"/>
  <c r="G760" i="43" s="1"/>
  <c r="F761" i="43"/>
  <c r="F762" i="43"/>
  <c r="F763" i="43"/>
  <c r="G763" i="43" s="1"/>
  <c r="F764" i="43"/>
  <c r="F765" i="43"/>
  <c r="F766" i="43"/>
  <c r="F767" i="43"/>
  <c r="F768" i="43"/>
  <c r="G768" i="43" s="1"/>
  <c r="F769" i="43"/>
  <c r="F770" i="43"/>
  <c r="G770" i="43" s="1"/>
  <c r="F771" i="43"/>
  <c r="G771" i="43" s="1"/>
  <c r="F772" i="43"/>
  <c r="F773" i="43"/>
  <c r="G773" i="43" s="1"/>
  <c r="F774" i="43"/>
  <c r="F775" i="43"/>
  <c r="F776" i="43"/>
  <c r="F777" i="43"/>
  <c r="F778" i="43"/>
  <c r="G778" i="43" s="1"/>
  <c r="F779" i="43"/>
  <c r="G779" i="43" s="1"/>
  <c r="F780" i="43"/>
  <c r="F781" i="43"/>
  <c r="F782" i="43"/>
  <c r="F783" i="43"/>
  <c r="G783" i="43" s="1"/>
  <c r="F784" i="43"/>
  <c r="G784" i="43" s="1"/>
  <c r="F785" i="43"/>
  <c r="F786" i="43"/>
  <c r="F787" i="43"/>
  <c r="F788" i="43"/>
  <c r="F789" i="43"/>
  <c r="F790" i="43"/>
  <c r="F791" i="43"/>
  <c r="F792" i="43"/>
  <c r="F793" i="43"/>
  <c r="F794" i="43"/>
  <c r="F795" i="43"/>
  <c r="G795" i="43" s="1"/>
  <c r="F796" i="43"/>
  <c r="F797" i="43"/>
  <c r="F798" i="43"/>
  <c r="F799" i="43"/>
  <c r="F800" i="43"/>
  <c r="F801" i="43"/>
  <c r="F802" i="43"/>
  <c r="G802" i="43" s="1"/>
  <c r="F803" i="43"/>
  <c r="G803" i="43" s="1"/>
  <c r="F804" i="43"/>
  <c r="G804" i="43" s="1"/>
  <c r="F805" i="43"/>
  <c r="G805" i="43" s="1"/>
  <c r="F806" i="43"/>
  <c r="G806" i="43" s="1"/>
  <c r="F807" i="43"/>
  <c r="F808" i="43"/>
  <c r="F809" i="43"/>
  <c r="F810" i="43"/>
  <c r="F811" i="43"/>
  <c r="F812" i="43"/>
  <c r="F813" i="43"/>
  <c r="F814" i="43"/>
  <c r="F815" i="43"/>
  <c r="F816" i="43"/>
  <c r="F817" i="43"/>
  <c r="F818" i="43"/>
  <c r="F819" i="43"/>
  <c r="F820" i="43"/>
  <c r="F821" i="43"/>
  <c r="F822" i="43"/>
  <c r="F823" i="43"/>
  <c r="F824" i="43"/>
  <c r="F825" i="43"/>
  <c r="F826" i="43"/>
  <c r="F827" i="43"/>
  <c r="G827" i="43" s="1"/>
  <c r="F828" i="43"/>
  <c r="F829" i="43"/>
  <c r="F830" i="43"/>
  <c r="F831" i="43"/>
  <c r="F832" i="43"/>
  <c r="F833" i="43"/>
  <c r="F834" i="43"/>
  <c r="F835" i="43"/>
  <c r="G835" i="43" s="1"/>
  <c r="F836" i="43"/>
  <c r="G836" i="43" s="1"/>
  <c r="F837" i="43"/>
  <c r="F838" i="43"/>
  <c r="F839" i="43"/>
  <c r="F840" i="43"/>
  <c r="F841" i="43"/>
  <c r="F842" i="43"/>
  <c r="F843" i="43"/>
  <c r="F844" i="43"/>
  <c r="F845" i="43"/>
  <c r="F846" i="43"/>
  <c r="F847" i="43"/>
  <c r="F848" i="43"/>
  <c r="F849" i="43"/>
  <c r="F850" i="43"/>
  <c r="F851" i="43"/>
  <c r="F852" i="43"/>
  <c r="F853" i="43"/>
  <c r="F854" i="43"/>
  <c r="F855" i="43"/>
  <c r="F856" i="43"/>
  <c r="F857" i="43"/>
  <c r="F858" i="43"/>
  <c r="F859" i="43"/>
  <c r="F860" i="43"/>
  <c r="F861" i="43"/>
  <c r="F862" i="43"/>
  <c r="F863" i="43"/>
  <c r="F864" i="43"/>
  <c r="F865" i="43"/>
  <c r="F866" i="43"/>
  <c r="F867" i="43"/>
  <c r="F868" i="43"/>
  <c r="F869" i="43"/>
  <c r="F870" i="43"/>
  <c r="F871" i="43"/>
  <c r="F872" i="43"/>
  <c r="F873" i="43"/>
  <c r="F874" i="43"/>
  <c r="F875" i="43"/>
  <c r="F876" i="43"/>
  <c r="F877" i="43"/>
  <c r="F878" i="43"/>
  <c r="F879" i="43"/>
  <c r="F880" i="43"/>
  <c r="F881" i="43"/>
  <c r="G881" i="43" s="1"/>
  <c r="F882" i="43"/>
  <c r="G882" i="43" s="1"/>
  <c r="F883" i="43"/>
  <c r="F884" i="43"/>
  <c r="F885" i="43"/>
  <c r="F886" i="43"/>
  <c r="F887" i="43"/>
  <c r="F888" i="43"/>
  <c r="F889" i="43"/>
  <c r="F890" i="43"/>
  <c r="F891" i="43"/>
  <c r="F892" i="43"/>
  <c r="F893" i="43"/>
  <c r="F894" i="43"/>
  <c r="F895" i="43"/>
  <c r="F896" i="43"/>
  <c r="F897" i="43"/>
  <c r="F898" i="43"/>
  <c r="F899" i="43"/>
  <c r="F900" i="43"/>
  <c r="F901" i="43"/>
  <c r="F902" i="43"/>
  <c r="F903" i="43"/>
  <c r="F904" i="43"/>
  <c r="F905" i="43"/>
  <c r="F906" i="43"/>
  <c r="F907" i="43"/>
  <c r="F908" i="43"/>
  <c r="F909" i="43"/>
  <c r="F910" i="43"/>
  <c r="F911" i="43"/>
  <c r="F912" i="43"/>
  <c r="F913" i="43"/>
  <c r="F914" i="43"/>
  <c r="F915" i="43"/>
  <c r="F916" i="43"/>
  <c r="F917" i="43"/>
  <c r="F918" i="43"/>
  <c r="F919" i="43"/>
  <c r="F920" i="43"/>
  <c r="F921" i="43"/>
  <c r="F922" i="43"/>
  <c r="F923" i="43"/>
  <c r="F924" i="43"/>
  <c r="F925" i="43"/>
  <c r="F926" i="43"/>
  <c r="F927" i="43"/>
  <c r="G927" i="43" s="1"/>
  <c r="F928" i="43"/>
  <c r="G928" i="43" s="1"/>
  <c r="F929" i="43"/>
  <c r="F930" i="43"/>
  <c r="F931" i="43"/>
  <c r="F932" i="43"/>
  <c r="F933" i="43"/>
  <c r="F934" i="43"/>
  <c r="F935" i="43"/>
  <c r="F936" i="43"/>
  <c r="F937" i="43"/>
  <c r="F938" i="43"/>
  <c r="F939" i="43"/>
  <c r="F940" i="43"/>
  <c r="F941" i="43"/>
  <c r="F942" i="43"/>
  <c r="F943" i="43"/>
  <c r="F944" i="43"/>
  <c r="F945" i="43"/>
  <c r="F946" i="43"/>
  <c r="F947" i="43"/>
  <c r="F948" i="43"/>
  <c r="F949" i="43"/>
  <c r="F950" i="43"/>
  <c r="F951" i="43"/>
  <c r="F952" i="43"/>
  <c r="F953" i="43"/>
  <c r="F954" i="43"/>
  <c r="F955" i="43"/>
  <c r="F956" i="43"/>
  <c r="F957" i="43"/>
  <c r="F958" i="43"/>
  <c r="F959" i="43"/>
  <c r="F960" i="43"/>
  <c r="F961" i="43"/>
  <c r="F962" i="43"/>
  <c r="F963" i="43"/>
  <c r="F964" i="43"/>
  <c r="F965" i="43"/>
  <c r="F966" i="43"/>
  <c r="F967" i="43"/>
  <c r="F968" i="43"/>
  <c r="F969" i="43"/>
  <c r="F970" i="43"/>
  <c r="F971" i="43"/>
  <c r="F972" i="43"/>
  <c r="F973" i="43"/>
  <c r="G973" i="43" s="1"/>
  <c r="F974" i="43"/>
  <c r="G974" i="43" s="1"/>
  <c r="F975" i="43"/>
  <c r="F976" i="43"/>
  <c r="F977" i="43"/>
  <c r="F978" i="43"/>
  <c r="F979" i="43"/>
  <c r="F980" i="43"/>
  <c r="F981" i="43"/>
  <c r="F982" i="43"/>
  <c r="G982" i="43" s="1"/>
  <c r="F983" i="43"/>
  <c r="F984" i="43"/>
  <c r="F985" i="43"/>
  <c r="F986" i="43"/>
  <c r="F987" i="43"/>
  <c r="F988" i="43"/>
  <c r="G988" i="43" s="1"/>
  <c r="F989" i="43"/>
  <c r="G989" i="43" s="1"/>
  <c r="F990" i="43"/>
  <c r="F991" i="43"/>
  <c r="F992" i="43"/>
  <c r="F993" i="43"/>
  <c r="F994" i="43"/>
  <c r="F995" i="43"/>
  <c r="F996" i="43"/>
  <c r="F997" i="43"/>
  <c r="F998" i="43"/>
  <c r="F999" i="43"/>
  <c r="F1000" i="43"/>
  <c r="F1001" i="43"/>
  <c r="F1002" i="43"/>
  <c r="F1003" i="43"/>
  <c r="F1004" i="43"/>
  <c r="F1005" i="43"/>
  <c r="F1006" i="43"/>
  <c r="F1007" i="43"/>
  <c r="F1008" i="43"/>
  <c r="F1009" i="43"/>
  <c r="F1010" i="43"/>
  <c r="F1011" i="43"/>
  <c r="F1012" i="43"/>
  <c r="F1013" i="43"/>
  <c r="F1014" i="43"/>
  <c r="F1015" i="43"/>
  <c r="F1016" i="43"/>
  <c r="F1017" i="43"/>
  <c r="G1017" i="43" s="1"/>
  <c r="F1018" i="43"/>
  <c r="G1018" i="43" s="1"/>
  <c r="F1019" i="43"/>
  <c r="G1019" i="43" s="1"/>
  <c r="F1020" i="43"/>
  <c r="F1021" i="43"/>
  <c r="F1022" i="43"/>
  <c r="F1023" i="43"/>
  <c r="F1024" i="43"/>
  <c r="G1024" i="43" s="1"/>
  <c r="F1025" i="43"/>
  <c r="F1026" i="43"/>
  <c r="F1027" i="43"/>
  <c r="F1028" i="43"/>
  <c r="F1029" i="43"/>
  <c r="F1030" i="43"/>
  <c r="F1031" i="43"/>
  <c r="F1032" i="43"/>
  <c r="G1032" i="43" s="1"/>
  <c r="F1033" i="43"/>
  <c r="G1033" i="43" s="1"/>
  <c r="F1034" i="43"/>
  <c r="G1034" i="43" s="1"/>
  <c r="F1035" i="43"/>
  <c r="G1035" i="43" s="1"/>
  <c r="F1036" i="43"/>
  <c r="G1036" i="43" s="1"/>
  <c r="F1037" i="43"/>
  <c r="G1037" i="43" s="1"/>
  <c r="F1038" i="43"/>
  <c r="G1038" i="43" s="1"/>
  <c r="F1039" i="43"/>
  <c r="F1040" i="43"/>
  <c r="F1041" i="43"/>
  <c r="F1042" i="43"/>
  <c r="F1043" i="43"/>
  <c r="G1043" i="43" s="1"/>
  <c r="F1044" i="43"/>
  <c r="F1045" i="43"/>
  <c r="F1046" i="43"/>
  <c r="F1047" i="43"/>
  <c r="F1048" i="43"/>
  <c r="G1048" i="43" s="1"/>
  <c r="F1049" i="43"/>
  <c r="F1050" i="43"/>
  <c r="F1051" i="43"/>
  <c r="F1052" i="43"/>
  <c r="F1053" i="43"/>
  <c r="G1053" i="43" s="1"/>
  <c r="F1054" i="43"/>
  <c r="F1055" i="43"/>
  <c r="F1056" i="43"/>
  <c r="F1057" i="43"/>
  <c r="F1058" i="43"/>
  <c r="F1059" i="43"/>
  <c r="G1059" i="43" s="1"/>
  <c r="F1060" i="43"/>
  <c r="F1061" i="43"/>
  <c r="F1062" i="43"/>
  <c r="F1063" i="43"/>
  <c r="F1064" i="43"/>
  <c r="F1065" i="43"/>
  <c r="F1066" i="43"/>
  <c r="F1067" i="43"/>
  <c r="F1068" i="43"/>
  <c r="F1069" i="43"/>
  <c r="F1070" i="43"/>
  <c r="F1071" i="43"/>
  <c r="F1072" i="43"/>
  <c r="F1073" i="43"/>
  <c r="F1074" i="43"/>
  <c r="F1075" i="43"/>
  <c r="F1076" i="43"/>
  <c r="F1077" i="43"/>
  <c r="F1078" i="43"/>
  <c r="F1079" i="43"/>
  <c r="F1080" i="43"/>
  <c r="F1081" i="43"/>
  <c r="F1082" i="43"/>
  <c r="F1083" i="43"/>
  <c r="F1084" i="43"/>
  <c r="F1085" i="43"/>
  <c r="F1086" i="43"/>
  <c r="F1087" i="43"/>
  <c r="F1088" i="43"/>
  <c r="F1089" i="43"/>
  <c r="F1090" i="43"/>
  <c r="F1091" i="43"/>
  <c r="F1092" i="43"/>
  <c r="F1093" i="43"/>
  <c r="F1094" i="43"/>
  <c r="F1095" i="43"/>
  <c r="F1096" i="43"/>
  <c r="F1097" i="43"/>
  <c r="F1098" i="43"/>
  <c r="F1099" i="43"/>
  <c r="F1100" i="43"/>
  <c r="F1101" i="43"/>
  <c r="G1101" i="43" s="1"/>
  <c r="F1102" i="43"/>
  <c r="G1102" i="43" s="1"/>
  <c r="F1103" i="43"/>
  <c r="F1104" i="43"/>
  <c r="F1105" i="43"/>
  <c r="F1106" i="43"/>
  <c r="F1107" i="43"/>
  <c r="F1108" i="43"/>
  <c r="F1109" i="43"/>
  <c r="F1110" i="43"/>
  <c r="F1111" i="43"/>
  <c r="F1112" i="43"/>
  <c r="F1113" i="43"/>
  <c r="F1114" i="43"/>
  <c r="F1115" i="43"/>
  <c r="F1116" i="43"/>
  <c r="F1117" i="43"/>
  <c r="F1118" i="43"/>
  <c r="F1119" i="43"/>
  <c r="F1120" i="43"/>
  <c r="F1121" i="43"/>
  <c r="F1122" i="43"/>
  <c r="F1123" i="43"/>
  <c r="F1124" i="43"/>
  <c r="F1125" i="43"/>
  <c r="F1126" i="43"/>
  <c r="F1127" i="43"/>
  <c r="F1128" i="43"/>
  <c r="F1129" i="43"/>
  <c r="F1130" i="43"/>
  <c r="F1131" i="43"/>
  <c r="F1132" i="43"/>
  <c r="F1133" i="43"/>
  <c r="F1134" i="43"/>
  <c r="F1135" i="43"/>
  <c r="F1136" i="43"/>
  <c r="F1137" i="43"/>
  <c r="F1138" i="43"/>
  <c r="F1139" i="43"/>
  <c r="F1140" i="43"/>
  <c r="F1141" i="43"/>
  <c r="F1142" i="43"/>
  <c r="F1143" i="43"/>
  <c r="F1144" i="43"/>
  <c r="G1144" i="43" s="1"/>
  <c r="F1145" i="43"/>
  <c r="G1145" i="43" s="1"/>
  <c r="F1146" i="43"/>
  <c r="F1147" i="43"/>
  <c r="F1148" i="43"/>
  <c r="F1149" i="43"/>
  <c r="F1150" i="43"/>
  <c r="F1151" i="43"/>
  <c r="F1152" i="43"/>
  <c r="F1153" i="43"/>
  <c r="F1154" i="43"/>
  <c r="F1155" i="43"/>
  <c r="F1156" i="43"/>
  <c r="F1157" i="43"/>
  <c r="F1158" i="43"/>
  <c r="F1159" i="43"/>
  <c r="F1160" i="43"/>
  <c r="F1161" i="43"/>
  <c r="F1162" i="43"/>
  <c r="F1163" i="43"/>
  <c r="F1164" i="43"/>
  <c r="F1165" i="43"/>
  <c r="F1166" i="43"/>
  <c r="F1167" i="43"/>
  <c r="F1168" i="43"/>
  <c r="F1169" i="43"/>
  <c r="F1170" i="43"/>
  <c r="F1171" i="43"/>
  <c r="F1172" i="43"/>
  <c r="F1173" i="43"/>
  <c r="F1174" i="43"/>
  <c r="F1175" i="43"/>
  <c r="F1176" i="43"/>
  <c r="F1177" i="43"/>
  <c r="F1178" i="43"/>
  <c r="F1179" i="43"/>
  <c r="F1180" i="43"/>
  <c r="F1181" i="43"/>
  <c r="F1182" i="43"/>
  <c r="F1183" i="43"/>
  <c r="F1184" i="43"/>
  <c r="F1185" i="43"/>
  <c r="F1186" i="43"/>
  <c r="F1187" i="43"/>
  <c r="G1187" i="43" s="1"/>
  <c r="F1188" i="43"/>
  <c r="G1188" i="43" s="1"/>
  <c r="F1189" i="43"/>
  <c r="F1190" i="43"/>
  <c r="F1191" i="43"/>
  <c r="F1192" i="43"/>
  <c r="F1193" i="43"/>
  <c r="G1193" i="43" s="1"/>
  <c r="F1194" i="43"/>
  <c r="G1194" i="43" s="1"/>
  <c r="F1195" i="43"/>
  <c r="G1195" i="43" s="1"/>
  <c r="F1196" i="43"/>
  <c r="G1196" i="43" s="1"/>
  <c r="F1197" i="43"/>
  <c r="F1198" i="43"/>
  <c r="F1199" i="43"/>
  <c r="F1200" i="43"/>
  <c r="F1201" i="43"/>
  <c r="F1202" i="43"/>
  <c r="F1203" i="43"/>
  <c r="F1204" i="43"/>
  <c r="F1205" i="43"/>
  <c r="F1206" i="43"/>
  <c r="F1207" i="43"/>
  <c r="F1208" i="43"/>
  <c r="F1209" i="43"/>
  <c r="G1209" i="43" s="1"/>
  <c r="F1210" i="43"/>
  <c r="G1210" i="43" s="1"/>
  <c r="F1211" i="43"/>
  <c r="G1211" i="43" s="1"/>
  <c r="F1212" i="43"/>
  <c r="F1213" i="43"/>
  <c r="F1214" i="43"/>
  <c r="G1214" i="43" s="1"/>
  <c r="F1215" i="43"/>
  <c r="G1215" i="43" s="1"/>
  <c r="F1216" i="43"/>
  <c r="G1216" i="43" s="1"/>
  <c r="F1217" i="43"/>
  <c r="G1217" i="43" s="1"/>
  <c r="F1218" i="43"/>
  <c r="G1218" i="43" s="1"/>
  <c r="F1219" i="43"/>
  <c r="G1219" i="43" s="1"/>
  <c r="F1220" i="43"/>
  <c r="G1220" i="43" s="1"/>
  <c r="F1221" i="43"/>
  <c r="F1222" i="43"/>
  <c r="G1222" i="43" s="1"/>
  <c r="F1223" i="43"/>
  <c r="F1224" i="43"/>
  <c r="F1225" i="43"/>
  <c r="F1226" i="43"/>
  <c r="F1227" i="43"/>
  <c r="F1228" i="43"/>
  <c r="F1229" i="43"/>
  <c r="F1230" i="43"/>
  <c r="F1231" i="43"/>
  <c r="F1232" i="43"/>
  <c r="F1233" i="43"/>
  <c r="F1234" i="43"/>
  <c r="F1235" i="43"/>
  <c r="F1236" i="43"/>
  <c r="F1237" i="43"/>
  <c r="F1238" i="43"/>
  <c r="F1239" i="43"/>
  <c r="F1240" i="43"/>
  <c r="F1241" i="43"/>
  <c r="F1242" i="43"/>
  <c r="F1243" i="43"/>
  <c r="F1244" i="43"/>
  <c r="F1245" i="43"/>
  <c r="F1246" i="43"/>
  <c r="F1247" i="43"/>
  <c r="F1248" i="43"/>
  <c r="F1249" i="43"/>
  <c r="F1250" i="43"/>
  <c r="G1250" i="43" s="1"/>
  <c r="F1251" i="43"/>
  <c r="G1251" i="43" s="1"/>
  <c r="F1252" i="43"/>
  <c r="G1252" i="43" s="1"/>
  <c r="F1253" i="43"/>
  <c r="G1253" i="43" s="1"/>
  <c r="F1254" i="43"/>
  <c r="F1255" i="43"/>
  <c r="F1256" i="43"/>
  <c r="F1257" i="43"/>
  <c r="F1258" i="43"/>
  <c r="F1259" i="43"/>
  <c r="F1260" i="43"/>
  <c r="F1261" i="43"/>
  <c r="F1262" i="43"/>
  <c r="F1263" i="43"/>
  <c r="F1264" i="43"/>
  <c r="F1265" i="43"/>
  <c r="F1266" i="43"/>
  <c r="F1267" i="43"/>
  <c r="F1268" i="43"/>
  <c r="F1269" i="43"/>
  <c r="F1270" i="43"/>
  <c r="F1271" i="43"/>
  <c r="F1272" i="43"/>
  <c r="F1273" i="43"/>
  <c r="G1273" i="43" s="1"/>
  <c r="F1274" i="43"/>
  <c r="G1274" i="43" s="1"/>
  <c r="F1275" i="43"/>
  <c r="F1276" i="43"/>
  <c r="F1277" i="43"/>
  <c r="F1278" i="43"/>
  <c r="F1279" i="43"/>
  <c r="F1280" i="43"/>
  <c r="F1281" i="43"/>
  <c r="F1282" i="43"/>
  <c r="F1283" i="43"/>
  <c r="F1284" i="43"/>
  <c r="F1285" i="43"/>
  <c r="F1286" i="43"/>
  <c r="F1287" i="43"/>
  <c r="F1288" i="43"/>
  <c r="F1289" i="43"/>
  <c r="F1290" i="43"/>
  <c r="F1291" i="43"/>
  <c r="F1292" i="43"/>
  <c r="F1293" i="43"/>
  <c r="F1294" i="43"/>
  <c r="G1294" i="43" s="1"/>
  <c r="F1295" i="43"/>
  <c r="G1295" i="43" s="1"/>
  <c r="F1296" i="43"/>
  <c r="F1297" i="43"/>
  <c r="F1298" i="43"/>
  <c r="F1299" i="43"/>
  <c r="F1300" i="43"/>
  <c r="F1301" i="43"/>
  <c r="F1302" i="43"/>
  <c r="F1303" i="43"/>
  <c r="F1304" i="43"/>
  <c r="F1305" i="43"/>
  <c r="F1306" i="43"/>
  <c r="F1307" i="43"/>
  <c r="F1308" i="43"/>
  <c r="F1309" i="43"/>
  <c r="F1310" i="43"/>
  <c r="F1311" i="43"/>
  <c r="F1312" i="43"/>
  <c r="F1313" i="43"/>
  <c r="F1314" i="43"/>
  <c r="F1315" i="43"/>
  <c r="G1315" i="43" s="1"/>
  <c r="F1316" i="43"/>
  <c r="G1316" i="43" s="1"/>
  <c r="F1317" i="43"/>
  <c r="F1318" i="43"/>
  <c r="G1318" i="43" s="1"/>
  <c r="F1319" i="43"/>
  <c r="F1320" i="43"/>
  <c r="F1321" i="43"/>
  <c r="F1322" i="43"/>
  <c r="F1323" i="43"/>
  <c r="G1323" i="43" s="1"/>
  <c r="F1324" i="43"/>
  <c r="G1324" i="43" s="1"/>
  <c r="F1325" i="43"/>
  <c r="F1326" i="43"/>
  <c r="G1326" i="43" s="1"/>
  <c r="F1327" i="43"/>
  <c r="G1327" i="43" s="1"/>
  <c r="F1328" i="43"/>
  <c r="G1328" i="43" s="1"/>
  <c r="F1329" i="43"/>
  <c r="G1329" i="43" s="1"/>
  <c r="F1330" i="43"/>
  <c r="G1330" i="43" s="1"/>
  <c r="F1331" i="43"/>
  <c r="G1331" i="43" s="1"/>
  <c r="F1332" i="43"/>
  <c r="F1333" i="43"/>
  <c r="G1333" i="43" s="1"/>
  <c r="F1334" i="43"/>
  <c r="F1335" i="43"/>
  <c r="F1336" i="43"/>
  <c r="F1337" i="43"/>
  <c r="F1338" i="43"/>
  <c r="F1339" i="43"/>
  <c r="F1340" i="43"/>
  <c r="F1341" i="43"/>
  <c r="F1342" i="43"/>
  <c r="F1343" i="43"/>
  <c r="F1344" i="43"/>
  <c r="F1345" i="43"/>
  <c r="F1346" i="43"/>
  <c r="F1347" i="43"/>
  <c r="F1348" i="43"/>
  <c r="F1349" i="43"/>
  <c r="F1350" i="43"/>
  <c r="F1351" i="43"/>
  <c r="F1352" i="43"/>
  <c r="F1353" i="43"/>
  <c r="F1354" i="43"/>
  <c r="F1355" i="43"/>
  <c r="F1356" i="43"/>
  <c r="F1357" i="43"/>
  <c r="F1358" i="43"/>
  <c r="F1359" i="43"/>
  <c r="F1360" i="43"/>
  <c r="F1361" i="43"/>
  <c r="G1361" i="43" s="1"/>
  <c r="F1362" i="43"/>
  <c r="G1362" i="43" s="1"/>
  <c r="F1363" i="43"/>
  <c r="G1363" i="43" s="1"/>
  <c r="F1364" i="43"/>
  <c r="F1365" i="43"/>
  <c r="F1366" i="43"/>
  <c r="F1367" i="43"/>
  <c r="F1368" i="43"/>
  <c r="G1368" i="43" s="1"/>
  <c r="F1369" i="43"/>
  <c r="F1370" i="43"/>
  <c r="F1371" i="43"/>
  <c r="F1372" i="43"/>
  <c r="F1373" i="43"/>
  <c r="F1374" i="43"/>
  <c r="F1375" i="43"/>
  <c r="F1376" i="43"/>
  <c r="G1376" i="43" s="1"/>
  <c r="F1377" i="43"/>
  <c r="G1377" i="43" s="1"/>
  <c r="F1378" i="43"/>
  <c r="F1379" i="43"/>
  <c r="F1380" i="43"/>
  <c r="F1381" i="43"/>
  <c r="F1382" i="43"/>
  <c r="F1383" i="43"/>
  <c r="F1384" i="43"/>
  <c r="F1385" i="43"/>
  <c r="F1386" i="43"/>
  <c r="F1387" i="43"/>
  <c r="F1388" i="43"/>
  <c r="F1389" i="43"/>
  <c r="F1390" i="43"/>
  <c r="F1391" i="43"/>
  <c r="F1392" i="43"/>
  <c r="F1393" i="43"/>
  <c r="F1394" i="43"/>
  <c r="F1395" i="43"/>
  <c r="F1396" i="43"/>
  <c r="F1397" i="43"/>
  <c r="G1397" i="43" s="1"/>
  <c r="F1398" i="43"/>
  <c r="G1398" i="43" s="1"/>
  <c r="F1399" i="43"/>
  <c r="F1400" i="43"/>
  <c r="F1401" i="43"/>
  <c r="F1402" i="43"/>
  <c r="F1403" i="43"/>
  <c r="F1404" i="43"/>
  <c r="F1405" i="43"/>
  <c r="F1406" i="43"/>
  <c r="F1407" i="43"/>
  <c r="F1408" i="43"/>
  <c r="F1409" i="43"/>
  <c r="F1410" i="43"/>
  <c r="F1411" i="43"/>
  <c r="F1412" i="43"/>
  <c r="F1413" i="43"/>
  <c r="F1414" i="43"/>
  <c r="F1415" i="43"/>
  <c r="F1416" i="43"/>
  <c r="F1417" i="43"/>
  <c r="F1418" i="43"/>
  <c r="G1418" i="43" s="1"/>
  <c r="F1419" i="43"/>
  <c r="G1419" i="43" s="1"/>
  <c r="F1420" i="43"/>
  <c r="F1421" i="43"/>
  <c r="F1422" i="43"/>
  <c r="F1423" i="43"/>
  <c r="F1424" i="43"/>
  <c r="F1425" i="43"/>
  <c r="F1426" i="43"/>
  <c r="F1427" i="43"/>
  <c r="F1428" i="43"/>
  <c r="F1429" i="43"/>
  <c r="F1430" i="43"/>
  <c r="F1431" i="43"/>
  <c r="F1432" i="43"/>
  <c r="F1433" i="43"/>
  <c r="F1434" i="43"/>
  <c r="F1435" i="43"/>
  <c r="F1436" i="43"/>
  <c r="F1437" i="43"/>
  <c r="F1438" i="43"/>
  <c r="F1439" i="43"/>
  <c r="G1439" i="43" s="1"/>
  <c r="F1440" i="43"/>
  <c r="G1440" i="43" s="1"/>
  <c r="F1441" i="43"/>
  <c r="G1441" i="43" s="1"/>
  <c r="F1442" i="43"/>
  <c r="G1442" i="43" s="1"/>
  <c r="F1443" i="43"/>
  <c r="F1444" i="43"/>
  <c r="F1445" i="43"/>
  <c r="F1446" i="43"/>
  <c r="F1447" i="43"/>
  <c r="G1447" i="43" s="1"/>
  <c r="F1448" i="43"/>
  <c r="F1449" i="43"/>
  <c r="F1450" i="43"/>
  <c r="F1451" i="43"/>
  <c r="F1452" i="43"/>
  <c r="F1453" i="43"/>
  <c r="G1453" i="43" s="1"/>
  <c r="F1454" i="43"/>
  <c r="F1455" i="43"/>
  <c r="G1455" i="43" s="1"/>
  <c r="F1456" i="43"/>
  <c r="G1456" i="43" s="1"/>
  <c r="F1457" i="43"/>
  <c r="F1458" i="43"/>
  <c r="F1459" i="43"/>
  <c r="F1460" i="43"/>
  <c r="F1461" i="43"/>
  <c r="F1462" i="43"/>
  <c r="F1463" i="43"/>
  <c r="F1464" i="43"/>
  <c r="G1464" i="43" s="1"/>
  <c r="F1465" i="43"/>
  <c r="F1466" i="43"/>
  <c r="F1467" i="43"/>
  <c r="F1468" i="43"/>
  <c r="F1469" i="43"/>
  <c r="F1470" i="43"/>
  <c r="F1471" i="43"/>
  <c r="F1472" i="43"/>
  <c r="G1472" i="43" s="1"/>
  <c r="F1473" i="43"/>
  <c r="F1474" i="43"/>
  <c r="F1475" i="43"/>
  <c r="F1476" i="43"/>
  <c r="F1477" i="43"/>
  <c r="F1478" i="43"/>
  <c r="F1479" i="43"/>
  <c r="F1480" i="43"/>
  <c r="G1480" i="43" s="1"/>
  <c r="F1481" i="43"/>
  <c r="G1481" i="43" s="1"/>
  <c r="F1482" i="43"/>
  <c r="G1482" i="43" s="1"/>
  <c r="F1483" i="43"/>
  <c r="G1483" i="43" s="1"/>
  <c r="F1484" i="43"/>
  <c r="G1484" i="43" s="1"/>
  <c r="F1485" i="43"/>
  <c r="F1486" i="43"/>
  <c r="F1487" i="43"/>
  <c r="F1488" i="43"/>
  <c r="F1489" i="43"/>
  <c r="F1490" i="43"/>
  <c r="F1491" i="43"/>
  <c r="F1492" i="43"/>
  <c r="F1493" i="43"/>
  <c r="F1494" i="43"/>
  <c r="F1495" i="43"/>
  <c r="F1496" i="43"/>
  <c r="F1497" i="43"/>
  <c r="F1498" i="43"/>
  <c r="F1499" i="43"/>
  <c r="F1500" i="43"/>
  <c r="F1501" i="43"/>
  <c r="F1502" i="43"/>
  <c r="F1503" i="43"/>
  <c r="F1504" i="43"/>
  <c r="F1505" i="43"/>
  <c r="F1506" i="43"/>
  <c r="F1507" i="43"/>
  <c r="F1508" i="43"/>
  <c r="F1509" i="43"/>
  <c r="F1510" i="43"/>
  <c r="F1511" i="43"/>
  <c r="F1512" i="43"/>
  <c r="G1512" i="43" s="1"/>
  <c r="F1513" i="43"/>
  <c r="F1514" i="43"/>
  <c r="F1515" i="43"/>
  <c r="F1516" i="43"/>
  <c r="F1517" i="43"/>
  <c r="F1518" i="43"/>
  <c r="F1519" i="43"/>
  <c r="F1520" i="43"/>
  <c r="F1521" i="43"/>
  <c r="F1522" i="43"/>
  <c r="F1523" i="43"/>
  <c r="F1524" i="43"/>
  <c r="F1525" i="43"/>
  <c r="F1526" i="43"/>
  <c r="F1527" i="43"/>
  <c r="F1528" i="43"/>
  <c r="F1529" i="43"/>
  <c r="F1530" i="43"/>
  <c r="F1531" i="43"/>
  <c r="F1532" i="43"/>
  <c r="F1533" i="43"/>
  <c r="F1534" i="43"/>
  <c r="F1535" i="43"/>
  <c r="F1536" i="43"/>
  <c r="F1537" i="43"/>
  <c r="G1537" i="43" s="1"/>
  <c r="F1538" i="43"/>
  <c r="F1539" i="43"/>
  <c r="F1540" i="43"/>
  <c r="F1541" i="43"/>
  <c r="F1542" i="43"/>
  <c r="F1543" i="43"/>
  <c r="F1544" i="43"/>
  <c r="F1545" i="43"/>
  <c r="F1546" i="43"/>
  <c r="F1547" i="43"/>
  <c r="F1548" i="43"/>
  <c r="F1549" i="43"/>
  <c r="F1550" i="43"/>
  <c r="F1551" i="43"/>
  <c r="F1552" i="43"/>
  <c r="F1553" i="43"/>
  <c r="F1554" i="43"/>
  <c r="F1555" i="43"/>
  <c r="F1556" i="43"/>
  <c r="F1557" i="43"/>
  <c r="F1558" i="43"/>
  <c r="F1559" i="43"/>
  <c r="F1560" i="43"/>
  <c r="F1561" i="43"/>
  <c r="F1562" i="43"/>
  <c r="G1562" i="43" s="1"/>
  <c r="F1563" i="43"/>
  <c r="F1564" i="43"/>
  <c r="F1565" i="43"/>
  <c r="F1566" i="43"/>
  <c r="F1567" i="43"/>
  <c r="F1568" i="43"/>
  <c r="F1569" i="43"/>
  <c r="F1570" i="43"/>
  <c r="F1571" i="43"/>
  <c r="F1572" i="43"/>
  <c r="F1573" i="43"/>
  <c r="F1574" i="43"/>
  <c r="F1575" i="43"/>
  <c r="F1576" i="43"/>
  <c r="F1577" i="43"/>
  <c r="F1578" i="43"/>
  <c r="F1579" i="43"/>
  <c r="F1580" i="43"/>
  <c r="F1581" i="43"/>
  <c r="F1582" i="43"/>
  <c r="F1583" i="43"/>
  <c r="F1584" i="43"/>
  <c r="F1585" i="43"/>
  <c r="F1586" i="43"/>
  <c r="F1587" i="43"/>
  <c r="G1587" i="43" s="1"/>
  <c r="F1588" i="43"/>
  <c r="G1588" i="43" s="1"/>
  <c r="F1589" i="43"/>
  <c r="F1590" i="43"/>
  <c r="F1591" i="43"/>
  <c r="F1592" i="43"/>
  <c r="F1593" i="43"/>
  <c r="G1593" i="43" s="1"/>
  <c r="F1594" i="43"/>
  <c r="F1595" i="43"/>
  <c r="F1596" i="43"/>
  <c r="F1597" i="43"/>
  <c r="F1598" i="43"/>
  <c r="F1599" i="43"/>
  <c r="F1600" i="43"/>
  <c r="F1601" i="43"/>
  <c r="G1601" i="43" s="1"/>
  <c r="F1602" i="43"/>
  <c r="F1603" i="43"/>
  <c r="F1604" i="43"/>
  <c r="F1605" i="43"/>
  <c r="F1606" i="43"/>
  <c r="F1607" i="43"/>
  <c r="F1608" i="43"/>
  <c r="F1609" i="43"/>
  <c r="G1609" i="43" s="1"/>
  <c r="F1610" i="43"/>
  <c r="G1610" i="43" s="1"/>
  <c r="F1611" i="43"/>
  <c r="G1611" i="43" s="1"/>
  <c r="F1612" i="43"/>
  <c r="F1613" i="43"/>
  <c r="G1613" i="43" s="1"/>
  <c r="F1614" i="43"/>
  <c r="F1615" i="43"/>
  <c r="F1616" i="43"/>
  <c r="F1617" i="43"/>
  <c r="F1618" i="43"/>
  <c r="G1618" i="43" s="1"/>
  <c r="F1619" i="43"/>
  <c r="F1620" i="43"/>
  <c r="F1621" i="43"/>
  <c r="F1622" i="43"/>
  <c r="F1623" i="43"/>
  <c r="G1623" i="43" s="1"/>
  <c r="F1624" i="43"/>
  <c r="F1625" i="43"/>
  <c r="F1626" i="43"/>
  <c r="F1627" i="43"/>
  <c r="F1628" i="43"/>
  <c r="G1628" i="43" s="1"/>
  <c r="F1629" i="43"/>
  <c r="F1630" i="43"/>
  <c r="F1631" i="43"/>
  <c r="F1632" i="43"/>
  <c r="F1633" i="43"/>
  <c r="F1634" i="43"/>
  <c r="G1634" i="43" s="1"/>
  <c r="F1635" i="43"/>
  <c r="F1636" i="43"/>
  <c r="F1637" i="43"/>
  <c r="G1637" i="43" s="1"/>
  <c r="F1638" i="43"/>
  <c r="G1638" i="43" s="1"/>
  <c r="F1639" i="43"/>
  <c r="G1639" i="43" s="1"/>
  <c r="F1640" i="43"/>
  <c r="G1640" i="43" s="1"/>
  <c r="F1641" i="43"/>
  <c r="G1641" i="43" s="1"/>
  <c r="F1642" i="43"/>
  <c r="G1642" i="43" s="1"/>
  <c r="F1643" i="43"/>
  <c r="G1643" i="43" s="1"/>
  <c r="F1644" i="43"/>
  <c r="G1644" i="43" s="1"/>
  <c r="F1645" i="43"/>
  <c r="G1645" i="43" s="1"/>
  <c r="F1646" i="43"/>
  <c r="G1646" i="43" s="1"/>
  <c r="F1647" i="43"/>
  <c r="G1647" i="43" s="1"/>
  <c r="F1648" i="43"/>
  <c r="G1648" i="43" s="1"/>
  <c r="F1649" i="43"/>
  <c r="G1649" i="43" s="1"/>
  <c r="F1650" i="43"/>
  <c r="G1650" i="43" s="1"/>
  <c r="F1651" i="43"/>
  <c r="F1652" i="43"/>
  <c r="F1653" i="43"/>
  <c r="F1654" i="43"/>
  <c r="F1655" i="43"/>
  <c r="F1656" i="43"/>
  <c r="F1657" i="43"/>
  <c r="F1658" i="43"/>
  <c r="F1659" i="43"/>
  <c r="F1660" i="43"/>
  <c r="F1661" i="43"/>
  <c r="F1662" i="43"/>
  <c r="F1663" i="43"/>
  <c r="F1664" i="43"/>
  <c r="F1665" i="43"/>
  <c r="F1666" i="43"/>
  <c r="F1667" i="43"/>
  <c r="F1668" i="43"/>
  <c r="F1669" i="43"/>
  <c r="F1670" i="43"/>
  <c r="F1671" i="43"/>
  <c r="F1672" i="43"/>
  <c r="F1673" i="43"/>
  <c r="F1674" i="43"/>
  <c r="F1675" i="43"/>
  <c r="F1676" i="43"/>
  <c r="F1677" i="43"/>
  <c r="F1678" i="43"/>
  <c r="F1679" i="43"/>
  <c r="F1680" i="43"/>
  <c r="F1681" i="43"/>
  <c r="F1682" i="43"/>
  <c r="F1683" i="43"/>
  <c r="F1684" i="43"/>
  <c r="F1685" i="43"/>
  <c r="F1686" i="43"/>
  <c r="F1687" i="43"/>
  <c r="G1687" i="43" s="1"/>
  <c r="F1688" i="43"/>
  <c r="F1689" i="43"/>
  <c r="F1690" i="43"/>
  <c r="F1691" i="43"/>
  <c r="F1692" i="43"/>
  <c r="F1693" i="43"/>
  <c r="F1694" i="43"/>
  <c r="F1695" i="43"/>
  <c r="F1696" i="43"/>
  <c r="F1697" i="43"/>
  <c r="F1698" i="43"/>
  <c r="F1699" i="43"/>
  <c r="F1700" i="43"/>
  <c r="F1701" i="43"/>
  <c r="F1702" i="43"/>
  <c r="F1703" i="43"/>
  <c r="F1704" i="43"/>
  <c r="F1705" i="43"/>
  <c r="F1706" i="43"/>
  <c r="F1707" i="43"/>
  <c r="F1708" i="43"/>
  <c r="F1709" i="43"/>
  <c r="F1710" i="43"/>
  <c r="F1711" i="43"/>
  <c r="F1712" i="43"/>
  <c r="F1713" i="43"/>
  <c r="F1714" i="43"/>
  <c r="F1715" i="43"/>
  <c r="F1716" i="43"/>
  <c r="F1717" i="43"/>
  <c r="F1718" i="43"/>
  <c r="F1719" i="43"/>
  <c r="F1720" i="43"/>
  <c r="F1721" i="43"/>
  <c r="F1722" i="43"/>
  <c r="F1723" i="43"/>
  <c r="F1724" i="43"/>
  <c r="G1724" i="43" s="1"/>
  <c r="F1725" i="43"/>
  <c r="F1726" i="43"/>
  <c r="F1727" i="43"/>
  <c r="F1728" i="43"/>
  <c r="F1729" i="43"/>
  <c r="F1730" i="43"/>
  <c r="F1731" i="43"/>
  <c r="F1732" i="43"/>
  <c r="F1733" i="43"/>
  <c r="F1734" i="43"/>
  <c r="F1735" i="43"/>
  <c r="F1736" i="43"/>
  <c r="F1737" i="43"/>
  <c r="F1738" i="43"/>
  <c r="F1739" i="43"/>
  <c r="F1740" i="43"/>
  <c r="F1741" i="43"/>
  <c r="F1742" i="43"/>
  <c r="F1743" i="43"/>
  <c r="F1744" i="43"/>
  <c r="F1745" i="43"/>
  <c r="F1746" i="43"/>
  <c r="F1747" i="43"/>
  <c r="F1748" i="43"/>
  <c r="F1749" i="43"/>
  <c r="F1750" i="43"/>
  <c r="F1751" i="43"/>
  <c r="F1752" i="43"/>
  <c r="F1753" i="43"/>
  <c r="F1754" i="43"/>
  <c r="F1755" i="43"/>
  <c r="F1756" i="43"/>
  <c r="F1757" i="43"/>
  <c r="F1758" i="43"/>
  <c r="F1759" i="43"/>
  <c r="F1760" i="43"/>
  <c r="F1761" i="43"/>
  <c r="G1761" i="43" s="1"/>
  <c r="F1762" i="43"/>
  <c r="F1763" i="43"/>
  <c r="F1764" i="43"/>
  <c r="F1765" i="43"/>
  <c r="F1766" i="43"/>
  <c r="F1767" i="43"/>
  <c r="F1768" i="43"/>
  <c r="F1769" i="43"/>
  <c r="F1770" i="43"/>
  <c r="F1771" i="43"/>
  <c r="F1772" i="43"/>
  <c r="F1773" i="43"/>
  <c r="G1773" i="43" s="1"/>
  <c r="F1774" i="43"/>
  <c r="F1775" i="43"/>
  <c r="F1776" i="43"/>
  <c r="F1777" i="43"/>
  <c r="F1778" i="43"/>
  <c r="F1779" i="43"/>
  <c r="F1780" i="43"/>
  <c r="F1781" i="43"/>
  <c r="F1782" i="43"/>
  <c r="F1783" i="43"/>
  <c r="F1784" i="43"/>
  <c r="F1785" i="43"/>
  <c r="G1785" i="43" s="1"/>
  <c r="F1786" i="43"/>
  <c r="F1787" i="43"/>
  <c r="F1788" i="43"/>
  <c r="F1789" i="43"/>
  <c r="F1790" i="43"/>
  <c r="F1791" i="43"/>
  <c r="F1792" i="43"/>
  <c r="F1793" i="43"/>
  <c r="F1794" i="43"/>
  <c r="F1795" i="43"/>
  <c r="F1796" i="43"/>
  <c r="F1797" i="43"/>
  <c r="G1797" i="43" s="1"/>
  <c r="F1798" i="43"/>
  <c r="F1799" i="43"/>
  <c r="F1800" i="43"/>
  <c r="F1801" i="43"/>
  <c r="F1802" i="43"/>
  <c r="F1803" i="43"/>
  <c r="F1804" i="43"/>
  <c r="F1805" i="43"/>
  <c r="F1806" i="43"/>
  <c r="F1807" i="43"/>
  <c r="F1808" i="43"/>
  <c r="F1809" i="43"/>
  <c r="G1809" i="43" s="1"/>
  <c r="F1810" i="43"/>
  <c r="G1810" i="43" s="1"/>
  <c r="F1811" i="43"/>
  <c r="F1812" i="43"/>
  <c r="F1813" i="43"/>
  <c r="F1814" i="43"/>
  <c r="F1815" i="43"/>
  <c r="F1816" i="43"/>
  <c r="G1816" i="43" s="1"/>
  <c r="F1817" i="43"/>
  <c r="F1818" i="43"/>
  <c r="F1819" i="43"/>
  <c r="F1820" i="43"/>
  <c r="F1821" i="43"/>
  <c r="F1822" i="43"/>
  <c r="G1822" i="43" s="1"/>
  <c r="F1823" i="43"/>
  <c r="G1823" i="43" s="1"/>
  <c r="F1824" i="43"/>
  <c r="G1824" i="43" s="1"/>
  <c r="F1825" i="43"/>
  <c r="G1825" i="43" s="1"/>
  <c r="F1826" i="43"/>
  <c r="G1826" i="43" s="1"/>
  <c r="F1827" i="43"/>
  <c r="G1827" i="43" s="1"/>
  <c r="F1828" i="43"/>
  <c r="G1828" i="43" s="1"/>
  <c r="F1829" i="43"/>
  <c r="G1829" i="43" s="1"/>
  <c r="F1830" i="43"/>
  <c r="G1830" i="43" s="1"/>
  <c r="F1831" i="43"/>
  <c r="F1832" i="43"/>
  <c r="F1833" i="43"/>
  <c r="F1834" i="43"/>
  <c r="F1835" i="43"/>
  <c r="G1835" i="43" s="1"/>
  <c r="F1836" i="43"/>
  <c r="G1836" i="43" s="1"/>
  <c r="F1837" i="43"/>
  <c r="F1838" i="43"/>
  <c r="F1839" i="43"/>
  <c r="F1840" i="43"/>
  <c r="G1840" i="43" s="1"/>
  <c r="F1841" i="43"/>
  <c r="G1841" i="43" s="1"/>
  <c r="F1842" i="43"/>
  <c r="G1842" i="43" s="1"/>
  <c r="F1843" i="43"/>
  <c r="F1844" i="43"/>
  <c r="F1845" i="43"/>
  <c r="F1846" i="43"/>
  <c r="F1847" i="43"/>
  <c r="F1848" i="43"/>
  <c r="F1849" i="43"/>
  <c r="F1850" i="43"/>
  <c r="F1851" i="43"/>
  <c r="F1852" i="43"/>
  <c r="F1853" i="43"/>
  <c r="G1853" i="43" s="1"/>
  <c r="F1854" i="43"/>
  <c r="F1855" i="43"/>
  <c r="F1856" i="43"/>
  <c r="F1857" i="43"/>
  <c r="F1858" i="43"/>
  <c r="F1859" i="43"/>
  <c r="F1860" i="43"/>
  <c r="G1860" i="43" s="1"/>
  <c r="F1861" i="43"/>
  <c r="G1861" i="43" s="1"/>
  <c r="F1862" i="43"/>
  <c r="G1862" i="43" s="1"/>
  <c r="F1863" i="43"/>
  <c r="G1863" i="43" s="1"/>
  <c r="F1864" i="43"/>
  <c r="G1864" i="43" s="1"/>
  <c r="F1865" i="43"/>
  <c r="G1865" i="43" s="1"/>
  <c r="F1866" i="43"/>
  <c r="G1866" i="43" s="1"/>
  <c r="F1867" i="43"/>
  <c r="G1867" i="43" s="1"/>
  <c r="F1868" i="43"/>
  <c r="F1869" i="43"/>
  <c r="F1870" i="43"/>
  <c r="F1871" i="43"/>
  <c r="F1872" i="43"/>
  <c r="F1873" i="43"/>
  <c r="G1873" i="43" s="1"/>
  <c r="F1874" i="43"/>
  <c r="G1874" i="43" s="1"/>
  <c r="F1875" i="43"/>
  <c r="G1875" i="43" s="1"/>
  <c r="F1876" i="43"/>
  <c r="F1877" i="43"/>
  <c r="F1878" i="43"/>
  <c r="F1879" i="43"/>
  <c r="F1880" i="43"/>
  <c r="G1880" i="43" s="1"/>
  <c r="F1881" i="43"/>
  <c r="F1882" i="43"/>
  <c r="F1883" i="43"/>
  <c r="F1884" i="43"/>
  <c r="F1885" i="43"/>
  <c r="F1886" i="43"/>
  <c r="F1887" i="43"/>
  <c r="F1888" i="43"/>
  <c r="G1888" i="43" s="1"/>
  <c r="F1889" i="43"/>
  <c r="F1890" i="43"/>
  <c r="F1891" i="43"/>
  <c r="F1892" i="43"/>
  <c r="F1893" i="43"/>
  <c r="F1894" i="43"/>
  <c r="F1895" i="43"/>
  <c r="F1896" i="43"/>
  <c r="G1896" i="43" s="1"/>
  <c r="F1897" i="43"/>
  <c r="G1897" i="43" s="1"/>
  <c r="F1898" i="43"/>
  <c r="F1899" i="43"/>
  <c r="F1900" i="43"/>
  <c r="F1901" i="43"/>
  <c r="F1902" i="43"/>
  <c r="F1903" i="43"/>
  <c r="F1904" i="43"/>
  <c r="F1905" i="43"/>
  <c r="F1906" i="43"/>
  <c r="F1907" i="43"/>
  <c r="F1908" i="43"/>
  <c r="F1909" i="43"/>
  <c r="F1910" i="43"/>
  <c r="F1911" i="43"/>
  <c r="F1912" i="43"/>
  <c r="F1913" i="43"/>
  <c r="F1914" i="43"/>
  <c r="F1915" i="43"/>
  <c r="F1916" i="43"/>
  <c r="F1917" i="43"/>
  <c r="F1918" i="43"/>
  <c r="F1919" i="43"/>
  <c r="F1920" i="43"/>
  <c r="F1921" i="43"/>
  <c r="F1922" i="43"/>
  <c r="F1923" i="43"/>
  <c r="F1924" i="43"/>
  <c r="F1925" i="43"/>
  <c r="G1925" i="43" s="1"/>
  <c r="F1926" i="43"/>
  <c r="G1926" i="43" s="1"/>
  <c r="F1927" i="43"/>
  <c r="G1927" i="43" s="1"/>
  <c r="F1928" i="43"/>
  <c r="G1928" i="43" s="1"/>
  <c r="F1929" i="43"/>
  <c r="G1929" i="43" s="1"/>
  <c r="F1930" i="43"/>
  <c r="G1930" i="43" s="1"/>
  <c r="F1931" i="43"/>
  <c r="G1931" i="43" s="1"/>
  <c r="F1932" i="43"/>
  <c r="G1932" i="43" s="1"/>
  <c r="F1933" i="43"/>
  <c r="F1934" i="43"/>
  <c r="F1935" i="43"/>
  <c r="F1936" i="43"/>
  <c r="F1937" i="43"/>
  <c r="G1937" i="43" s="1"/>
  <c r="F1938" i="43"/>
  <c r="F1939" i="43"/>
  <c r="F1940" i="43"/>
  <c r="F1941" i="43"/>
  <c r="F1942" i="43"/>
  <c r="G1942" i="43" s="1"/>
  <c r="F1943" i="43"/>
  <c r="F1944" i="43"/>
  <c r="F1945" i="43"/>
  <c r="F1946" i="43"/>
  <c r="F1947" i="43"/>
  <c r="G1947" i="43" s="1"/>
  <c r="F1948" i="43"/>
  <c r="F1949" i="43"/>
  <c r="F1950" i="43"/>
  <c r="F1951" i="43"/>
  <c r="F1952" i="43"/>
  <c r="F1953" i="43"/>
  <c r="G1953" i="43" s="1"/>
  <c r="F1954" i="43"/>
  <c r="G1954" i="43" s="1"/>
  <c r="F1955" i="43"/>
  <c r="G1955" i="43" s="1"/>
  <c r="F1956" i="43"/>
  <c r="G1956" i="43" s="1"/>
  <c r="F1957" i="43"/>
  <c r="F1958" i="43"/>
  <c r="F1959" i="43"/>
  <c r="F1960" i="43"/>
  <c r="F1961" i="43"/>
  <c r="F1962" i="43"/>
  <c r="F1963" i="43"/>
  <c r="F1964" i="43"/>
  <c r="F1965" i="43"/>
  <c r="F1966" i="43"/>
  <c r="F1967" i="43"/>
  <c r="F1968" i="43"/>
  <c r="F1969" i="43"/>
  <c r="G1969" i="43" s="1"/>
  <c r="F1970" i="43"/>
  <c r="G1970" i="43" s="1"/>
  <c r="F1971" i="43"/>
  <c r="G1971" i="43" s="1"/>
  <c r="F1972" i="43"/>
  <c r="G1972" i="43" s="1"/>
  <c r="F1973" i="43"/>
  <c r="G1973" i="43" s="1"/>
  <c r="F1974" i="43"/>
  <c r="F1975" i="43"/>
  <c r="F1976" i="43"/>
  <c r="F1977" i="43"/>
  <c r="F1978" i="43"/>
  <c r="F1979" i="43"/>
  <c r="F1980" i="43"/>
  <c r="F1981" i="43"/>
  <c r="F1982" i="43"/>
  <c r="F1983" i="43"/>
  <c r="G1983" i="43" s="1"/>
  <c r="F1984" i="43"/>
  <c r="G1984" i="43" s="1"/>
  <c r="F1985" i="43"/>
  <c r="F1986" i="43"/>
  <c r="F1987" i="43"/>
  <c r="F1988" i="43"/>
  <c r="F1989" i="43"/>
  <c r="F1990" i="43"/>
  <c r="F1991" i="43"/>
  <c r="F1992" i="43"/>
  <c r="F1993" i="43"/>
  <c r="F1994" i="43"/>
  <c r="F1995" i="43"/>
  <c r="F1996" i="43"/>
  <c r="F1997" i="43"/>
  <c r="F1998" i="43"/>
  <c r="F1999" i="43"/>
  <c r="F2000" i="43"/>
  <c r="F2001" i="43"/>
  <c r="F2002" i="43"/>
  <c r="F2003" i="43"/>
  <c r="F2004" i="43"/>
  <c r="F2005" i="43"/>
  <c r="F2006" i="43"/>
  <c r="F2007" i="43"/>
  <c r="F2008" i="43"/>
  <c r="F2009" i="43"/>
  <c r="F2010" i="43"/>
  <c r="F2011" i="43"/>
  <c r="F2012" i="43"/>
  <c r="G2012" i="43" s="1"/>
  <c r="F2013" i="43"/>
  <c r="G2013" i="43" s="1"/>
  <c r="F2014" i="43"/>
  <c r="G2014" i="43" s="1"/>
  <c r="F2015" i="43"/>
  <c r="G2015" i="43" s="1"/>
  <c r="F2016" i="43"/>
  <c r="F2017" i="43"/>
  <c r="F2018" i="43"/>
  <c r="F2019" i="43"/>
  <c r="F2020" i="43"/>
  <c r="F2021" i="43"/>
  <c r="F2022" i="43"/>
  <c r="F2023" i="43"/>
  <c r="F2024" i="43"/>
  <c r="F2025" i="43"/>
  <c r="F2026" i="43"/>
  <c r="F2027" i="43"/>
  <c r="F2028" i="43"/>
  <c r="F2029" i="43"/>
  <c r="F2030" i="43"/>
  <c r="F2031" i="43"/>
  <c r="F2032" i="43"/>
  <c r="F2033" i="43"/>
  <c r="F2034" i="43"/>
  <c r="F2035" i="43"/>
  <c r="G2035" i="43" s="1"/>
  <c r="F2036" i="43"/>
  <c r="G2036" i="43" s="1"/>
  <c r="F2037" i="43"/>
  <c r="F2038" i="43"/>
  <c r="F2039" i="43"/>
  <c r="F2040" i="43"/>
  <c r="F2041" i="43"/>
  <c r="F2042" i="43"/>
  <c r="F2043" i="43"/>
  <c r="F2044" i="43"/>
  <c r="F2045" i="43"/>
  <c r="F2046" i="43"/>
  <c r="F2047" i="43"/>
  <c r="F2048" i="43"/>
  <c r="F2049" i="43"/>
  <c r="F2050" i="43"/>
  <c r="F2051" i="43"/>
  <c r="F2052" i="43"/>
  <c r="F2053" i="43"/>
  <c r="F2054" i="43"/>
  <c r="F2055" i="43"/>
  <c r="F2056" i="43"/>
  <c r="G2056" i="43" s="1"/>
  <c r="F2057" i="43"/>
  <c r="G2057" i="43" s="1"/>
  <c r="F2058" i="43"/>
  <c r="F2059" i="43"/>
  <c r="F2060" i="43"/>
  <c r="F2061" i="43"/>
  <c r="F2062" i="43"/>
  <c r="F2063" i="43"/>
  <c r="F2064" i="43"/>
  <c r="F2065" i="43"/>
  <c r="F2066" i="43"/>
  <c r="F2067" i="43"/>
  <c r="F2068" i="43"/>
  <c r="F2069" i="43"/>
  <c r="F2070" i="43"/>
  <c r="F2071" i="43"/>
  <c r="F2072" i="43"/>
  <c r="F2073" i="43"/>
  <c r="F2074" i="43"/>
  <c r="F2075" i="43"/>
  <c r="F2076" i="43"/>
  <c r="F2077" i="43"/>
  <c r="G2077" i="43" s="1"/>
  <c r="F2078" i="43"/>
  <c r="G2078" i="43" s="1"/>
  <c r="F2079" i="43"/>
  <c r="G2079" i="43" s="1"/>
  <c r="F2080" i="43"/>
  <c r="G2080" i="43" s="1"/>
  <c r="F2081" i="43"/>
  <c r="G2081" i="43" s="1"/>
  <c r="F2082" i="43"/>
  <c r="F2083" i="43"/>
  <c r="F2084" i="43"/>
  <c r="F2085" i="43"/>
  <c r="F2086" i="43"/>
  <c r="G2086" i="43" s="1"/>
  <c r="F2087" i="43"/>
  <c r="G2087" i="43" s="1"/>
  <c r="F2088" i="43"/>
  <c r="F2089" i="43"/>
  <c r="G2089" i="43" s="1"/>
  <c r="F2090" i="43"/>
  <c r="G2090" i="43" s="1"/>
  <c r="F2091" i="43"/>
  <c r="G2091" i="43" s="1"/>
  <c r="F2092" i="43"/>
  <c r="G2092" i="43" s="1"/>
  <c r="F2093" i="43"/>
  <c r="G2093" i="43" s="1"/>
  <c r="F2094" i="43"/>
  <c r="F2095" i="43"/>
  <c r="F2096" i="43"/>
  <c r="F2097" i="43"/>
  <c r="F2098" i="43"/>
  <c r="F2099" i="43"/>
  <c r="G2099" i="43" s="1"/>
  <c r="F2100" i="43"/>
  <c r="G2100" i="43" s="1"/>
  <c r="F2101" i="43"/>
  <c r="F2102" i="43"/>
  <c r="F2103" i="43"/>
  <c r="F2104" i="43"/>
  <c r="F2105" i="43"/>
  <c r="F2106" i="43"/>
  <c r="F2107" i="43"/>
  <c r="F2108" i="43"/>
  <c r="F2109" i="43"/>
  <c r="F2110" i="43"/>
  <c r="F2111" i="43"/>
  <c r="F2112" i="43"/>
  <c r="F2113" i="43"/>
  <c r="F2114" i="43"/>
  <c r="F2115" i="43"/>
  <c r="F2116" i="43"/>
  <c r="F2117" i="43"/>
  <c r="F2118" i="43"/>
  <c r="F2119" i="43"/>
  <c r="F2120" i="43"/>
  <c r="F2121" i="43"/>
  <c r="F2122" i="43"/>
  <c r="F2123" i="43"/>
  <c r="F2124" i="43"/>
  <c r="F2125" i="43"/>
  <c r="F2126" i="43"/>
  <c r="F2127" i="43"/>
  <c r="F2128" i="43"/>
  <c r="G2128" i="43" s="1"/>
  <c r="F2129" i="43"/>
  <c r="G2129" i="43" s="1"/>
  <c r="F2130" i="43"/>
  <c r="G2130" i="43" s="1"/>
  <c r="F2131" i="43"/>
  <c r="F2132" i="43"/>
  <c r="F2133" i="43"/>
  <c r="F2134" i="43"/>
  <c r="F2135" i="43"/>
  <c r="G2135" i="43" s="1"/>
  <c r="F2136" i="43"/>
  <c r="F2137" i="43"/>
  <c r="F2138" i="43"/>
  <c r="F2139" i="43"/>
  <c r="F2140" i="43"/>
  <c r="F2141" i="43"/>
  <c r="F2142" i="43"/>
  <c r="F2143" i="43"/>
  <c r="G2143" i="43" s="1"/>
  <c r="F2144" i="43"/>
  <c r="F2145" i="43"/>
  <c r="F2146" i="43"/>
  <c r="F2147" i="43"/>
  <c r="F2148" i="43"/>
  <c r="F2149" i="43"/>
  <c r="F2150" i="43"/>
  <c r="F2151" i="43"/>
  <c r="G2151" i="43" s="1"/>
  <c r="F2152" i="43"/>
  <c r="G2152" i="43" s="1"/>
  <c r="F2153" i="43"/>
  <c r="F2154" i="43"/>
  <c r="F2155" i="43"/>
  <c r="F2156" i="43"/>
  <c r="F2157" i="43"/>
  <c r="F2158" i="43"/>
  <c r="F2159" i="43"/>
  <c r="F2160" i="43"/>
  <c r="F2161" i="43"/>
  <c r="F2162" i="43"/>
  <c r="F2163" i="43"/>
  <c r="F2164" i="43"/>
  <c r="F2165" i="43"/>
  <c r="F2166" i="43"/>
  <c r="F2167" i="43"/>
  <c r="F2168" i="43"/>
  <c r="F2169" i="43"/>
  <c r="F2170" i="43"/>
  <c r="F2171" i="43"/>
  <c r="F2172" i="43"/>
  <c r="G2172" i="43" s="1"/>
  <c r="F2173" i="43"/>
  <c r="G2173" i="43" s="1"/>
  <c r="F2174" i="43"/>
  <c r="F2175" i="43"/>
  <c r="F2176" i="43"/>
  <c r="F2177" i="43"/>
  <c r="F2178" i="43"/>
  <c r="F2179" i="43"/>
  <c r="F2180" i="43"/>
  <c r="F2181" i="43"/>
  <c r="F2182" i="43"/>
  <c r="F2183" i="43"/>
  <c r="F2184" i="43"/>
  <c r="F2185" i="43"/>
  <c r="F2186" i="43"/>
  <c r="F2187" i="43"/>
  <c r="F2188" i="43"/>
  <c r="F2189" i="43"/>
  <c r="F2190" i="43"/>
  <c r="F2191" i="43"/>
  <c r="F2192" i="43"/>
  <c r="F2193" i="43"/>
  <c r="G2193" i="43" s="1"/>
  <c r="F2194" i="43"/>
  <c r="G2194" i="43" s="1"/>
  <c r="F2195" i="43"/>
  <c r="F2196" i="43"/>
  <c r="F2197" i="43"/>
  <c r="F2198" i="43"/>
  <c r="F2199" i="43"/>
  <c r="F2200" i="43"/>
  <c r="F2201" i="43"/>
  <c r="F2202" i="43"/>
  <c r="F2203" i="43"/>
  <c r="F2204" i="43"/>
  <c r="F2205" i="43"/>
  <c r="F2206" i="43"/>
  <c r="F2207" i="43"/>
  <c r="F2208" i="43"/>
  <c r="F2209" i="43"/>
  <c r="F2210" i="43"/>
  <c r="F2211" i="43"/>
  <c r="F2212" i="43"/>
  <c r="F2213" i="43"/>
  <c r="F2214" i="43"/>
  <c r="G2214" i="43" s="1"/>
  <c r="F2215" i="43"/>
  <c r="G2215" i="43" s="1"/>
  <c r="F2216" i="43"/>
  <c r="G2216" i="43" s="1"/>
  <c r="F2217" i="43"/>
  <c r="G2217" i="43" s="1"/>
  <c r="F2218" i="43"/>
  <c r="G2218" i="43" s="1"/>
  <c r="F2219" i="43"/>
  <c r="G2219" i="43" s="1"/>
  <c r="F2220" i="43"/>
  <c r="G2220" i="43" s="1"/>
  <c r="F2221" i="43"/>
  <c r="F2222" i="43"/>
  <c r="F2223" i="43"/>
  <c r="G2223" i="43" s="1"/>
  <c r="F2224" i="43"/>
  <c r="G2224" i="43" s="1"/>
  <c r="F2225" i="43"/>
  <c r="G2225" i="43" s="1"/>
  <c r="F2226" i="43"/>
  <c r="G2226" i="43" s="1"/>
  <c r="F2227" i="43"/>
  <c r="G2227" i="43" s="1"/>
  <c r="F2228" i="43"/>
  <c r="G2228" i="43" s="1"/>
  <c r="F2229" i="43"/>
  <c r="G2229" i="43" s="1"/>
  <c r="F2230" i="43"/>
  <c r="G2230" i="43" s="1"/>
  <c r="F2231" i="43"/>
  <c r="G2231" i="43" s="1"/>
  <c r="F2232" i="43"/>
  <c r="G2232" i="43" s="1"/>
  <c r="F2233" i="43"/>
  <c r="G2233" i="43" s="1"/>
  <c r="F2234" i="43"/>
  <c r="G2234" i="43" s="1"/>
  <c r="F2235" i="43"/>
  <c r="G2235" i="43" s="1"/>
  <c r="F2236" i="43"/>
  <c r="G2236" i="43" s="1"/>
  <c r="F2237" i="43"/>
  <c r="F2238" i="43"/>
  <c r="F2239" i="43"/>
  <c r="F2240" i="43"/>
  <c r="F2241" i="43"/>
  <c r="G2241" i="43" s="1"/>
  <c r="F2242" i="43"/>
  <c r="G2242" i="43" s="1"/>
  <c r="F2243" i="43"/>
  <c r="G2243" i="43" s="1"/>
  <c r="F2244" i="43"/>
  <c r="G2244" i="43" s="1"/>
  <c r="F2245" i="43"/>
  <c r="G2245" i="43" s="1"/>
  <c r="F2246" i="43"/>
  <c r="G2246" i="43" s="1"/>
  <c r="F2247" i="43"/>
  <c r="G2247" i="43" s="1"/>
  <c r="F2248" i="43"/>
  <c r="G2248" i="43" s="1"/>
  <c r="F2249" i="43"/>
  <c r="G2249" i="43" s="1"/>
  <c r="F2250" i="43"/>
  <c r="G2250" i="43" s="1"/>
  <c r="F2251" i="43"/>
  <c r="G2251" i="43" s="1"/>
  <c r="F2252" i="43"/>
  <c r="G2252" i="43" s="1"/>
  <c r="F2253" i="43"/>
  <c r="G2253" i="43" s="1"/>
  <c r="F2254" i="43"/>
  <c r="G2254" i="43" s="1"/>
  <c r="F2255" i="43"/>
  <c r="G2255" i="43" s="1"/>
  <c r="F2256" i="43"/>
  <c r="G2256" i="43" s="1"/>
  <c r="F2257" i="43"/>
  <c r="G2257" i="43" s="1"/>
  <c r="F2258" i="43"/>
  <c r="G2258" i="43" s="1"/>
  <c r="F2259" i="43"/>
  <c r="G2259" i="43" s="1"/>
  <c r="F2260" i="43"/>
  <c r="G2260" i="43" s="1"/>
  <c r="F2261" i="43"/>
  <c r="G2261" i="43" s="1"/>
  <c r="F2262" i="43"/>
  <c r="G2262" i="43" s="1"/>
  <c r="F2263" i="43"/>
  <c r="G2263" i="43" s="1"/>
  <c r="F2264" i="43"/>
  <c r="G2264" i="43" s="1"/>
  <c r="F2265" i="43"/>
  <c r="G2265" i="43" s="1"/>
  <c r="F2266" i="43"/>
  <c r="G2266" i="43" s="1"/>
  <c r="F2267" i="43"/>
  <c r="G2267" i="43" s="1"/>
  <c r="F2268" i="43"/>
  <c r="G2268" i="43" s="1"/>
  <c r="F2269" i="43"/>
  <c r="G2269" i="43" s="1"/>
  <c r="F2270" i="43"/>
  <c r="G2270" i="43" s="1"/>
  <c r="F2271" i="43"/>
  <c r="F2272" i="43"/>
  <c r="F2273" i="43"/>
  <c r="F2274" i="43"/>
  <c r="F2275" i="43"/>
  <c r="G2275" i="43" s="1"/>
  <c r="F2276" i="43"/>
  <c r="G2276" i="43" s="1"/>
  <c r="F2277" i="43"/>
  <c r="G2277" i="43" s="1"/>
  <c r="F2278" i="43"/>
  <c r="G2278" i="43" s="1"/>
  <c r="F2279" i="43"/>
  <c r="G2279" i="43" s="1"/>
  <c r="F2280" i="43"/>
  <c r="G2280" i="43" s="1"/>
  <c r="F2281" i="43"/>
  <c r="G2281" i="43" s="1"/>
  <c r="F2282" i="43"/>
  <c r="G2282" i="43" s="1"/>
  <c r="F2283" i="43"/>
  <c r="G2283" i="43" s="1"/>
  <c r="F2284" i="43"/>
  <c r="G2284" i="43" s="1"/>
  <c r="F2285" i="43"/>
  <c r="G2285" i="43" s="1"/>
  <c r="F2286" i="43"/>
  <c r="G2286" i="43" s="1"/>
  <c r="F2287" i="43"/>
  <c r="G2287" i="43" s="1"/>
  <c r="F2288" i="43"/>
  <c r="G2288" i="43" s="1"/>
  <c r="F2" i="43"/>
  <c r="N8" i="36"/>
  <c r="N7" i="36"/>
  <c r="N6" i="36"/>
  <c r="T57" i="33"/>
  <c r="T58" i="33"/>
  <c r="E16" i="30"/>
  <c r="A19" i="30"/>
  <c r="H9" i="30"/>
  <c r="C7" i="44" l="1"/>
  <c r="C8" i="44" s="1"/>
  <c r="C9" i="44" s="1"/>
  <c r="C10" i="44" s="1"/>
  <c r="C11" i="44" s="1"/>
  <c r="C12" i="44" s="1"/>
  <c r="C13" i="44" s="1"/>
  <c r="C14" i="44" s="1"/>
  <c r="C15" i="44" l="1"/>
  <c r="C16" i="44" s="1"/>
  <c r="C17" i="44" s="1"/>
  <c r="C18" i="44" s="1"/>
  <c r="C19" i="44" s="1"/>
  <c r="C20" i="44" s="1"/>
  <c r="C21" i="44" s="1"/>
  <c r="C22" i="44" s="1"/>
  <c r="C23" i="44" s="1"/>
  <c r="C24" i="44" s="1"/>
  <c r="C25" i="44" l="1"/>
  <c r="C26" i="44" l="1"/>
  <c r="C27" i="44" s="1"/>
  <c r="C28" i="44" s="1"/>
  <c r="C29" i="44" s="1"/>
  <c r="C30" i="44" s="1"/>
  <c r="C31" i="44" s="1"/>
  <c r="C32" i="44" s="1"/>
  <c r="C33" i="44" l="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C80" i="44" s="1"/>
  <c r="C81" i="44" s="1"/>
  <c r="C82" i="44" s="1"/>
  <c r="C83" i="44" s="1"/>
  <c r="C84" i="44" s="1"/>
  <c r="C85" i="44" s="1"/>
  <c r="C86" i="44" s="1"/>
  <c r="C87" i="44" s="1"/>
  <c r="C88" i="44" s="1"/>
  <c r="C89" i="44" s="1"/>
  <c r="C90" i="44" s="1"/>
  <c r="C91" i="44" s="1"/>
  <c r="C92" i="44" s="1"/>
  <c r="C93" i="44" s="1"/>
  <c r="C94" i="44" s="1"/>
  <c r="C95" i="44" s="1"/>
  <c r="C96" i="44" s="1"/>
  <c r="C97" i="44" s="1"/>
  <c r="C98" i="44" s="1"/>
  <c r="C9" i="51"/>
  <c r="C10" i="51" s="1"/>
  <c r="C11" i="51" s="1"/>
  <c r="C12" i="51" s="1"/>
  <c r="C13" i="51" s="1"/>
  <c r="C14" i="51" s="1"/>
  <c r="C15" i="51" s="1"/>
  <c r="C16" i="51" s="1"/>
  <c r="C17" i="51" s="1"/>
  <c r="C18" i="51" s="1"/>
  <c r="A492" i="45" l="1"/>
  <c r="A493" i="45" s="1"/>
  <c r="A494" i="45" s="1"/>
  <c r="A495" i="45" s="1"/>
  <c r="A496" i="45" s="1"/>
  <c r="A497" i="45" s="1"/>
  <c r="A498" i="45" s="1"/>
  <c r="A499" i="45" s="1"/>
  <c r="A500" i="45" s="1"/>
  <c r="A501" i="45" s="1"/>
  <c r="A502" i="45" s="1"/>
  <c r="A503" i="45" s="1"/>
  <c r="A504" i="45" s="1"/>
  <c r="A505" i="45" s="1"/>
  <c r="A506" i="45" s="1"/>
  <c r="A507" i="45" s="1"/>
  <c r="A508" i="45" s="1"/>
  <c r="A509" i="45" s="1"/>
  <c r="A510" i="45" s="1"/>
  <c r="A511" i="45" s="1"/>
  <c r="A512" i="45" s="1"/>
  <c r="A513" i="45" s="1"/>
  <c r="A514" i="45" s="1"/>
  <c r="A515" i="45" s="1"/>
  <c r="A516" i="45" s="1"/>
  <c r="A517" i="45" s="1"/>
  <c r="A518" i="45" s="1"/>
  <c r="A519" i="45" s="1"/>
  <c r="A520" i="45" s="1"/>
  <c r="A521" i="45" s="1"/>
  <c r="A522" i="45" s="1"/>
  <c r="A523" i="45" s="1"/>
  <c r="A524" i="45" s="1"/>
  <c r="A525" i="45" s="1"/>
  <c r="A526" i="45" s="1"/>
  <c r="A527" i="45" s="1"/>
  <c r="A528" i="45" s="1"/>
  <c r="A529" i="45" s="1"/>
  <c r="A530" i="45" s="1"/>
  <c r="A531" i="45" s="1"/>
  <c r="A532" i="45" s="1"/>
  <c r="A533" i="45" s="1"/>
  <c r="A534" i="45" s="1"/>
  <c r="A535" i="45" s="1"/>
  <c r="A536" i="45" s="1"/>
  <c r="A537" i="45" s="1"/>
  <c r="A538" i="45" s="1"/>
  <c r="A539" i="45" s="1"/>
  <c r="A540" i="45" s="1"/>
  <c r="A541" i="45" s="1"/>
  <c r="A542" i="45" s="1"/>
  <c r="A543" i="45" s="1"/>
  <c r="A544" i="45" s="1"/>
  <c r="A545" i="45" s="1"/>
  <c r="A546" i="45" s="1"/>
  <c r="A547" i="45" s="1"/>
  <c r="A548" i="45" s="1"/>
  <c r="A549" i="45" s="1"/>
  <c r="A550" i="45" s="1"/>
  <c r="A551" i="45" s="1"/>
  <c r="A552" i="45" s="1"/>
  <c r="A553" i="45" s="1"/>
  <c r="A554" i="45" s="1"/>
  <c r="A555" i="45" s="1"/>
  <c r="A556" i="45" s="1"/>
  <c r="A557" i="45" s="1"/>
  <c r="A558" i="45" s="1"/>
  <c r="A559" i="45" s="1"/>
  <c r="A560" i="45" s="1"/>
  <c r="A561" i="45" s="1"/>
  <c r="A562" i="45" s="1"/>
  <c r="A563" i="45" s="1"/>
  <c r="A564" i="45" s="1"/>
  <c r="A565" i="45" s="1"/>
  <c r="A566" i="45" s="1"/>
  <c r="A567" i="45" s="1"/>
  <c r="A568" i="45" s="1"/>
  <c r="A569" i="45" s="1"/>
  <c r="A570" i="45" s="1"/>
  <c r="A571" i="45" s="1"/>
  <c r="A572" i="45" s="1"/>
  <c r="A573" i="45" s="1"/>
  <c r="A574" i="45" s="1"/>
  <c r="A575" i="45" s="1"/>
  <c r="A576" i="45" s="1"/>
  <c r="A577" i="45" s="1"/>
  <c r="A578" i="45" s="1"/>
  <c r="A579" i="45" s="1"/>
  <c r="A580" i="45" s="1"/>
  <c r="A581" i="45" s="1"/>
  <c r="A582" i="45" s="1"/>
  <c r="A583" i="45" s="1"/>
  <c r="A584" i="45" s="1"/>
  <c r="A585" i="45" s="1"/>
  <c r="A586" i="45" s="1"/>
  <c r="A587" i="45" s="1"/>
  <c r="A588" i="45" s="1"/>
  <c r="A589" i="45" s="1"/>
  <c r="A590" i="45" s="1"/>
  <c r="G1624" i="43"/>
  <c r="G481" i="43"/>
  <c r="G200" i="43"/>
  <c r="G5" i="43"/>
  <c r="G1060" i="43"/>
  <c r="G796" i="43"/>
  <c r="G1831" i="43"/>
  <c r="G1589" i="43"/>
  <c r="G318" i="43"/>
  <c r="G748" i="43"/>
  <c r="G1625" i="43"/>
  <c r="G780" i="43"/>
  <c r="G1044" i="43"/>
  <c r="G499" i="43"/>
  <c r="G222" i="43"/>
  <c r="G1457" i="43"/>
  <c r="G1369" i="43"/>
  <c r="G1898" i="43"/>
  <c r="G1626" i="43"/>
  <c r="G1061" i="43"/>
  <c r="G1221" i="43"/>
  <c r="G651" i="43"/>
  <c r="G2037" i="43"/>
  <c r="G1025" i="43"/>
  <c r="G1627" i="43"/>
  <c r="G2016" i="43"/>
  <c r="G1602" i="43"/>
  <c r="G223" i="43"/>
  <c r="G500" i="43"/>
  <c r="G1223" i="43"/>
  <c r="G1876" i="43"/>
  <c r="G537" i="43"/>
  <c r="G2271" i="43"/>
  <c r="G525" i="43"/>
  <c r="G1212" i="43"/>
  <c r="G1275" i="43"/>
  <c r="G1189" i="43"/>
  <c r="G883" i="43"/>
  <c r="G743" i="43"/>
  <c r="G785" i="43"/>
  <c r="G975" i="43"/>
  <c r="G27" i="43"/>
  <c r="G234" i="43"/>
  <c r="G1590" i="43"/>
  <c r="G976" i="43"/>
  <c r="G749" i="43"/>
  <c r="G764" i="43"/>
  <c r="G703" i="43"/>
  <c r="G1039" i="43"/>
  <c r="G482" i="43"/>
  <c r="G28" i="43"/>
  <c r="G1603" i="43"/>
  <c r="G1040" i="43"/>
  <c r="G577" i="43"/>
  <c r="G1538" i="43"/>
  <c r="G540" i="43"/>
  <c r="G214" i="43"/>
  <c r="G1619" i="43"/>
  <c r="G1843" i="43"/>
  <c r="G677" i="43"/>
  <c r="G678" i="43" s="1"/>
  <c r="G837" i="43"/>
  <c r="G1317" i="43"/>
  <c r="G1837" i="43"/>
  <c r="G838" i="43"/>
  <c r="G839" i="43"/>
  <c r="G840" i="43" s="1"/>
  <c r="G2195" i="43"/>
  <c r="G290" i="43"/>
  <c r="G1448" i="43"/>
  <c r="G2088" i="43"/>
  <c r="G1957" i="43"/>
  <c r="G1943" i="43"/>
  <c r="G1485" i="43"/>
  <c r="G744" i="43"/>
  <c r="G1881" i="43"/>
  <c r="G2094" i="43"/>
  <c r="G1325" i="43"/>
  <c r="G1594" i="43"/>
  <c r="G1595" i="43" s="1"/>
  <c r="G1197" i="43"/>
  <c r="G2174" i="43"/>
  <c r="G215" i="43"/>
  <c r="G1054" i="43"/>
  <c r="G614" i="43"/>
  <c r="G1473" i="43"/>
  <c r="G1725" i="43"/>
  <c r="G6" i="43"/>
  <c r="G7" i="43"/>
  <c r="G1985" i="43"/>
  <c r="G1889" i="43"/>
  <c r="G476" i="43"/>
  <c r="G774" i="43"/>
  <c r="G1832" i="43"/>
  <c r="G786" i="43"/>
  <c r="G1378" i="43"/>
  <c r="G1629" i="43"/>
  <c r="G432" i="43"/>
  <c r="G1276" i="43"/>
  <c r="G1844" i="43"/>
  <c r="G2136" i="43"/>
  <c r="G319" i="43"/>
  <c r="G1614" i="43"/>
  <c r="G1615" i="43" s="1"/>
  <c r="G1774" i="43"/>
  <c r="G2082" i="43"/>
  <c r="G21" i="43"/>
  <c r="C4" i="1"/>
  <c r="G2144" i="43"/>
  <c r="G1296" i="43"/>
  <c r="G1612" i="43"/>
  <c r="G1364" i="43"/>
  <c r="G1454" i="43"/>
  <c r="G1868" i="43"/>
  <c r="G990" i="43"/>
  <c r="G1020" i="43"/>
  <c r="G1817" i="43"/>
  <c r="G1877" i="43"/>
  <c r="G1563" i="43"/>
  <c r="G717" i="43"/>
  <c r="G1334" i="43"/>
  <c r="G201" i="43"/>
  <c r="G1933" i="43"/>
  <c r="G769" i="43"/>
  <c r="G2083" i="43"/>
  <c r="G1103" i="43"/>
  <c r="G1651" i="43"/>
  <c r="G1539" i="43"/>
  <c r="G2101" i="43"/>
  <c r="G1688" i="43"/>
  <c r="G1055" i="43"/>
  <c r="G2237" i="43"/>
  <c r="G48" i="43"/>
  <c r="G1762" i="43"/>
  <c r="G690" i="43"/>
  <c r="G991" i="43"/>
  <c r="G992" i="43" s="1"/>
  <c r="G19" i="43"/>
  <c r="G2221" i="43"/>
  <c r="G761" i="43"/>
  <c r="G929" i="43"/>
  <c r="G1775" i="43"/>
  <c r="G722" i="43"/>
  <c r="G1776" i="43"/>
  <c r="G1777" i="43" s="1"/>
  <c r="G828" i="43"/>
  <c r="G1763" i="43"/>
  <c r="G1811" i="43"/>
  <c r="G1812" i="43" s="1"/>
  <c r="G2175" i="43"/>
  <c r="G1833" i="43"/>
  <c r="G487" i="43"/>
  <c r="G1934" i="43"/>
  <c r="G2153" i="43"/>
  <c r="G723" i="43"/>
  <c r="G724" i="43" s="1"/>
  <c r="G49" i="43"/>
  <c r="G291" i="43"/>
  <c r="G1370" i="43"/>
  <c r="G1062" i="43"/>
  <c r="G2017" i="43"/>
  <c r="G483" i="43"/>
  <c r="G484" i="43" s="1"/>
  <c r="G1146" i="43"/>
  <c r="G152" i="43"/>
  <c r="G807" i="43"/>
  <c r="G734" i="43"/>
  <c r="G346" i="43"/>
  <c r="G208" i="43"/>
  <c r="G494" i="43"/>
  <c r="G495" i="43" s="1"/>
  <c r="G578" i="43"/>
  <c r="G1778" i="43"/>
  <c r="G1845" i="43"/>
  <c r="G1846" i="43" s="1"/>
  <c r="G1604" i="43"/>
  <c r="G1605" i="43"/>
  <c r="G2131" i="43"/>
  <c r="C5" i="1"/>
  <c r="G1798" i="43"/>
  <c r="G1465" i="43"/>
  <c r="G1466" i="43" s="1"/>
  <c r="G1056" i="43"/>
  <c r="G11" i="43"/>
  <c r="G664" i="43"/>
  <c r="G665" i="43" s="1"/>
  <c r="G2196" i="43"/>
  <c r="G1474" i="43"/>
  <c r="G1332" i="43"/>
  <c r="G1467" i="43"/>
  <c r="G1882" i="43"/>
  <c r="G496" i="43"/>
  <c r="G29" i="43"/>
  <c r="G485" i="43"/>
  <c r="G510" i="43"/>
  <c r="G511" i="43" s="1"/>
  <c r="G1443" i="43"/>
  <c r="G1444" i="43" s="1"/>
  <c r="G216" i="43"/>
  <c r="G104" i="43"/>
  <c r="G1948" i="43"/>
  <c r="G1949" i="43" s="1"/>
  <c r="G2084" i="43"/>
  <c r="G2085" i="43" s="1"/>
  <c r="G1854" i="43"/>
  <c r="G1021" i="43"/>
  <c r="G1944" i="43"/>
  <c r="G1945" i="43" s="1"/>
  <c r="G2137" i="43"/>
  <c r="G977" i="43"/>
  <c r="G1899" i="43"/>
  <c r="G2176" i="43"/>
  <c r="G12" i="43"/>
  <c r="G2018" i="43"/>
  <c r="G224" i="43"/>
  <c r="G520" i="43"/>
  <c r="G521" i="43" s="1"/>
  <c r="G1513" i="43"/>
  <c r="G1147" i="43"/>
  <c r="G1254" i="43"/>
  <c r="G1786" i="43"/>
  <c r="G1938" i="43"/>
  <c r="G2145" i="43"/>
  <c r="G504" i="43"/>
  <c r="G505" i="43" s="1"/>
  <c r="G1635" i="43"/>
  <c r="G1636" i="43" s="1"/>
  <c r="G1399" i="43"/>
  <c r="G1255" i="43"/>
  <c r="G884" i="43"/>
  <c r="C6" i="1"/>
  <c r="G3" i="43"/>
  <c r="G489" i="43"/>
  <c r="G490" i="43" s="1"/>
  <c r="G1939" i="43"/>
  <c r="G1319" i="43"/>
  <c r="G56" i="43"/>
  <c r="G526" i="43"/>
  <c r="G885" i="43"/>
  <c r="G1878" i="43"/>
  <c r="G1726" i="43"/>
  <c r="G477" i="43"/>
  <c r="G1883" i="43"/>
  <c r="G225" i="43"/>
  <c r="G1420" i="43"/>
  <c r="G2058" i="43"/>
  <c r="G1787" i="43"/>
  <c r="G1986" i="43"/>
  <c r="G22" i="43"/>
  <c r="G388" i="43"/>
  <c r="G209" i="43"/>
  <c r="G210" i="43" s="1"/>
  <c r="G781" i="43"/>
  <c r="G782" i="43" s="1"/>
  <c r="G886" i="43"/>
  <c r="G2138" i="43"/>
  <c r="G1764" i="43"/>
  <c r="G2095" i="43"/>
  <c r="G320" i="43"/>
  <c r="G772" i="43"/>
  <c r="G1148" i="43"/>
  <c r="G718" i="43"/>
  <c r="G1799" i="43"/>
  <c r="G978" i="43"/>
  <c r="G979" i="43" s="1"/>
  <c r="G765" i="43"/>
  <c r="G766" i="43" s="1"/>
  <c r="G1371" i="43"/>
  <c r="G1884" i="43"/>
  <c r="G1885" i="43" s="1"/>
  <c r="G679" i="43"/>
  <c r="G1779" i="43"/>
  <c r="G262" i="43"/>
  <c r="G750" i="43"/>
  <c r="G751" i="43" s="1"/>
  <c r="G1890" i="43"/>
  <c r="G13" i="43"/>
  <c r="G14" i="43" s="1"/>
  <c r="G787" i="43"/>
  <c r="G719" i="43"/>
  <c r="G389" i="43"/>
  <c r="G2238" i="43"/>
  <c r="G2239" i="43" s="1"/>
  <c r="G1224" i="43"/>
  <c r="G579" i="43"/>
  <c r="G745" i="43"/>
  <c r="G746" i="43" s="1"/>
  <c r="G1449" i="43"/>
  <c r="G2038" i="43"/>
  <c r="G2039" i="43" s="1"/>
  <c r="G983" i="43"/>
  <c r="G1379" i="43"/>
  <c r="G1974" i="43"/>
  <c r="G1486" i="43"/>
  <c r="G1256" i="43"/>
  <c r="G1468" i="43"/>
  <c r="G15" i="43"/>
  <c r="G347" i="43"/>
  <c r="G292" i="43"/>
  <c r="G1049" i="43"/>
  <c r="G23" i="43"/>
  <c r="G1026" i="43"/>
  <c r="G887" i="43"/>
  <c r="G202" i="43"/>
  <c r="G501" i="43"/>
  <c r="G502" i="43" s="1"/>
  <c r="G1063" i="43"/>
  <c r="G1190" i="43"/>
  <c r="G153" i="43"/>
  <c r="G1591" i="43"/>
  <c r="G1297" i="43"/>
  <c r="G652" i="43"/>
  <c r="G2197" i="43"/>
  <c r="G993" i="43"/>
  <c r="G491" i="43"/>
  <c r="G235" i="43"/>
  <c r="G2240" i="43"/>
  <c r="G797" i="43"/>
  <c r="G16" i="43"/>
  <c r="G1818" i="43"/>
  <c r="G666" i="43"/>
  <c r="G2198" i="43"/>
  <c r="G667" i="43"/>
  <c r="G767" i="43"/>
  <c r="G1592" i="43"/>
  <c r="G1277" i="43"/>
  <c r="G1834" i="43"/>
  <c r="G263" i="43"/>
  <c r="G8" i="43"/>
  <c r="G994" i="43"/>
  <c r="G1935" i="43"/>
  <c r="G1987" i="43"/>
  <c r="G725" i="43"/>
  <c r="G841" i="43"/>
  <c r="G1606" i="43"/>
  <c r="G752" i="43"/>
  <c r="G236" i="43"/>
  <c r="G668" i="43"/>
  <c r="G2040" i="43"/>
  <c r="G1847" i="43"/>
  <c r="G1838" i="43"/>
  <c r="G1855" i="43"/>
  <c r="G1335" i="43"/>
  <c r="G2199" i="43"/>
  <c r="G2041" i="43"/>
  <c r="G1445" i="43"/>
  <c r="G1620" i="43"/>
  <c r="G980" i="43"/>
  <c r="G1856" i="43"/>
  <c r="G1857" i="43"/>
  <c r="G2042" i="43"/>
  <c r="G1819" i="43"/>
  <c r="G237" i="43"/>
  <c r="G798" i="43"/>
  <c r="G799" i="43"/>
  <c r="G2272" i="43"/>
  <c r="G2273" i="43" s="1"/>
  <c r="G888" i="43"/>
  <c r="G704" i="43"/>
  <c r="G541" i="43"/>
  <c r="G217" i="43"/>
  <c r="G218" i="43"/>
  <c r="G1198" i="43"/>
  <c r="G1891" i="43"/>
  <c r="G433" i="43"/>
  <c r="G2146" i="43"/>
  <c r="G2147" i="43"/>
  <c r="G1869" i="43"/>
  <c r="G1870" i="43"/>
  <c r="G1871" i="43" s="1"/>
  <c r="G1564" i="43"/>
  <c r="G1565" i="43"/>
  <c r="G1104" i="43"/>
  <c r="G1105" i="43"/>
  <c r="G1652" i="43"/>
  <c r="G1540" i="43"/>
  <c r="G2102" i="43"/>
  <c r="G1689" i="43"/>
  <c r="G50" i="43"/>
  <c r="G1765" i="43"/>
  <c r="G691" i="43"/>
  <c r="G930" i="43"/>
  <c r="G829" i="43"/>
  <c r="G830" i="43"/>
  <c r="G2154" i="43"/>
  <c r="G2019" i="43"/>
  <c r="G1149" i="43"/>
  <c r="G1150" i="43"/>
  <c r="G348" i="43"/>
  <c r="G2132" i="43"/>
  <c r="G2133" i="43"/>
  <c r="C7" i="1"/>
  <c r="G30" i="43"/>
  <c r="G105" i="43"/>
  <c r="G2139" i="43"/>
  <c r="G2140" i="43"/>
  <c r="G2141" i="43" s="1"/>
  <c r="G1900" i="43"/>
  <c r="G2177" i="43"/>
  <c r="G2020" i="43"/>
  <c r="G226" i="43"/>
  <c r="G1514" i="43"/>
  <c r="G1515" i="43"/>
  <c r="G1151" i="43"/>
  <c r="G1152" i="43"/>
  <c r="G1257" i="43"/>
  <c r="G1940" i="43"/>
  <c r="G1941" i="43"/>
  <c r="G1400" i="43"/>
  <c r="G889" i="43"/>
  <c r="C8" i="1"/>
  <c r="G1320" i="43"/>
  <c r="G1321" i="43"/>
  <c r="G1322" i="43" s="1"/>
  <c r="G57" i="43"/>
  <c r="G527" i="43"/>
  <c r="G1727" i="43"/>
  <c r="G1421" i="43"/>
  <c r="G2059" i="43"/>
  <c r="G2060" i="43"/>
  <c r="G24" i="43"/>
  <c r="G25" i="43" s="1"/>
  <c r="G390" i="43"/>
  <c r="G2096" i="43"/>
  <c r="G2097" i="43" s="1"/>
  <c r="G2098" i="43"/>
  <c r="G321" i="43"/>
  <c r="G322" i="43"/>
  <c r="G1800" i="43"/>
  <c r="G1372" i="43"/>
  <c r="G1373" i="43"/>
  <c r="G680" i="43"/>
  <c r="G1780" i="43"/>
  <c r="G788" i="43"/>
  <c r="G789" i="43"/>
  <c r="G1225" i="43"/>
  <c r="G580" i="43"/>
  <c r="G1450" i="43"/>
  <c r="G1451" i="43"/>
  <c r="G984" i="43"/>
  <c r="G1380" i="43"/>
  <c r="G1975" i="43"/>
  <c r="G1487" i="43"/>
  <c r="G1469" i="43"/>
  <c r="G349" i="43"/>
  <c r="G293" i="43"/>
  <c r="G1027" i="43"/>
  <c r="G203" i="43"/>
  <c r="G204" i="43"/>
  <c r="G205" i="43" s="1"/>
  <c r="G1064" i="43"/>
  <c r="G1065" i="43"/>
  <c r="G1191" i="43"/>
  <c r="G1192" i="43"/>
  <c r="G154" i="43"/>
  <c r="G155" i="43"/>
  <c r="G1298" i="43"/>
  <c r="G1299" i="43"/>
  <c r="G1300" i="43"/>
  <c r="G1301" i="43"/>
  <c r="G653" i="43"/>
  <c r="G1278" i="43"/>
  <c r="G264" i="43"/>
  <c r="G995" i="43"/>
  <c r="G1988" i="43"/>
  <c r="G842" i="43"/>
  <c r="G1607" i="43"/>
  <c r="G1608" i="43" s="1"/>
  <c r="G669" i="43"/>
  <c r="G2043" i="43"/>
  <c r="G1848" i="43"/>
  <c r="G1336" i="43"/>
  <c r="G2200" i="43"/>
  <c r="G2201" i="43"/>
  <c r="G1621" i="43"/>
  <c r="G1622" i="43"/>
  <c r="G1858" i="43"/>
  <c r="G1859" i="43"/>
  <c r="G238" i="43"/>
  <c r="G800" i="43"/>
  <c r="G801" i="43"/>
  <c r="G890" i="43"/>
  <c r="G705" i="43"/>
  <c r="G706" i="43"/>
  <c r="G707" i="43"/>
  <c r="G708" i="43"/>
  <c r="G542" i="43"/>
  <c r="G543" i="43"/>
  <c r="G544" i="43"/>
  <c r="G219" i="43"/>
  <c r="G220" i="43" s="1"/>
  <c r="G1199" i="43"/>
  <c r="G1200" i="43"/>
  <c r="G1892" i="43"/>
  <c r="G434" i="43"/>
  <c r="G435" i="43"/>
  <c r="G436" i="43"/>
  <c r="G2148" i="43"/>
  <c r="G1566" i="43"/>
  <c r="G1567" i="43" s="1"/>
  <c r="G1568" i="43"/>
  <c r="G1106" i="43"/>
  <c r="G1107" i="43"/>
  <c r="G1653" i="43"/>
  <c r="G1654" i="43"/>
  <c r="G1541" i="43"/>
  <c r="G1542" i="43"/>
  <c r="G2103" i="43"/>
  <c r="G1690" i="43"/>
  <c r="G51" i="43"/>
  <c r="G52" i="43"/>
  <c r="G53" i="43"/>
  <c r="G54" i="43" s="1"/>
  <c r="G1766" i="43"/>
  <c r="G1767" i="43"/>
  <c r="G1768" i="43"/>
  <c r="G692" i="43"/>
  <c r="G931" i="43"/>
  <c r="G932" i="43"/>
  <c r="G831" i="43"/>
  <c r="G832" i="43" s="1"/>
  <c r="G833" i="43"/>
  <c r="G2155" i="43"/>
  <c r="G2156" i="43"/>
  <c r="G2021" i="43"/>
  <c r="G1153" i="43"/>
  <c r="C9" i="1"/>
  <c r="G31" i="43"/>
  <c r="G32" i="43"/>
  <c r="G33" i="43"/>
  <c r="G106" i="43"/>
  <c r="G1901" i="43"/>
  <c r="G1902" i="43"/>
  <c r="G1903" i="43"/>
  <c r="G2178" i="43"/>
  <c r="G2179" i="43"/>
  <c r="G227" i="43"/>
  <c r="G228" i="43"/>
  <c r="G1516" i="43"/>
  <c r="G1517" i="43"/>
  <c r="G1518" i="43"/>
  <c r="G1258" i="43"/>
  <c r="G1401" i="43"/>
  <c r="G891" i="43"/>
  <c r="C17" i="1"/>
  <c r="G58" i="43"/>
  <c r="G59" i="43"/>
  <c r="G60" i="43"/>
  <c r="G528" i="43"/>
  <c r="G529" i="43"/>
  <c r="G530" i="43" s="1"/>
  <c r="G1728" i="43"/>
  <c r="G1729" i="43"/>
  <c r="G1730" i="43"/>
  <c r="G1422" i="43"/>
  <c r="G1423" i="43"/>
  <c r="G1424" i="43"/>
  <c r="G1425" i="43"/>
  <c r="G2061" i="43"/>
  <c r="G2062" i="43"/>
  <c r="G391" i="43"/>
  <c r="G392" i="43"/>
  <c r="G393" i="43"/>
  <c r="G323" i="43"/>
  <c r="G324" i="43"/>
  <c r="G325" i="43"/>
  <c r="G1801" i="43"/>
  <c r="G1802" i="43"/>
  <c r="G681" i="43"/>
  <c r="G682" i="43"/>
  <c r="G683" i="43"/>
  <c r="G1781" i="43"/>
  <c r="G790" i="43"/>
  <c r="G791" i="43"/>
  <c r="G1226" i="43"/>
  <c r="G581" i="43"/>
  <c r="G582" i="43"/>
  <c r="G1381" i="43"/>
  <c r="G1976" i="43"/>
  <c r="G1488" i="43"/>
  <c r="G1470" i="43"/>
  <c r="G1471" i="43"/>
  <c r="G350" i="43"/>
  <c r="G351" i="43"/>
  <c r="G294" i="43"/>
  <c r="G295" i="43"/>
  <c r="G1028" i="43"/>
  <c r="G1066" i="43"/>
  <c r="G1067" i="43"/>
  <c r="G156" i="43"/>
  <c r="G157" i="43"/>
  <c r="G654" i="43"/>
  <c r="G1279" i="43"/>
  <c r="G265" i="43"/>
  <c r="G266" i="43"/>
  <c r="G996" i="43"/>
  <c r="G997" i="43"/>
  <c r="G1989" i="43"/>
  <c r="G1990" i="43"/>
  <c r="G843" i="43"/>
  <c r="G670" i="43"/>
  <c r="G671" i="43"/>
  <c r="G2044" i="43"/>
  <c r="G1337" i="43"/>
  <c r="G1338" i="43"/>
  <c r="G2202" i="43"/>
  <c r="G2203" i="43"/>
  <c r="G239" i="43"/>
  <c r="G240" i="43"/>
  <c r="G241" i="43"/>
  <c r="G242" i="43"/>
  <c r="G243" i="43"/>
  <c r="G892" i="43"/>
  <c r="G709" i="43"/>
  <c r="G710" i="43"/>
  <c r="G711" i="43"/>
  <c r="G545" i="43"/>
  <c r="G1201" i="43"/>
  <c r="G1893" i="43"/>
  <c r="G437" i="43"/>
  <c r="G438" i="43"/>
  <c r="G1569" i="43"/>
  <c r="G1570" i="43" s="1"/>
  <c r="G1571" i="43"/>
  <c r="G1108" i="43"/>
  <c r="G1655" i="43"/>
  <c r="G1656" i="43"/>
  <c r="G1543" i="43"/>
  <c r="G1544" i="43"/>
  <c r="G2104" i="43"/>
  <c r="G1691" i="43"/>
  <c r="G1769" i="43"/>
  <c r="G693" i="43"/>
  <c r="G694" i="43"/>
  <c r="G933" i="43"/>
  <c r="G934" i="43"/>
  <c r="G2157" i="43"/>
  <c r="G2158" i="43"/>
  <c r="G2159" i="43"/>
  <c r="G2160" i="43"/>
  <c r="G2161" i="43"/>
  <c r="G2162" i="43"/>
  <c r="G2022" i="43"/>
  <c r="G1154" i="43"/>
  <c r="G1155" i="43"/>
  <c r="G1156" i="43"/>
  <c r="G34" i="43"/>
  <c r="G107" i="43"/>
  <c r="G1904" i="43"/>
  <c r="G1905" i="43" s="1"/>
  <c r="G1906" i="43"/>
  <c r="G1907" i="43"/>
  <c r="G1908" i="43"/>
  <c r="G1909" i="43"/>
  <c r="G2180" i="43"/>
  <c r="G1519" i="43"/>
  <c r="G1259" i="43"/>
  <c r="G1260" i="43"/>
  <c r="G1261" i="43"/>
  <c r="G1402" i="43"/>
  <c r="G1403" i="43"/>
  <c r="C18" i="1"/>
  <c r="G61" i="43"/>
  <c r="G1731" i="43"/>
  <c r="G1426" i="43"/>
  <c r="G1427" i="43"/>
  <c r="G1428" i="43"/>
  <c r="G2063" i="43"/>
  <c r="G394" i="43"/>
  <c r="G395" i="43"/>
  <c r="G396" i="43"/>
  <c r="G326" i="43"/>
  <c r="G1803" i="43"/>
  <c r="G684" i="43"/>
  <c r="G1782" i="43"/>
  <c r="G1783" i="43" s="1"/>
  <c r="G792" i="43"/>
  <c r="G793" i="43"/>
  <c r="G583" i="43"/>
  <c r="G1382" i="43"/>
  <c r="G1383" i="43"/>
  <c r="G1977" i="43"/>
  <c r="G1978" i="43"/>
  <c r="G1489" i="43"/>
  <c r="G1490" i="43"/>
  <c r="G352" i="43"/>
  <c r="G353" i="43"/>
  <c r="G296" i="43"/>
  <c r="G1068" i="43"/>
  <c r="G158" i="43"/>
  <c r="G655" i="43"/>
  <c r="G1280" i="43"/>
  <c r="G1281" i="43"/>
  <c r="G267" i="43"/>
  <c r="G998" i="43"/>
  <c r="G1991" i="43"/>
  <c r="G1992" i="43"/>
  <c r="G1993" i="43"/>
  <c r="G844" i="43"/>
  <c r="G845" i="43"/>
  <c r="G672" i="43"/>
  <c r="G673" i="43" s="1"/>
  <c r="G674" i="43"/>
  <c r="G2045" i="43"/>
  <c r="G2046" i="43"/>
  <c r="G1339" i="43"/>
  <c r="G1340" i="43"/>
  <c r="G2204" i="43"/>
  <c r="G244" i="43"/>
  <c r="G893" i="43"/>
  <c r="G546" i="43"/>
  <c r="G1202" i="43"/>
  <c r="G1894" i="43"/>
  <c r="G1895" i="43" s="1"/>
  <c r="G439" i="43"/>
  <c r="G1572" i="43"/>
  <c r="G1109" i="43"/>
  <c r="G1657" i="43"/>
  <c r="G1658" i="43"/>
  <c r="G1545" i="43"/>
  <c r="G2105" i="43"/>
  <c r="G1692" i="43"/>
  <c r="G695" i="43"/>
  <c r="G935" i="43"/>
  <c r="G936" i="43"/>
  <c r="G937" i="43"/>
  <c r="G938" i="43"/>
  <c r="G2163" i="43"/>
  <c r="G2023" i="43"/>
  <c r="G1157" i="43"/>
  <c r="G35" i="43"/>
  <c r="G108" i="43"/>
  <c r="G1910" i="43"/>
  <c r="G1911" i="43"/>
  <c r="G1912" i="43"/>
  <c r="G2181" i="43"/>
  <c r="G1520" i="43"/>
  <c r="G1262" i="43"/>
  <c r="G1263" i="43"/>
  <c r="G1404" i="43"/>
  <c r="G1405" i="43"/>
  <c r="C19" i="1"/>
  <c r="C20" i="1"/>
  <c r="G62" i="43"/>
  <c r="G63" i="43"/>
  <c r="G1732" i="43"/>
  <c r="G1733" i="43"/>
  <c r="G1429" i="43"/>
  <c r="G2064" i="43"/>
  <c r="G397" i="43"/>
  <c r="G327" i="43"/>
  <c r="G328" i="43"/>
  <c r="G329" i="43"/>
  <c r="G685" i="43"/>
  <c r="G584" i="43"/>
  <c r="G1384" i="43"/>
  <c r="G1979" i="43"/>
  <c r="G1980" i="43" s="1"/>
  <c r="G1491" i="43"/>
  <c r="G1492" i="43" s="1"/>
  <c r="G1493" i="43"/>
  <c r="G354" i="43"/>
  <c r="G297" i="43"/>
  <c r="G1069" i="43"/>
  <c r="G1070" i="43"/>
  <c r="G159" i="43"/>
  <c r="G160" i="43"/>
  <c r="G656" i="43"/>
  <c r="G657" i="43"/>
  <c r="G658" i="43"/>
  <c r="G1282" i="43"/>
  <c r="G268" i="43"/>
  <c r="G999" i="43"/>
  <c r="G1994" i="43"/>
  <c r="G1995" i="43"/>
  <c r="G1996" i="43"/>
  <c r="G1997" i="43" s="1"/>
  <c r="G1998" i="43"/>
  <c r="G846" i="43"/>
  <c r="G2047" i="43"/>
  <c r="G1341" i="43"/>
  <c r="G2205" i="43"/>
  <c r="G245" i="43"/>
  <c r="G894" i="43"/>
  <c r="G895" i="43"/>
  <c r="G896" i="43"/>
  <c r="G547" i="43"/>
  <c r="G548" i="43"/>
  <c r="G549" i="43"/>
  <c r="G1203" i="43"/>
  <c r="G440" i="43"/>
  <c r="G1573" i="43"/>
  <c r="G1110" i="43"/>
  <c r="G1659" i="43"/>
  <c r="G1660" i="43"/>
  <c r="G1546" i="43"/>
  <c r="G2106" i="43"/>
  <c r="G2107" i="43"/>
  <c r="G1693" i="43"/>
  <c r="G696" i="43"/>
  <c r="G697" i="43"/>
  <c r="G698" i="43"/>
  <c r="G939" i="43"/>
  <c r="G2164" i="43"/>
  <c r="G2165" i="43"/>
  <c r="G2024" i="43"/>
  <c r="G1158" i="43"/>
  <c r="G36" i="43"/>
  <c r="G109" i="43"/>
  <c r="G1913" i="43"/>
  <c r="G2182" i="43"/>
  <c r="G1521" i="43"/>
  <c r="G1264" i="43"/>
  <c r="G1406" i="43"/>
  <c r="G1407" i="43" s="1"/>
  <c r="G1408" i="43"/>
  <c r="G1409" i="43"/>
  <c r="G1410" i="43"/>
  <c r="G1411" i="43"/>
  <c r="C25" i="1"/>
  <c r="G64" i="43"/>
  <c r="G65" i="43"/>
  <c r="G66" i="43"/>
  <c r="G1734" i="43"/>
  <c r="G1735" i="43"/>
  <c r="G2065" i="43"/>
  <c r="G398" i="43"/>
  <c r="G330" i="43"/>
  <c r="G686" i="43"/>
  <c r="G687" i="43"/>
  <c r="G688" i="43" s="1"/>
  <c r="G585" i="43"/>
  <c r="G1385" i="43"/>
  <c r="G1386" i="43"/>
  <c r="G1387" i="43"/>
  <c r="G1494" i="43"/>
  <c r="G1495" i="43"/>
  <c r="G1496" i="43"/>
  <c r="G355" i="43"/>
  <c r="G356" i="43"/>
  <c r="G298" i="43"/>
  <c r="G1071" i="43"/>
  <c r="G161" i="43"/>
  <c r="G269" i="43"/>
  <c r="G270" i="43"/>
  <c r="G1000" i="43"/>
  <c r="G1001" i="43"/>
  <c r="G1999" i="43"/>
  <c r="G847" i="43"/>
  <c r="G2048" i="43"/>
  <c r="G1342" i="43"/>
  <c r="G2206" i="43"/>
  <c r="G246" i="43"/>
  <c r="G897" i="43"/>
  <c r="G550" i="43"/>
  <c r="G1204" i="43"/>
  <c r="G1205" i="43"/>
  <c r="G441" i="43"/>
  <c r="G442" i="43"/>
  <c r="G443" i="43"/>
  <c r="G444" i="43"/>
  <c r="G445" i="43"/>
  <c r="G1574" i="43"/>
  <c r="G1575" i="43"/>
  <c r="G1576" i="43"/>
  <c r="G1111" i="43"/>
  <c r="G1661" i="43"/>
  <c r="G1547" i="43"/>
  <c r="G2108" i="43"/>
  <c r="G1694" i="43"/>
  <c r="G699" i="43"/>
  <c r="G700" i="43"/>
  <c r="G940" i="43"/>
  <c r="G2166" i="43"/>
  <c r="G2167" i="43"/>
  <c r="G2168" i="43"/>
  <c r="G2169" i="43" s="1"/>
  <c r="G2170" i="43"/>
  <c r="G2025" i="43"/>
  <c r="G2026" i="43" s="1"/>
  <c r="G2027" i="43"/>
  <c r="G1159" i="43"/>
  <c r="G37" i="43"/>
  <c r="G110" i="43"/>
  <c r="G1914" i="43"/>
  <c r="G1915" i="43"/>
  <c r="G1916" i="43"/>
  <c r="G2183" i="43"/>
  <c r="G1522" i="43"/>
  <c r="G1523" i="43"/>
  <c r="G1524" i="43"/>
  <c r="G1265" i="43"/>
  <c r="G1412" i="43"/>
  <c r="C26" i="1"/>
  <c r="C29" i="1"/>
  <c r="G67" i="43"/>
  <c r="G1736" i="43"/>
  <c r="G2066" i="43"/>
  <c r="G399" i="43"/>
  <c r="G331" i="43"/>
  <c r="G332" i="43"/>
  <c r="G586" i="43"/>
  <c r="G587" i="43"/>
  <c r="G588" i="43"/>
  <c r="G589" i="43" s="1"/>
  <c r="G590" i="43"/>
  <c r="G1388" i="43"/>
  <c r="G1497" i="43"/>
  <c r="G1498" i="43"/>
  <c r="G357" i="43"/>
  <c r="G299" i="43"/>
  <c r="G300" i="43"/>
  <c r="G1072" i="43"/>
  <c r="G162" i="43"/>
  <c r="G271" i="43"/>
  <c r="G272" i="43"/>
  <c r="G273" i="43"/>
  <c r="G1002" i="43"/>
  <c r="G2000" i="43"/>
  <c r="G2001" i="43"/>
  <c r="G848" i="43"/>
  <c r="G849" i="43"/>
  <c r="G850" i="43"/>
  <c r="G2049" i="43"/>
  <c r="G1343" i="43"/>
  <c r="G2207" i="43"/>
  <c r="G247" i="43"/>
  <c r="G898" i="43"/>
  <c r="G551" i="43"/>
  <c r="G552" i="43"/>
  <c r="G1206" i="43"/>
  <c r="G446" i="43"/>
  <c r="G1577" i="43"/>
  <c r="G1112" i="43"/>
  <c r="G1662" i="43"/>
  <c r="G1548" i="43"/>
  <c r="G1549" i="43"/>
  <c r="G1550" i="43"/>
  <c r="G1551" i="43"/>
  <c r="G2109" i="43"/>
  <c r="G2110" i="43"/>
  <c r="G2111" i="43"/>
  <c r="G1695" i="43"/>
  <c r="G1696" i="43"/>
  <c r="G1697" i="43"/>
  <c r="G941" i="43"/>
  <c r="G2028" i="43"/>
  <c r="G1160" i="43"/>
  <c r="G1161" i="43"/>
  <c r="G1162" i="43"/>
  <c r="G38" i="43"/>
  <c r="G111" i="43"/>
  <c r="G1917" i="43"/>
  <c r="G2184" i="43"/>
  <c r="G1525" i="43"/>
  <c r="G1526" i="43"/>
  <c r="G1266" i="43"/>
  <c r="G1413" i="43"/>
  <c r="C30" i="1"/>
  <c r="G68" i="43"/>
  <c r="G1737" i="43"/>
  <c r="G1738" i="43"/>
  <c r="G1739" i="43"/>
  <c r="G2067" i="43"/>
  <c r="G400" i="43"/>
  <c r="G333" i="43"/>
  <c r="G591" i="43"/>
  <c r="G1389" i="43"/>
  <c r="G1499" i="43"/>
  <c r="G1500" i="43"/>
  <c r="G358" i="43"/>
  <c r="G301" i="43"/>
  <c r="G302" i="43"/>
  <c r="G303" i="43"/>
  <c r="G1073" i="43"/>
  <c r="G163" i="43"/>
  <c r="G164" i="43"/>
  <c r="G274" i="43"/>
  <c r="G1003" i="43"/>
  <c r="G2002" i="43"/>
  <c r="G851" i="43"/>
  <c r="G852" i="43"/>
  <c r="G2050" i="43"/>
  <c r="G1344" i="43"/>
  <c r="G2208" i="43"/>
  <c r="G2209" i="43"/>
  <c r="G248" i="43"/>
  <c r="G249" i="43"/>
  <c r="G250" i="43"/>
  <c r="G251" i="43"/>
  <c r="G899" i="43"/>
  <c r="G553" i="43"/>
  <c r="G447" i="43"/>
  <c r="G448" i="43"/>
  <c r="G1578" i="43"/>
  <c r="G1579" i="43"/>
  <c r="G1580" i="43"/>
  <c r="G1113" i="43"/>
  <c r="G1663" i="43"/>
  <c r="G1552" i="43"/>
  <c r="G2112" i="43"/>
  <c r="G2113" i="43"/>
  <c r="G2114" i="43"/>
  <c r="G2115" i="43"/>
  <c r="G1698" i="43"/>
  <c r="G942" i="43"/>
  <c r="G2029" i="43"/>
  <c r="G1163" i="43"/>
  <c r="G1164" i="43"/>
  <c r="G39" i="43"/>
  <c r="G40" i="43"/>
  <c r="G112" i="43"/>
  <c r="G1918" i="43"/>
  <c r="G1919" i="43"/>
  <c r="G1920" i="43"/>
  <c r="G2185" i="43"/>
  <c r="G1527" i="43"/>
  <c r="G1528" i="43"/>
  <c r="G1267" i="43"/>
  <c r="G1414" i="43"/>
  <c r="C32" i="1"/>
  <c r="C33" i="1"/>
  <c r="G69" i="43"/>
  <c r="G1740" i="43"/>
  <c r="G1741" i="43"/>
  <c r="G2068" i="43"/>
  <c r="G401" i="43"/>
  <c r="G334" i="43"/>
  <c r="G335" i="43"/>
  <c r="G592" i="43"/>
  <c r="G593" i="43"/>
  <c r="G1390" i="43"/>
  <c r="G1391" i="43"/>
  <c r="G1501" i="43"/>
  <c r="G1502" i="43"/>
  <c r="G359" i="43"/>
  <c r="G360" i="43"/>
  <c r="G304" i="43"/>
  <c r="G1074" i="43"/>
  <c r="G165" i="43"/>
  <c r="G166" i="43"/>
  <c r="G275" i="43"/>
  <c r="G1004" i="43"/>
  <c r="G1005" i="43"/>
  <c r="G1006" i="43"/>
  <c r="G2003" i="43"/>
  <c r="G853" i="43"/>
  <c r="G2051" i="43"/>
  <c r="G1345" i="43"/>
  <c r="G2210" i="43"/>
  <c r="G2211" i="43"/>
  <c r="G2212" i="43" s="1"/>
  <c r="G252" i="43"/>
  <c r="G253" i="43"/>
  <c r="G254" i="43"/>
  <c r="G255" i="43"/>
  <c r="G256" i="43"/>
  <c r="G900" i="43"/>
  <c r="G554" i="43"/>
  <c r="G555" i="43"/>
  <c r="G449" i="43"/>
  <c r="G1581" i="43"/>
  <c r="G1114" i="43"/>
  <c r="G1664" i="43"/>
  <c r="G1665" i="43"/>
  <c r="G1666" i="43"/>
  <c r="G1553" i="43"/>
  <c r="G2116" i="43"/>
  <c r="G1699" i="43"/>
  <c r="G943" i="43"/>
  <c r="G2030" i="43"/>
  <c r="G2031" i="43" s="1"/>
  <c r="G2032" i="43"/>
  <c r="G1165" i="43"/>
  <c r="G1166" i="43"/>
  <c r="G1167" i="43"/>
  <c r="G1168" i="43"/>
  <c r="G41" i="43"/>
  <c r="G113" i="43"/>
  <c r="G1921" i="43"/>
  <c r="G2186" i="43"/>
  <c r="G2187" i="43"/>
  <c r="G2188" i="43" s="1"/>
  <c r="G1529" i="43"/>
  <c r="G1268" i="43"/>
  <c r="G1269" i="43"/>
  <c r="G1415" i="43"/>
  <c r="G1416" i="43" s="1"/>
  <c r="G1417" i="43"/>
  <c r="C34" i="1"/>
  <c r="G70" i="43"/>
  <c r="G1742" i="43"/>
  <c r="G1743" i="43"/>
  <c r="G2069" i="43"/>
  <c r="G2070" i="43"/>
  <c r="G402" i="43"/>
  <c r="G336" i="43"/>
  <c r="G594" i="43"/>
  <c r="G1392" i="43"/>
  <c r="G1503" i="43"/>
  <c r="G361" i="43"/>
  <c r="G362" i="43"/>
  <c r="G305" i="43"/>
  <c r="G306" i="43"/>
  <c r="G307" i="43"/>
  <c r="G308" i="43"/>
  <c r="G1075" i="43"/>
  <c r="G167" i="43"/>
  <c r="G276" i="43"/>
  <c r="G277" i="43"/>
  <c r="G1007" i="43"/>
  <c r="G2004" i="43"/>
  <c r="G854" i="43"/>
  <c r="G855" i="43"/>
  <c r="G856" i="43"/>
  <c r="G2052" i="43"/>
  <c r="G1346" i="43"/>
  <c r="G257" i="43"/>
  <c r="G901" i="43"/>
  <c r="G556" i="43"/>
  <c r="G450" i="43"/>
  <c r="G1582" i="43"/>
  <c r="G1115" i="43"/>
  <c r="G1667" i="43"/>
  <c r="G1554" i="43"/>
  <c r="G1555" i="43"/>
  <c r="G1556" i="43"/>
  <c r="G1557" i="43"/>
  <c r="G1558" i="43"/>
  <c r="G2117" i="43"/>
  <c r="G1700" i="43"/>
  <c r="G944" i="43"/>
  <c r="G1169" i="43"/>
  <c r="G42" i="43"/>
  <c r="G114" i="43"/>
  <c r="G1922" i="43"/>
  <c r="G2189" i="43"/>
  <c r="G2190" i="43"/>
  <c r="G2191" i="43" s="1"/>
  <c r="G1530" i="43"/>
  <c r="G1270" i="43"/>
  <c r="G1271" i="43"/>
  <c r="C177" i="1"/>
  <c r="G71" i="43"/>
  <c r="G72" i="43"/>
  <c r="G1744" i="43"/>
  <c r="G1745" i="43"/>
  <c r="G1746" i="43"/>
  <c r="G1747" i="43"/>
  <c r="G2071" i="43"/>
  <c r="G403" i="43"/>
  <c r="G337" i="43"/>
  <c r="G338" i="43"/>
  <c r="G595" i="43"/>
  <c r="G596" i="43"/>
  <c r="G1393" i="43"/>
  <c r="G1394" i="43"/>
  <c r="G1395" i="43"/>
  <c r="G1504" i="43"/>
  <c r="G363" i="43"/>
  <c r="G309" i="43"/>
  <c r="G1076" i="43"/>
  <c r="G168" i="43"/>
  <c r="G278" i="43"/>
  <c r="G279" i="43"/>
  <c r="G1008" i="43"/>
  <c r="G2005" i="43"/>
  <c r="G857" i="43"/>
  <c r="G2053" i="43"/>
  <c r="G1347" i="43"/>
  <c r="G258" i="43"/>
  <c r="G902" i="43"/>
  <c r="G557" i="43"/>
  <c r="G451" i="43"/>
  <c r="G1583" i="43"/>
  <c r="G1584" i="43"/>
  <c r="G1585" i="43" s="1"/>
  <c r="G1116" i="43"/>
  <c r="G1668" i="43"/>
  <c r="G1559" i="43"/>
  <c r="G2118" i="43"/>
  <c r="G2119" i="43"/>
  <c r="G2120" i="43"/>
  <c r="G1701" i="43"/>
  <c r="G945" i="43"/>
  <c r="G1170" i="43"/>
  <c r="G43" i="43"/>
  <c r="G115" i="43"/>
  <c r="G116" i="43"/>
  <c r="G1923" i="43"/>
  <c r="G1924" i="43" s="1"/>
  <c r="G1531" i="43"/>
  <c r="C183" i="1"/>
  <c r="C188" i="1" s="1"/>
  <c r="G73" i="43"/>
  <c r="G74" i="43"/>
  <c r="G1748" i="43"/>
  <c r="G2072" i="43"/>
  <c r="G2073" i="43"/>
  <c r="G2074" i="43" s="1"/>
  <c r="G2075" i="43"/>
  <c r="G2076" i="43" s="1"/>
  <c r="G404" i="43"/>
  <c r="G405" i="43"/>
  <c r="G339" i="43"/>
  <c r="G597" i="43"/>
  <c r="G1505" i="43"/>
  <c r="G364" i="43"/>
  <c r="G365" i="43"/>
  <c r="G310" i="43"/>
  <c r="G1077" i="43"/>
  <c r="G169" i="43"/>
  <c r="G170" i="43"/>
  <c r="G280" i="43"/>
  <c r="G1009" i="43"/>
  <c r="G2006" i="43"/>
  <c r="G858" i="43"/>
  <c r="G1348" i="43"/>
  <c r="G259" i="43"/>
  <c r="G260" i="43"/>
  <c r="G903" i="43"/>
  <c r="G558" i="43"/>
  <c r="G559" i="43"/>
  <c r="G452" i="43"/>
  <c r="G453" i="43"/>
  <c r="G1117" i="43"/>
  <c r="G1118" i="43"/>
  <c r="G1119" i="43"/>
  <c r="G1669" i="43"/>
  <c r="G1670" i="43"/>
  <c r="G1560" i="43"/>
  <c r="G1561" i="43"/>
  <c r="G2121" i="43"/>
  <c r="G1702" i="43"/>
  <c r="G946" i="43"/>
  <c r="G947" i="43"/>
  <c r="G1171" i="43"/>
  <c r="G44" i="43"/>
  <c r="G117" i="43"/>
  <c r="G1532" i="43"/>
  <c r="G1533" i="43" s="1"/>
  <c r="G1534" i="43"/>
  <c r="G1535" i="43" s="1"/>
  <c r="G75" i="43"/>
  <c r="G1749" i="43"/>
  <c r="G406" i="43"/>
  <c r="G340" i="43"/>
  <c r="G341" i="43" s="1"/>
  <c r="G342" i="43"/>
  <c r="G343" i="43"/>
  <c r="G344" i="43" s="1"/>
  <c r="G598" i="43"/>
  <c r="G599" i="43"/>
  <c r="G1506" i="43"/>
  <c r="G311" i="43"/>
  <c r="G312" i="43"/>
  <c r="G313" i="43"/>
  <c r="G1078" i="43"/>
  <c r="G171" i="43"/>
  <c r="G281" i="43"/>
  <c r="G282" i="43"/>
  <c r="G283" i="43" s="1"/>
  <c r="G1010" i="43"/>
  <c r="G2007" i="43"/>
  <c r="G859" i="43"/>
  <c r="G1349" i="43"/>
  <c r="G904" i="43"/>
  <c r="G560" i="43"/>
  <c r="G561" i="43"/>
  <c r="G454" i="43"/>
  <c r="G1120" i="43"/>
  <c r="G1671" i="43"/>
  <c r="G1672" i="43"/>
  <c r="G2122" i="43"/>
  <c r="G1703" i="43"/>
  <c r="G1704" i="43"/>
  <c r="G948" i="43"/>
  <c r="G949" i="43"/>
  <c r="G1172" i="43"/>
  <c r="G118" i="43"/>
  <c r="G76" i="43"/>
  <c r="G1750" i="43"/>
  <c r="G1751" i="43"/>
  <c r="G407" i="43"/>
  <c r="G600" i="43"/>
  <c r="G601" i="43"/>
  <c r="G1507" i="43"/>
  <c r="G1508" i="43"/>
  <c r="G314" i="43"/>
  <c r="G315" i="43" s="1"/>
  <c r="G1079" i="43"/>
  <c r="G1080" i="43"/>
  <c r="G172" i="43"/>
  <c r="G284" i="43"/>
  <c r="G1011" i="43"/>
  <c r="G2008" i="43"/>
  <c r="G2009" i="43"/>
  <c r="G860" i="43"/>
  <c r="G1350" i="43"/>
  <c r="G905" i="43"/>
  <c r="G906" i="43"/>
  <c r="G562" i="43"/>
  <c r="G455" i="43"/>
  <c r="G1121" i="43"/>
  <c r="G1673" i="43"/>
  <c r="G2123" i="43"/>
  <c r="G2124" i="43"/>
  <c r="G1705" i="43"/>
  <c r="G950" i="43"/>
  <c r="G951" i="43"/>
  <c r="G1173" i="43"/>
  <c r="G119" i="43"/>
  <c r="G120" i="43"/>
  <c r="G77" i="43"/>
  <c r="G1752" i="43"/>
  <c r="G1753" i="43"/>
  <c r="G408" i="43"/>
  <c r="G409" i="43"/>
  <c r="G602" i="43"/>
  <c r="G1509" i="43"/>
  <c r="G1081" i="43"/>
  <c r="G1082" i="43"/>
  <c r="G173" i="43"/>
  <c r="G285" i="43"/>
  <c r="G1012" i="43"/>
  <c r="G1013" i="43"/>
  <c r="G1014" i="43"/>
  <c r="G1015" i="43"/>
  <c r="G1016" i="43" s="1"/>
  <c r="G2010" i="43"/>
  <c r="G2011" i="43" s="1"/>
  <c r="G861" i="43"/>
  <c r="G862" i="43"/>
  <c r="G1351" i="43"/>
  <c r="G907" i="43"/>
  <c r="G563" i="43"/>
  <c r="G564" i="43"/>
  <c r="G456" i="43"/>
  <c r="G457" i="43"/>
  <c r="G1122" i="43"/>
  <c r="G1123" i="43"/>
  <c r="G1124" i="43"/>
  <c r="G1674" i="43"/>
  <c r="G1706" i="43"/>
  <c r="G952" i="43"/>
  <c r="G953" i="43"/>
  <c r="G1174" i="43"/>
  <c r="G121" i="43"/>
  <c r="G122" i="43"/>
  <c r="G78" i="43"/>
  <c r="G79" i="43"/>
  <c r="G1754" i="43"/>
  <c r="G1755" i="43"/>
  <c r="G410" i="43"/>
  <c r="G603" i="43"/>
  <c r="G604" i="43"/>
  <c r="G1083" i="43"/>
  <c r="G1084" i="43"/>
  <c r="G1085" i="43"/>
  <c r="G174" i="43"/>
  <c r="G286" i="43"/>
  <c r="G287" i="43"/>
  <c r="G288" i="43" s="1"/>
  <c r="G863" i="43"/>
  <c r="G1352" i="43"/>
  <c r="G908" i="43"/>
  <c r="G565" i="43"/>
  <c r="G566" i="43" s="1"/>
  <c r="G567" i="43"/>
  <c r="G568" i="43"/>
  <c r="G458" i="43"/>
  <c r="G459" i="43"/>
  <c r="G1125" i="43"/>
  <c r="G1675" i="43"/>
  <c r="G1707" i="43"/>
  <c r="G954" i="43"/>
  <c r="G1175" i="43"/>
  <c r="G123" i="43"/>
  <c r="G124" i="43"/>
  <c r="G80" i="43"/>
  <c r="G1756" i="43"/>
  <c r="G411" i="43"/>
  <c r="G605" i="43"/>
  <c r="G1086" i="43"/>
  <c r="G175" i="43"/>
  <c r="G864" i="43"/>
  <c r="G1353" i="43"/>
  <c r="G1354" i="43"/>
  <c r="G909" i="43"/>
  <c r="G910" i="43"/>
  <c r="G911" i="43"/>
  <c r="G569" i="43"/>
  <c r="G460" i="43"/>
  <c r="G1126" i="43"/>
  <c r="G1676" i="43"/>
  <c r="G1677" i="43"/>
  <c r="G1678" i="43" s="1"/>
  <c r="G1708" i="43"/>
  <c r="G1709" i="43"/>
  <c r="G955" i="43"/>
  <c r="G1176" i="43"/>
  <c r="G125" i="43"/>
  <c r="G126" i="43"/>
  <c r="G81" i="43"/>
  <c r="G1757" i="43"/>
  <c r="G412" i="43"/>
  <c r="G413" i="43"/>
  <c r="G606" i="43"/>
  <c r="G1087" i="43"/>
  <c r="G1088" i="43"/>
  <c r="G176" i="43"/>
  <c r="G865" i="43"/>
  <c r="G1355" i="43"/>
  <c r="G1356" i="43"/>
  <c r="G912" i="43"/>
  <c r="G913" i="43"/>
  <c r="G461" i="43"/>
  <c r="G1127" i="43"/>
  <c r="G1679" i="43"/>
  <c r="G1710" i="43"/>
  <c r="G1711" i="43"/>
  <c r="G956" i="43"/>
  <c r="G1177" i="43"/>
  <c r="G127" i="43"/>
  <c r="G82" i="43"/>
  <c r="G1758" i="43"/>
  <c r="G414" i="43"/>
  <c r="G415" i="43"/>
  <c r="G1089" i="43"/>
  <c r="G177" i="43"/>
  <c r="G866" i="43"/>
  <c r="G914" i="43"/>
  <c r="G462" i="43"/>
  <c r="G1128" i="43"/>
  <c r="G1680" i="43"/>
  <c r="G1681" i="43"/>
  <c r="G1682" i="43"/>
  <c r="G1712" i="43"/>
  <c r="G957" i="43"/>
  <c r="G1178" i="43"/>
  <c r="G128" i="43"/>
  <c r="G129" i="43"/>
  <c r="G83" i="43"/>
  <c r="G416" i="43"/>
  <c r="G1090" i="43"/>
  <c r="G1091" i="43"/>
  <c r="G178" i="43"/>
  <c r="G867" i="43"/>
  <c r="G915" i="43"/>
  <c r="G916" i="43"/>
  <c r="G463" i="43"/>
  <c r="G464" i="43"/>
  <c r="G1129" i="43"/>
  <c r="G1683" i="43"/>
  <c r="G1684" i="43" s="1"/>
  <c r="G1685" i="43"/>
  <c r="G1713" i="43"/>
  <c r="G958" i="43"/>
  <c r="G959" i="43"/>
  <c r="G1179" i="43"/>
  <c r="G130" i="43"/>
  <c r="G131" i="43"/>
  <c r="G132" i="43"/>
  <c r="G84" i="43"/>
  <c r="G417" i="43"/>
  <c r="G418" i="43"/>
  <c r="G1092" i="43"/>
  <c r="G1093" i="43"/>
  <c r="G179" i="43"/>
  <c r="G180" i="43"/>
  <c r="G868" i="43"/>
  <c r="G917" i="43"/>
  <c r="G918" i="43"/>
  <c r="G465" i="43"/>
  <c r="G1130" i="43"/>
  <c r="G1131" i="43"/>
  <c r="G1714" i="43"/>
  <c r="G960" i="43"/>
  <c r="G1180" i="43"/>
  <c r="G1181" i="43"/>
  <c r="G1182" i="43"/>
  <c r="G133" i="43"/>
  <c r="G85" i="43"/>
  <c r="G419" i="43"/>
  <c r="G1094" i="43"/>
  <c r="G1095" i="43"/>
  <c r="G1096" i="43" s="1"/>
  <c r="G181" i="43"/>
  <c r="G182" i="43"/>
  <c r="G869" i="43"/>
  <c r="G919" i="43"/>
  <c r="G466" i="43"/>
  <c r="G1132" i="43"/>
  <c r="G1715" i="43"/>
  <c r="G1716" i="43"/>
  <c r="G1717" i="43"/>
  <c r="G961" i="43"/>
  <c r="G1183" i="43"/>
  <c r="G1184" i="43" s="1"/>
  <c r="G1185" i="43"/>
  <c r="G134" i="43"/>
  <c r="G86" i="43"/>
  <c r="G87" i="43"/>
  <c r="G420" i="43"/>
  <c r="G421" i="43"/>
  <c r="G1097" i="43"/>
  <c r="G183" i="43"/>
  <c r="G870" i="43"/>
  <c r="G920" i="43"/>
  <c r="G921" i="43"/>
  <c r="G467" i="43"/>
  <c r="G1718" i="43"/>
  <c r="G962" i="43"/>
  <c r="G963" i="43"/>
  <c r="G135" i="43"/>
  <c r="G88" i="43"/>
  <c r="G422" i="43"/>
  <c r="G423" i="43"/>
  <c r="G1098" i="43"/>
  <c r="G1099" i="43"/>
  <c r="G1100" i="43"/>
  <c r="G184" i="43"/>
  <c r="G185" i="43"/>
  <c r="G871" i="43"/>
  <c r="G922" i="43"/>
  <c r="G468" i="43"/>
  <c r="G469" i="43"/>
  <c r="G1719" i="43"/>
  <c r="G1720" i="43"/>
  <c r="G964" i="43"/>
  <c r="G136" i="43"/>
  <c r="G89" i="43"/>
  <c r="G90" i="43"/>
  <c r="G424" i="43"/>
  <c r="G425" i="43" s="1"/>
  <c r="G186" i="43"/>
  <c r="G872" i="43"/>
  <c r="G923" i="43"/>
  <c r="G470" i="43"/>
  <c r="G471" i="43"/>
  <c r="G1721" i="43"/>
  <c r="G1722" i="43"/>
  <c r="G965" i="43"/>
  <c r="G137" i="43"/>
  <c r="G91" i="43"/>
  <c r="G92" i="43"/>
  <c r="G187" i="43"/>
  <c r="G873" i="43"/>
  <c r="G924" i="43"/>
  <c r="G925" i="43" s="1"/>
  <c r="G926" i="43"/>
  <c r="G472" i="43"/>
  <c r="G966" i="43"/>
  <c r="G138" i="43"/>
  <c r="G93" i="43"/>
  <c r="G94" i="43"/>
  <c r="G95" i="43"/>
  <c r="G188" i="43"/>
  <c r="G189" i="43" s="1"/>
  <c r="G190" i="43"/>
  <c r="G874" i="43"/>
  <c r="G473" i="43"/>
  <c r="G474" i="43"/>
  <c r="G967" i="43"/>
  <c r="G968" i="43"/>
  <c r="G139" i="43"/>
  <c r="G96" i="43"/>
  <c r="G191" i="43"/>
  <c r="G875" i="43"/>
  <c r="G969" i="43"/>
  <c r="G140" i="43"/>
  <c r="G97" i="43"/>
  <c r="G98" i="43"/>
  <c r="G192" i="43"/>
  <c r="G970" i="43"/>
  <c r="G141" i="43"/>
  <c r="G142" i="43"/>
  <c r="G143" i="43" s="1"/>
  <c r="G144" i="43"/>
  <c r="G99" i="43"/>
  <c r="G100" i="43" s="1"/>
  <c r="G193" i="43"/>
  <c r="G971" i="43"/>
  <c r="G972" i="43" s="1"/>
  <c r="G145" i="43"/>
  <c r="G194" i="43"/>
  <c r="G195" i="43"/>
  <c r="G196" i="43" s="1"/>
  <c r="G197" i="43"/>
  <c r="G1686" i="43"/>
  <c r="G1536" i="43"/>
  <c r="G2192" i="43"/>
  <c r="G1981" i="43"/>
  <c r="G1982" i="43" s="1"/>
  <c r="G1029" i="43"/>
  <c r="G985" i="43"/>
  <c r="G986" i="43" s="1"/>
  <c r="G981" i="43"/>
  <c r="G1886" i="43"/>
  <c r="G1887" i="43" s="1"/>
  <c r="G1022" i="43"/>
  <c r="G1023" i="43" s="1"/>
  <c r="G762" i="43"/>
  <c r="G1958" i="43"/>
  <c r="G1475" i="43"/>
  <c r="G1458" i="43"/>
  <c r="G1045" i="43"/>
  <c r="G1046" i="43" s="1"/>
  <c r="G1804" i="43"/>
  <c r="G506" i="43"/>
  <c r="G507" i="43" s="1"/>
  <c r="G2125" i="43"/>
  <c r="G1283" i="43"/>
  <c r="G2274" i="43"/>
  <c r="G615" i="43"/>
  <c r="G659" i="43"/>
  <c r="G660" i="43" s="1"/>
  <c r="G1820" i="43"/>
  <c r="G1821" i="43" s="1"/>
  <c r="G1596" i="43"/>
  <c r="G146" i="43"/>
  <c r="G1759" i="43"/>
  <c r="G1760" i="43" s="1"/>
  <c r="G45" i="43"/>
  <c r="G46" i="43" s="1"/>
  <c r="G2033" i="43"/>
  <c r="G2034" i="43" s="1"/>
  <c r="G1430" i="43"/>
  <c r="G1227" i="43"/>
  <c r="G1452" i="43"/>
  <c r="G1446" i="43"/>
  <c r="G211" i="43"/>
  <c r="G212" i="43" s="1"/>
  <c r="G1950" i="43"/>
  <c r="G1951" i="43" s="1"/>
  <c r="G2222" i="43"/>
  <c r="G1041" i="43"/>
  <c r="G1042" i="43" s="1"/>
  <c r="G101" i="43"/>
  <c r="G1357" i="43"/>
  <c r="G2213" i="43"/>
  <c r="G675" i="43"/>
  <c r="G531" i="43"/>
  <c r="G1374" i="43"/>
  <c r="G1375" i="43" s="1"/>
  <c r="G1839" i="43"/>
  <c r="G497" i="43"/>
  <c r="G1365" i="43"/>
  <c r="G876" i="43"/>
  <c r="G607" i="43"/>
  <c r="G1207" i="43"/>
  <c r="G1208" i="43" s="1"/>
  <c r="G794" i="43"/>
  <c r="G834" i="43"/>
  <c r="G2142" i="43"/>
  <c r="G478" i="43"/>
  <c r="G479" i="43" s="1"/>
  <c r="G1057" i="43"/>
  <c r="G1058" i="43" s="1"/>
  <c r="G1510" i="43"/>
  <c r="G1511" i="43" s="1"/>
  <c r="G1849" i="43"/>
  <c r="G735" i="43"/>
  <c r="G1186" i="43"/>
  <c r="G1396" i="43"/>
  <c r="G1302" i="43"/>
  <c r="G808" i="43"/>
  <c r="G1272" i="43"/>
  <c r="G206" i="43"/>
  <c r="G1813" i="43"/>
  <c r="G366" i="43"/>
  <c r="G1788" i="43"/>
  <c r="G1213" i="43"/>
  <c r="C196" i="1"/>
  <c r="C206" i="1" s="1"/>
  <c r="G726" i="43"/>
  <c r="G1616" i="43"/>
  <c r="G1617" i="43" s="1"/>
  <c r="G426" i="43"/>
  <c r="G701" i="43"/>
  <c r="G492" i="43"/>
  <c r="G775" i="43"/>
  <c r="G1770" i="43"/>
  <c r="G1771" i="43" s="1"/>
  <c r="G1050" i="43"/>
  <c r="G1051" i="43" s="1"/>
  <c r="G522" i="43"/>
  <c r="G523" i="43" s="1"/>
  <c r="G1133" i="43"/>
  <c r="G712" i="43"/>
  <c r="G1946" i="43"/>
  <c r="G1723" i="43"/>
  <c r="G570" i="43"/>
  <c r="G1586" i="43"/>
  <c r="G2171" i="43"/>
  <c r="G1784" i="43"/>
  <c r="G2149" i="43"/>
  <c r="G2150" i="43" s="1"/>
  <c r="G2134" i="43"/>
  <c r="G1936" i="43"/>
  <c r="G1879" i="43"/>
  <c r="G1630" i="43"/>
  <c r="G2054" i="43"/>
  <c r="G2055" i="43" s="1"/>
  <c r="G1872" i="43"/>
  <c r="G316" i="43"/>
  <c r="G720" i="43"/>
  <c r="G1030" i="43"/>
  <c r="G1031" i="43"/>
  <c r="G1959" i="43"/>
  <c r="G1476" i="43"/>
  <c r="G1477" i="43"/>
  <c r="G1459" i="43"/>
  <c r="G1805" i="43"/>
  <c r="G1806" i="43"/>
  <c r="G1807" i="43" s="1"/>
  <c r="G1808" i="43"/>
  <c r="G2126" i="43"/>
  <c r="G2127" i="43" s="1"/>
  <c r="G1284" i="43"/>
  <c r="G616" i="43"/>
  <c r="G617" i="43"/>
  <c r="G1597" i="43"/>
  <c r="G1598" i="43"/>
  <c r="G147" i="43"/>
  <c r="G1431" i="43"/>
  <c r="G1432" i="43"/>
  <c r="G1228" i="43"/>
  <c r="G1358" i="43"/>
  <c r="G1359" i="43"/>
  <c r="G1360" i="43" s="1"/>
  <c r="G1366" i="43"/>
  <c r="G1367" i="43"/>
  <c r="G877" i="43"/>
  <c r="G878" i="43"/>
  <c r="G879" i="43"/>
  <c r="G608" i="43"/>
  <c r="G609" i="43"/>
  <c r="G1850" i="43"/>
  <c r="G1851" i="43"/>
  <c r="G736" i="43"/>
  <c r="G737" i="43" s="1"/>
  <c r="G1303" i="43"/>
  <c r="G809" i="43"/>
  <c r="G1814" i="43"/>
  <c r="G1815" i="43"/>
  <c r="G367" i="43"/>
  <c r="G368" i="43"/>
  <c r="G369" i="43"/>
  <c r="G1789" i="43"/>
  <c r="G427" i="43"/>
  <c r="G428" i="43"/>
  <c r="G429" i="43"/>
  <c r="G776" i="43"/>
  <c r="G777" i="43"/>
  <c r="G1134" i="43"/>
  <c r="G1135" i="43"/>
  <c r="G713" i="43"/>
  <c r="G714" i="43"/>
  <c r="G571" i="43"/>
  <c r="G1631" i="43"/>
  <c r="G1632" i="43" s="1"/>
  <c r="G1633" i="43"/>
  <c r="G1960" i="43"/>
  <c r="G1478" i="43"/>
  <c r="G1479" i="43" s="1"/>
  <c r="G1285" i="43"/>
  <c r="G618" i="43"/>
  <c r="G1599" i="43"/>
  <c r="G1600" i="43"/>
  <c r="G1433" i="43"/>
  <c r="G1434" i="43"/>
  <c r="G1435" i="43"/>
  <c r="G1229" i="43"/>
  <c r="G610" i="43"/>
  <c r="G1304" i="43"/>
  <c r="G1305" i="43"/>
  <c r="G1306" i="43"/>
  <c r="G810" i="43"/>
  <c r="G370" i="43"/>
  <c r="G371" i="43"/>
  <c r="G1790" i="43"/>
  <c r="G1136" i="43"/>
  <c r="G572" i="43"/>
  <c r="G573" i="43"/>
  <c r="G574" i="43" s="1"/>
  <c r="G1961" i="43"/>
  <c r="G1286" i="43"/>
  <c r="G619" i="43"/>
  <c r="G1230" i="43"/>
  <c r="G1231" i="43"/>
  <c r="G1307" i="43"/>
  <c r="G1308" i="43"/>
  <c r="G811" i="43"/>
  <c r="G812" i="43"/>
  <c r="G372" i="43"/>
  <c r="G1791" i="43"/>
  <c r="G1792" i="43"/>
  <c r="G1793" i="43"/>
  <c r="G1137" i="43"/>
  <c r="G1138" i="43"/>
  <c r="G1962" i="43"/>
  <c r="G1963" i="43"/>
  <c r="G1287" i="43"/>
  <c r="G1288" i="43"/>
  <c r="G1289" i="43"/>
  <c r="G620" i="43"/>
  <c r="G1232" i="43"/>
  <c r="G1309" i="43"/>
  <c r="G813" i="43"/>
  <c r="G814" i="43"/>
  <c r="G373" i="43"/>
  <c r="G1794" i="43"/>
  <c r="G1795" i="43" s="1"/>
  <c r="G1139" i="43"/>
  <c r="G1140" i="43" s="1"/>
  <c r="G1141" i="43"/>
  <c r="G1142" i="43" s="1"/>
  <c r="G1143" i="43"/>
  <c r="G1964" i="43"/>
  <c r="G1290" i="43"/>
  <c r="G621" i="43"/>
  <c r="G622" i="43"/>
  <c r="G1233" i="43"/>
  <c r="G1310" i="43"/>
  <c r="G1311" i="43"/>
  <c r="G815" i="43"/>
  <c r="G816" i="43"/>
  <c r="G374" i="43"/>
  <c r="G1965" i="43"/>
  <c r="G1966" i="43" s="1"/>
  <c r="G1967" i="43"/>
  <c r="G1291" i="43"/>
  <c r="G1292" i="43"/>
  <c r="G1293" i="43" s="1"/>
  <c r="G623" i="43"/>
  <c r="G624" i="43"/>
  <c r="G1234" i="43"/>
  <c r="G1312" i="43"/>
  <c r="G817" i="43"/>
  <c r="G818" i="43"/>
  <c r="G375" i="43"/>
  <c r="G625" i="43"/>
  <c r="G1235" i="43"/>
  <c r="G1236" i="43"/>
  <c r="G1237" i="43" s="1"/>
  <c r="G1238" i="43"/>
  <c r="G819" i="43"/>
  <c r="G820" i="43" s="1"/>
  <c r="G821" i="43"/>
  <c r="G822" i="43"/>
  <c r="G376" i="43"/>
  <c r="G626" i="43"/>
  <c r="G1239" i="43"/>
  <c r="G1240" i="43"/>
  <c r="G1241" i="43"/>
  <c r="G1242" i="43"/>
  <c r="G1243" i="43"/>
  <c r="G377" i="43"/>
  <c r="G378" i="43"/>
  <c r="G627" i="43"/>
  <c r="G628" i="43"/>
  <c r="G1244" i="43"/>
  <c r="G379" i="43"/>
  <c r="G380" i="43"/>
  <c r="G629" i="43"/>
  <c r="G381" i="43"/>
  <c r="G382" i="43"/>
  <c r="G630" i="43"/>
  <c r="G631" i="43"/>
  <c r="G383" i="43"/>
  <c r="G632" i="43"/>
  <c r="G633" i="43"/>
  <c r="G634" i="43"/>
  <c r="G635" i="43"/>
  <c r="G636" i="43"/>
  <c r="G637" i="43"/>
  <c r="G638" i="43"/>
  <c r="G639" i="43"/>
  <c r="G640" i="43"/>
  <c r="G641" i="43"/>
  <c r="G642" i="43"/>
  <c r="G643" i="43"/>
  <c r="G644" i="43"/>
  <c r="G645" i="43"/>
  <c r="G646" i="43"/>
  <c r="G647" i="43"/>
  <c r="G648" i="43"/>
  <c r="G649" i="43" s="1"/>
  <c r="G611" i="43"/>
  <c r="G612" i="43" s="1"/>
  <c r="G1052" i="43"/>
  <c r="G384" i="43"/>
  <c r="G1436" i="43"/>
  <c r="G1437" i="43" s="1"/>
  <c r="G1772" i="43"/>
  <c r="G987" i="43"/>
  <c r="G1245" i="43"/>
  <c r="G430" i="43"/>
  <c r="C209" i="1"/>
  <c r="G738" i="43"/>
  <c r="G739" i="43" s="1"/>
  <c r="G1952" i="43"/>
  <c r="G1852" i="43"/>
  <c r="G1047" i="43"/>
  <c r="G823" i="43"/>
  <c r="G1313" i="43"/>
  <c r="G1314" i="43" s="1"/>
  <c r="G508" i="43"/>
  <c r="G1968" i="43"/>
  <c r="G880" i="43"/>
  <c r="G1796" i="43"/>
  <c r="G148" i="43"/>
  <c r="G149" i="43" s="1"/>
  <c r="G575" i="43"/>
  <c r="G1460" i="43"/>
  <c r="G385" i="43"/>
  <c r="G386" i="43"/>
  <c r="G1246" i="43"/>
  <c r="G824" i="43"/>
  <c r="G825" i="43"/>
  <c r="G826" i="43" s="1"/>
  <c r="G1461" i="43"/>
  <c r="G1247" i="43"/>
  <c r="G1462" i="43"/>
  <c r="G1463" i="43"/>
  <c r="G1248" i="43"/>
  <c r="G1249" i="43" s="1"/>
  <c r="G740" i="43"/>
  <c r="G1438"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tc={CB9ED462-D239-415F-864E-AB729A7A948D}</author>
    <author>tc={FDCE77B1-7295-4970-808D-BD599A53102B}</author>
    <author>tc={8C767168-9CD2-4DCC-A500-C77819888AF1}</author>
  </authors>
  <commentList>
    <comment ref="D34" authorId="0" shapeId="0" xr:uid="{CB9ED462-D239-415F-864E-AB729A7A948D}">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@Ludovic ROSSEL , est-ce que la nationalité est validée? Si oui, aurais-tu une liste qu'on peut importer? Merci
Reply:
    J'ai rajouté la liste des pays avec les UID DHIS2, ainsi que la valeur par défaut (Iraq, donc)</t>
      </text>
    </comment>
    <comment ref="H178" authorId="1" shapeId="0" xr:uid="{FDCE77B1-7295-4970-808D-BD599A53102B}">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@Ludovic ROSSEL, ce ne sont pas les mêmes? 
Reply:
    Non, IDP c'est 'Internally Displaced Person'</t>
      </text>
    </comment>
    <comment ref="D209" authorId="2" shapeId="0" xr:uid="{8C767168-9CD2-4DCC-A500-C77819888AF1}">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@Ludovic ROSSEL, the default options in the system are:
Doctor
Patient
Sibling
Parent
Child
Aunt/Uncle
Niece/Nephew
Friend
Supervisor
Supervisee
Clinician
Community Health Worker
Other
Uncle
Nephew
Does it work for us?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tc={2E5E699E-3E0F-4968-AA26-66C0DA44E40D}</author>
  </authors>
  <commentList>
    <comment ref="I43" authorId="0" shapeId="0" xr:uid="{2E5E699E-3E0F-4968-AA26-66C0DA44E40D}">
      <text>
        <t>[Threaded comment]
Your version of Excel allows you to read this threaded comment; however, any edits to it will get removed if the file is opened in a newer version of Excel. Learn more: https://go.microsoft.com/fwlink/?linkid=870924
Comment:
    @Iona CRUMLEY  new item in this option set (missing the OCL mapping)</t>
      </text>
    </comment>
  </commentList>
</comments>
</file>

<file path=xl/sharedStrings.xml><?xml version="1.0" encoding="utf-8"?>
<sst xmlns="http://schemas.openxmlformats.org/spreadsheetml/2006/main" count="69759" uniqueCount="10288">
  <si>
    <t>Step</t>
  </si>
  <si>
    <t>Transition</t>
  </si>
  <si>
    <t>Login page</t>
  </si>
  <si>
    <t>Login button</t>
  </si>
  <si>
    <t>Home page</t>
  </si>
  <si>
    <t>Add patient button in to navigation</t>
  </si>
  <si>
    <t>Registration page</t>
  </si>
  <si>
    <t>Register Patient button</t>
  </si>
  <si>
    <t>Registration</t>
  </si>
  <si>
    <t>Data type</t>
  </si>
  <si>
    <t>DHIS2 data type</t>
  </si>
  <si>
    <t>OpenMRS data type</t>
  </si>
  <si>
    <t>Validation (format)</t>
  </si>
  <si>
    <t>Validation (length)</t>
  </si>
  <si>
    <t>Text</t>
  </si>
  <si>
    <t>InteractSet</t>
  </si>
  <si>
    <t>TEXT</t>
  </si>
  <si>
    <t>Single choice</t>
  </si>
  <si>
    <t>Coded</t>
  </si>
  <si>
    <t>Medical-supply</t>
  </si>
  <si>
    <t>INTEGER</t>
  </si>
  <si>
    <t>Numeric</t>
  </si>
  <si>
    <t>Multiple choice</t>
  </si>
  <si>
    <t>Drug-form</t>
  </si>
  <si>
    <t>BOOLEAN</t>
  </si>
  <si>
    <t>Boolean</t>
  </si>
  <si>
    <t>Yes/no</t>
  </si>
  <si>
    <t>Organism</t>
  </si>
  <si>
    <t>DATE</t>
  </si>
  <si>
    <t>Date</t>
  </si>
  <si>
    <t>Yes-only</t>
  </si>
  <si>
    <t>Units-of-Measure</t>
  </si>
  <si>
    <t>TRUE_ONLY</t>
  </si>
  <si>
    <t>Integer</t>
  </si>
  <si>
    <t>Time</t>
  </si>
  <si>
    <t>Pharmacology-Drug-Class</t>
  </si>
  <si>
    <t>LONG_TEXT</t>
  </si>
  <si>
    <t>Decimal</t>
  </si>
  <si>
    <t>Datetime</t>
  </si>
  <si>
    <t>Frequency</t>
  </si>
  <si>
    <t>INTEGER_ZERO_OR_POSITIVE</t>
  </si>
  <si>
    <t>Complex</t>
  </si>
  <si>
    <t>Radiology-Imaging-Procedure</t>
  </si>
  <si>
    <t>Structured-Numeric</t>
  </si>
  <si>
    <t>Health-Care-Monitoring-Topics</t>
  </si>
  <si>
    <t>Rule</t>
  </si>
  <si>
    <t>Indicator</t>
  </si>
  <si>
    <t>Document</t>
  </si>
  <si>
    <t>Aggregate-Measurement</t>
  </si>
  <si>
    <t>None</t>
  </si>
  <si>
    <t>Program</t>
  </si>
  <si>
    <t>State</t>
  </si>
  <si>
    <t>Workflow</t>
  </si>
  <si>
    <t>Misc-Order</t>
  </si>
  <si>
    <t>Specimen</t>
  </si>
  <si>
    <t>Symptom-Finding</t>
  </si>
  <si>
    <t>Symptom</t>
  </si>
  <si>
    <t>Misc</t>
  </si>
  <si>
    <t>ConvSet</t>
  </si>
  <si>
    <t>MedSet</t>
  </si>
  <si>
    <t>LabSet</t>
  </si>
  <si>
    <t>Question</t>
  </si>
  <si>
    <t>Anatomy</t>
  </si>
  <si>
    <t>Finding</t>
  </si>
  <si>
    <t>Diagnosis</t>
  </si>
  <si>
    <t>Drug</t>
  </si>
  <si>
    <t>Procedure</t>
  </si>
  <si>
    <t>Test</t>
  </si>
  <si>
    <t>Feature</t>
  </si>
  <si>
    <t>Release</t>
  </si>
  <si>
    <t>Privileges</t>
  </si>
  <si>
    <t>Patients</t>
  </si>
  <si>
    <t>Clinical</t>
  </si>
  <si>
    <t>Prescription</t>
  </si>
  <si>
    <t>Uuid</t>
  </si>
  <si>
    <t>Role</t>
  </si>
  <si>
    <t>OpenMRS Default Name</t>
  </si>
  <si>
    <t>Create</t>
  </si>
  <si>
    <t>Search</t>
  </si>
  <si>
    <t>Edit</t>
  </si>
  <si>
    <t>Delete</t>
  </si>
  <si>
    <t>View</t>
  </si>
  <si>
    <t>Modify</t>
  </si>
  <si>
    <t>Admin</t>
  </si>
  <si>
    <t>x</t>
  </si>
  <si>
    <t>Registration Clerk</t>
  </si>
  <si>
    <t>Nurse</t>
  </si>
  <si>
    <t>Doctor</t>
  </si>
  <si>
    <t>Void/Retire</t>
  </si>
  <si>
    <t>Name</t>
  </si>
  <si>
    <t>Description</t>
  </si>
  <si>
    <t>Parent</t>
  </si>
  <si>
    <t>Tags</t>
  </si>
  <si>
    <t>Tag|Facility Location</t>
  </si>
  <si>
    <t>Attribute|9eca4f4e-707f-4bb8-8289-2f9b6e93803c</t>
  </si>
  <si>
    <t>Attribute|Last Audit Date</t>
  </si>
  <si>
    <t>Address 1</t>
  </si>
  <si>
    <t>Address 2</t>
  </si>
  <si>
    <t>Address 3</t>
  </si>
  <si>
    <t>Address 4</t>
  </si>
  <si>
    <t>Address 5</t>
  </si>
  <si>
    <t>Address 6</t>
  </si>
  <si>
    <t>City/Village</t>
  </si>
  <si>
    <t>County/District</t>
  </si>
  <si>
    <t>State/Province</t>
  </si>
  <si>
    <t>Postal Code</t>
  </si>
  <si>
    <t>Country</t>
  </si>
  <si>
    <t>_order:1000</t>
  </si>
  <si>
    <t>ee7770e4-57d6-42db-886e-cdba2954dd70</t>
  </si>
  <si>
    <t>Emergency Room (ER)</t>
  </si>
  <si>
    <t>Login Location</t>
  </si>
  <si>
    <t>cf6fa7d4-1f19-4c85-ac50-ff824805c51c</t>
  </si>
  <si>
    <t>Mental Health (MH)</t>
  </si>
  <si>
    <t>0632a4e3-aa42-46f2-8dea-2d3aec764755</t>
  </si>
  <si>
    <t>Maternity (MAT)</t>
  </si>
  <si>
    <t>03ec3455-1dd2-40e2-8a99-e052f5ced04c</t>
  </si>
  <si>
    <t>Triage (TRI)</t>
  </si>
  <si>
    <t>ba685651-ed3b-4e63-9b35-78893060758a</t>
  </si>
  <si>
    <t>Inpatient Ward (IPD)</t>
  </si>
  <si>
    <t>50601d04-e1cd-4c09-b1b8-2058d8342957</t>
  </si>
  <si>
    <t>Registration Counter (REG) / تسجيل المستشفى.</t>
  </si>
  <si>
    <t>Page</t>
  </si>
  <si>
    <t>Section</t>
  </si>
  <si>
    <t>#</t>
  </si>
  <si>
    <t>Label if different</t>
  </si>
  <si>
    <t>Datatype</t>
  </si>
  <si>
    <t>Answers</t>
  </si>
  <si>
    <t>Imported</t>
  </si>
  <si>
    <t>MSF source</t>
  </si>
  <si>
    <t>Configuration</t>
  </si>
  <si>
    <t>MSF OCL ID</t>
  </si>
  <si>
    <t>OCL Collection</t>
  </si>
  <si>
    <t>Default value</t>
  </si>
  <si>
    <t>Lower limit</t>
  </si>
  <si>
    <t>Upper limit</t>
  </si>
  <si>
    <t>Skip logic</t>
  </si>
  <si>
    <t>Mandatory</t>
  </si>
  <si>
    <t>PII / Sensitive</t>
  </si>
  <si>
    <t>Anonymization</t>
  </si>
  <si>
    <t>Locale</t>
  </si>
  <si>
    <t>Translation</t>
  </si>
  <si>
    <t>Internal concept ID</t>
  </si>
  <si>
    <t>DHIS2 type</t>
  </si>
  <si>
    <t>DHIS2 full name</t>
  </si>
  <si>
    <t>DHIS2 UID</t>
  </si>
  <si>
    <t>DHIS2 Option Set name</t>
  </si>
  <si>
    <t>DHIS2 Option Set UID</t>
  </si>
  <si>
    <t>DHIS2 Option name</t>
  </si>
  <si>
    <t>DHIS2 Option UID</t>
  </si>
  <si>
    <t>CIEL concept ID</t>
  </si>
  <si>
    <t>Comments</t>
  </si>
  <si>
    <t>Status</t>
  </si>
  <si>
    <t>Basic info</t>
  </si>
  <si>
    <t>Picture</t>
  </si>
  <si>
    <t>UI Json</t>
  </si>
  <si>
    <t>File and size validation</t>
  </si>
  <si>
    <t>No</t>
  </si>
  <si>
    <t>Yes</t>
  </si>
  <si>
    <t>File replacement</t>
  </si>
  <si>
    <t>NA</t>
  </si>
  <si>
    <t>Remove</t>
  </si>
  <si>
    <t>Ready for codification / config</t>
  </si>
  <si>
    <t>Patient's Name is Known?</t>
  </si>
  <si>
    <t>Boolean - Yes / No</t>
  </si>
  <si>
    <t>New concept</t>
  </si>
  <si>
    <t>RefApp</t>
  </si>
  <si>
    <t>Arabic</t>
  </si>
  <si>
    <t>هل اسم المريض معروف؟</t>
  </si>
  <si>
    <t>First Name</t>
  </si>
  <si>
    <t>Same</t>
  </si>
  <si>
    <t>MSF-1</t>
  </si>
  <si>
    <t>OCG-IQML-REG</t>
  </si>
  <si>
    <t>Hide if [Patient's Name is Known] = 'No'</t>
  </si>
  <si>
    <t>Yes if [Patient's Name is Known] = 'Yes'</t>
  </si>
  <si>
    <t>Randomization</t>
  </si>
  <si>
    <t>الاسم الأول</t>
  </si>
  <si>
    <t>First name</t>
  </si>
  <si>
    <t>fa7uwpCKIwa</t>
  </si>
  <si>
    <t>Allow for unknown patient's name</t>
  </si>
  <si>
    <t>Middle Name (optional)</t>
  </si>
  <si>
    <t>MSF-2</t>
  </si>
  <si>
    <t>الاسم الأوسط (اختياري)</t>
  </si>
  <si>
    <t>Family Name</t>
  </si>
  <si>
    <t>MSF-3</t>
  </si>
  <si>
    <t>اسم العائلة</t>
  </si>
  <si>
    <t>Last name</t>
  </si>
  <si>
    <t>Jt9BhFZkvP2</t>
  </si>
  <si>
    <t>Family Name 2</t>
  </si>
  <si>
    <t>اسم العائلة 2</t>
  </si>
  <si>
    <t>Family Name 3</t>
  </si>
  <si>
    <t>اسم العائلة 3</t>
  </si>
  <si>
    <t>Sex</t>
  </si>
  <si>
    <t>MSF-4</t>
  </si>
  <si>
    <t>الجنس</t>
  </si>
  <si>
    <t>qptKDiv9uPl</t>
  </si>
  <si>
    <t>GL - Sex / Sex (M/F)</t>
  </si>
  <si>
    <t>DNOavthBRGL</t>
  </si>
  <si>
    <t>Male</t>
  </si>
  <si>
    <t>MSF-5</t>
  </si>
  <si>
    <t>ذكر</t>
  </si>
  <si>
    <t>eQkRH9GTjBN</t>
  </si>
  <si>
    <t>Female</t>
  </si>
  <si>
    <t>MSF-6</t>
  </si>
  <si>
    <t>انثى</t>
  </si>
  <si>
    <t>H61UkMHyNku</t>
  </si>
  <si>
    <t>Transgender male</t>
  </si>
  <si>
    <t>New option</t>
  </si>
  <si>
    <t>CIEL-166416</t>
  </si>
  <si>
    <t>ذكر متحول</t>
  </si>
  <si>
    <t>OcJsz1BOHTf</t>
  </si>
  <si>
    <t>Transgender female</t>
  </si>
  <si>
    <t>CIEL-166417</t>
  </si>
  <si>
    <t>انثى متحولة</t>
  </si>
  <si>
    <t>l8RshnosXNy</t>
  </si>
  <si>
    <t>Gender variant - Non conforming</t>
  </si>
  <si>
    <t>غير معياري</t>
  </si>
  <si>
    <t>V8RXdmOdY8L</t>
  </si>
  <si>
    <t>Prefer not to answer</t>
  </si>
  <si>
    <t xml:space="preserve">عدم الإجابة </t>
  </si>
  <si>
    <t>QQzTV76xGfF</t>
  </si>
  <si>
    <t>Unknown</t>
  </si>
  <si>
    <t xml:space="preserve">غير معروف </t>
  </si>
  <si>
    <t>YJw3CPNftrE</t>
  </si>
  <si>
    <t>Date of Birth is Known?</t>
  </si>
  <si>
    <t>هل تاريخ الميلاد معروف؟</t>
  </si>
  <si>
    <t>Allow for estimated years and months</t>
  </si>
  <si>
    <t>Date of Birth</t>
  </si>
  <si>
    <t>MSF-9</t>
  </si>
  <si>
    <t>Hide if [Date of Birth is Known?] = 'No'</t>
  </si>
  <si>
    <t>Yes if [Date of Birth is Known?] = 'Yes'</t>
  </si>
  <si>
    <r>
      <t>تاريخ الميلاد</t>
    </r>
    <r>
      <rPr>
        <sz val="12"/>
        <color theme="1"/>
        <rFont val="Times New Roman"/>
        <family val="1"/>
      </rPr>
      <t xml:space="preserve"> </t>
    </r>
    <r>
      <rPr>
        <sz val="11"/>
        <color theme="1"/>
        <rFont val="Times New Roman"/>
        <family val="1"/>
      </rPr>
      <t>أو العمر</t>
    </r>
  </si>
  <si>
    <t>Date of birth</t>
  </si>
  <si>
    <t>WDp4nVor9Z7</t>
  </si>
  <si>
    <t>To be tested: way to round the age</t>
  </si>
  <si>
    <t>Estimated age in years</t>
  </si>
  <si>
    <t>New Synonym</t>
  </si>
  <si>
    <t>MSF-8</t>
  </si>
  <si>
    <t>Hide if [Date of Birth is Known?] &lt;&gt; 'No'</t>
  </si>
  <si>
    <t>Age</t>
  </si>
  <si>
    <t>Rv8WM2mTuS5</t>
  </si>
  <si>
    <t>TBC</t>
  </si>
  <si>
    <t>Estimated age in months</t>
  </si>
  <si>
    <t>Yes if [Age] is not blank</t>
  </si>
  <si>
    <t>Age unit</t>
  </si>
  <si>
    <t>k26cdlS78i9</t>
  </si>
  <si>
    <t>DHIS2 attribute to be populated by [Estimated age …]</t>
  </si>
  <si>
    <t>GL - Age unit</t>
  </si>
  <si>
    <t>LuU3O2yA58f</t>
  </si>
  <si>
    <t>Year</t>
  </si>
  <si>
    <t>cKj5ZhYBVQv</t>
  </si>
  <si>
    <t>Month</t>
  </si>
  <si>
    <t>PsB50MWZUO1</t>
  </si>
  <si>
    <t>Day</t>
  </si>
  <si>
    <t>ajULJZ2OWuP</t>
  </si>
  <si>
    <t>Identifiers</t>
  </si>
  <si>
    <t>ID GEN module</t>
  </si>
  <si>
    <t>OMOD-ID Generator</t>
  </si>
  <si>
    <t>See Patient Identifiers Tab</t>
  </si>
  <si>
    <t>المعرفات</t>
  </si>
  <si>
    <t>Admin &gt; Patients &gt; Patient Identifier Type Management
Admin &gt; Patients &gt; Auto-Generation Configuration</t>
  </si>
  <si>
    <t>Contact details</t>
  </si>
  <si>
    <t>Ex. Iraq</t>
  </si>
  <si>
    <t>Initializer-AddressHierarchy</t>
  </si>
  <si>
    <t>MSF-19</t>
  </si>
  <si>
    <t>See Address Hierarchy Tab</t>
  </si>
  <si>
    <t>Iraq</t>
  </si>
  <si>
    <t>البلد</t>
  </si>
  <si>
    <t>Admin &gt; Address Hierarchy Module</t>
  </si>
  <si>
    <t>Link with [Place of living] in DHIS2? With org units?</t>
  </si>
  <si>
    <t>Ex. Ninawa</t>
  </si>
  <si>
    <t>MSF-15</t>
  </si>
  <si>
    <t>Link with [Place of living] in DHIS2?</t>
  </si>
  <si>
    <t>District</t>
  </si>
  <si>
    <t>Ex. Mosul</t>
  </si>
  <si>
    <t>MSF-13</t>
  </si>
  <si>
    <t>Place of living</t>
  </si>
  <si>
    <t>Village / Area. Ex. Al Bosaif</t>
  </si>
  <si>
    <t>MSF-12</t>
  </si>
  <si>
    <t>rBtrjV1Mqkz</t>
  </si>
  <si>
    <t>GL - Tracker - Patient Origin</t>
  </si>
  <si>
    <t>Qa1TcPydz1D</t>
  </si>
  <si>
    <t>Address line 1</t>
  </si>
  <si>
    <t>MSF-10</t>
  </si>
  <si>
    <t>City</t>
  </si>
  <si>
    <t>MSF-11</t>
  </si>
  <si>
    <t>Phone number</t>
  </si>
  <si>
    <t>Initializer-PersonAttribute</t>
  </si>
  <si>
    <t>MSF-34</t>
  </si>
  <si>
    <t>Phone format</t>
  </si>
  <si>
    <t>Email</t>
  </si>
  <si>
    <t>CIEL-168130</t>
  </si>
  <si>
    <t>Email format</t>
  </si>
  <si>
    <t>Demographics</t>
  </si>
  <si>
    <t>Nationality</t>
  </si>
  <si>
    <t>OCG-5565076</t>
  </si>
  <si>
    <t>الجنسية</t>
  </si>
  <si>
    <t>Xvzc9e0JJmp</t>
  </si>
  <si>
    <t>GL - Nationality</t>
  </si>
  <si>
    <t>qr9jBtm9uvm</t>
  </si>
  <si>
    <t>Afghanistan</t>
  </si>
  <si>
    <t>أفغانستان</t>
  </si>
  <si>
    <t>diVYBILjUmV</t>
  </si>
  <si>
    <t>Albania</t>
  </si>
  <si>
    <t>ألبانيا</t>
  </si>
  <si>
    <t>nutwBYPa3c6</t>
  </si>
  <si>
    <t>Algeria</t>
  </si>
  <si>
    <t>الجزائر</t>
  </si>
  <si>
    <t>vFzGZbjzRgT</t>
  </si>
  <si>
    <t>Angola</t>
  </si>
  <si>
    <t>أنغولا</t>
  </si>
  <si>
    <t>AEZqjWQaHtc</t>
  </si>
  <si>
    <t>Anguilla</t>
  </si>
  <si>
    <t>أنغيلا</t>
  </si>
  <si>
    <t>DzKGZxfc1If</t>
  </si>
  <si>
    <t>Argentina</t>
  </si>
  <si>
    <t>الأرجنتين</t>
  </si>
  <si>
    <t>ZtvWa7Lms2D</t>
  </si>
  <si>
    <t>Armenia</t>
  </si>
  <si>
    <t>أرمينيا</t>
  </si>
  <si>
    <t>fHUrTZCGrsE</t>
  </si>
  <si>
    <t>Aruba</t>
  </si>
  <si>
    <t>أروبا</t>
  </si>
  <si>
    <t>nW24eGST2rr</t>
  </si>
  <si>
    <t>Azerbaijan</t>
  </si>
  <si>
    <t>أذربيجان</t>
  </si>
  <si>
    <t>yJAD7ZvdPB9</t>
  </si>
  <si>
    <t>Bangladesh</t>
  </si>
  <si>
    <t>بنغلاديش</t>
  </si>
  <si>
    <t>w86dbYs43jg</t>
  </si>
  <si>
    <t>Belarus</t>
  </si>
  <si>
    <t>بيلاروسيا</t>
  </si>
  <si>
    <t>sErv1yTCjIk</t>
  </si>
  <si>
    <t>Benin</t>
  </si>
  <si>
    <t>بنين</t>
  </si>
  <si>
    <t>ONeYUriDrCm</t>
  </si>
  <si>
    <t>Bhutan</t>
  </si>
  <si>
    <t>بوتان</t>
  </si>
  <si>
    <t>p9BIOdMGTz6</t>
  </si>
  <si>
    <t>Bolivia</t>
  </si>
  <si>
    <t>بوليفيا</t>
  </si>
  <si>
    <t>XQ9Wxt2gh20</t>
  </si>
  <si>
    <t>Bosnia and Herzegovina</t>
  </si>
  <si>
    <t>البوسنة والهرسك</t>
  </si>
  <si>
    <t>xSjqYV8ADNi</t>
  </si>
  <si>
    <t>Botswana</t>
  </si>
  <si>
    <t>بوتسوانا</t>
  </si>
  <si>
    <t>kiI9Nkhhtsw</t>
  </si>
  <si>
    <t>Brazil</t>
  </si>
  <si>
    <t>البرازيل</t>
  </si>
  <si>
    <t>otuaAfFAMm9</t>
  </si>
  <si>
    <t>British Virgin Islands</t>
  </si>
  <si>
    <t>جزر فيرجن البريطانية</t>
  </si>
  <si>
    <t>oGtke47HQjw</t>
  </si>
  <si>
    <t>Bulgaria</t>
  </si>
  <si>
    <t>بلغاريا</t>
  </si>
  <si>
    <t>sxgEvvHGASc</t>
  </si>
  <si>
    <t>Burkina Faso</t>
  </si>
  <si>
    <t>بوركينا فاسو</t>
  </si>
  <si>
    <t>labcPsf6vlS</t>
  </si>
  <si>
    <t>Burundi</t>
  </si>
  <si>
    <t>بوروندي</t>
  </si>
  <si>
    <t>EO7IXBoCRQM</t>
  </si>
  <si>
    <t>Cambodia</t>
  </si>
  <si>
    <t>كمبوديا</t>
  </si>
  <si>
    <t>BssvituAfov</t>
  </si>
  <si>
    <t>Cameroon</t>
  </si>
  <si>
    <t>الكاميرون</t>
  </si>
  <si>
    <t>LzxTtERApOy</t>
  </si>
  <si>
    <t>Cape Verde</t>
  </si>
  <si>
    <t>الرأس الأخضر</t>
  </si>
  <si>
    <t>HvZxt4vKoOx</t>
  </si>
  <si>
    <t>Central African Republic</t>
  </si>
  <si>
    <t>جمهورية افريقيا الوسطى</t>
  </si>
  <si>
    <t>B09WCauYtJ7</t>
  </si>
  <si>
    <t>Chad</t>
  </si>
  <si>
    <t>تشاد</t>
  </si>
  <si>
    <t>JtMeoonLcqo</t>
  </si>
  <si>
    <t>Chile</t>
  </si>
  <si>
    <t>شيلي</t>
  </si>
  <si>
    <t>pdTWdFqXStd</t>
  </si>
  <si>
    <t>China</t>
  </si>
  <si>
    <t>الصين</t>
  </si>
  <si>
    <t>CcpigvKey7O</t>
  </si>
  <si>
    <t>Colombia</t>
  </si>
  <si>
    <t>كولومبيا</t>
  </si>
  <si>
    <t>zAMRnEi2Yhg</t>
  </si>
  <si>
    <t>Comoros</t>
  </si>
  <si>
    <t>جزر القمر</t>
  </si>
  <si>
    <t>uAyMV131HCO</t>
  </si>
  <si>
    <t>Costa Rica</t>
  </si>
  <si>
    <t>كوستا ريكا</t>
  </si>
  <si>
    <t>vErHiezEajY</t>
  </si>
  <si>
    <t>Côte d'Ivoire</t>
  </si>
  <si>
    <t>كوت ديفوار</t>
  </si>
  <si>
    <t>IRepwvOtkII</t>
  </si>
  <si>
    <t>Cuba</t>
  </si>
  <si>
    <t>كوبا</t>
  </si>
  <si>
    <t>Mh9Ckr9QhMa</t>
  </si>
  <si>
    <t>Djibouti</t>
  </si>
  <si>
    <t>جيبوتي</t>
  </si>
  <si>
    <t>cvAMdgckhOk</t>
  </si>
  <si>
    <t>Dominica</t>
  </si>
  <si>
    <t>دومينيكا</t>
  </si>
  <si>
    <t>oC2s7ZiRTv3</t>
  </si>
  <si>
    <t>Dominican Republic</t>
  </si>
  <si>
    <t>جمهورية الدومينيكان</t>
  </si>
  <si>
    <t>XuXolVGjILU</t>
  </si>
  <si>
    <t>DRC Congo</t>
  </si>
  <si>
    <t>جمهورية الكونغو الديمقراطية</t>
  </si>
  <si>
    <t>hDl6AdC035K</t>
  </si>
  <si>
    <t>East Timor</t>
  </si>
  <si>
    <t>تيمور الشرقية</t>
  </si>
  <si>
    <t>l1QF9SxmTEe</t>
  </si>
  <si>
    <t>Ecuador</t>
  </si>
  <si>
    <t>الاكوادور</t>
  </si>
  <si>
    <t>gGjltDyQDjq</t>
  </si>
  <si>
    <t>Egypt</t>
  </si>
  <si>
    <t>مصر</t>
  </si>
  <si>
    <t>xHcq7n4iLjZ</t>
  </si>
  <si>
    <t>El Salvador</t>
  </si>
  <si>
    <t>السلفادور</t>
  </si>
  <si>
    <t>oLtI4UknARs</t>
  </si>
  <si>
    <t>Equatorial Guinea</t>
  </si>
  <si>
    <t>غينيا الإستوائية</t>
  </si>
  <si>
    <t>Sipme5yxx48</t>
  </si>
  <si>
    <t>Eritrea</t>
  </si>
  <si>
    <t>إريتريا</t>
  </si>
  <si>
    <t>HkEJcTRqnd5</t>
  </si>
  <si>
    <t>Ethiopia</t>
  </si>
  <si>
    <t>أثيوبيا</t>
  </si>
  <si>
    <t>NYkv05WpCXj</t>
  </si>
  <si>
    <t>Gabon</t>
  </si>
  <si>
    <t>الجابون</t>
  </si>
  <si>
    <t>E84FcVzHZDM</t>
  </si>
  <si>
    <t>Gambia</t>
  </si>
  <si>
    <t>غامبيا</t>
  </si>
  <si>
    <t>LfPn2DOfRew</t>
  </si>
  <si>
    <t>Georgia</t>
  </si>
  <si>
    <t>جورجيا</t>
  </si>
  <si>
    <t>jBklhTXjStK</t>
  </si>
  <si>
    <t>Ghana</t>
  </si>
  <si>
    <t>غانا</t>
  </si>
  <si>
    <t>eO0gTpGne9P</t>
  </si>
  <si>
    <t>Greece</t>
  </si>
  <si>
    <t>اليونان</t>
  </si>
  <si>
    <t>JSuVBbvnBwi</t>
  </si>
  <si>
    <t>Guam</t>
  </si>
  <si>
    <t>غوام</t>
  </si>
  <si>
    <t>dVJ1jT4qwhr</t>
  </si>
  <si>
    <t>Guatemala</t>
  </si>
  <si>
    <t>غواتيمالا</t>
  </si>
  <si>
    <t>rHE2fw0dq78</t>
  </si>
  <si>
    <t>Guinea</t>
  </si>
  <si>
    <t>غينيا</t>
  </si>
  <si>
    <t>Lgo53lIlEFU</t>
  </si>
  <si>
    <t>Guinea-Bissau</t>
  </si>
  <si>
    <t>غينيا بيساو</t>
  </si>
  <si>
    <t>OwuIcXiNnLf</t>
  </si>
  <si>
    <t>Guyana</t>
  </si>
  <si>
    <t>غيانا</t>
  </si>
  <si>
    <t>LStaPbnFPxB</t>
  </si>
  <si>
    <t>Haiti</t>
  </si>
  <si>
    <t>هايتي</t>
  </si>
  <si>
    <t>WZqpZ6BYYMc</t>
  </si>
  <si>
    <t>Honduras</t>
  </si>
  <si>
    <t>هندوراس</t>
  </si>
  <si>
    <t>yK7fFWtOFmj</t>
  </si>
  <si>
    <t>India</t>
  </si>
  <si>
    <t>الهند</t>
  </si>
  <si>
    <t>vD6J24m3CjP</t>
  </si>
  <si>
    <t>Indonesia</t>
  </si>
  <si>
    <t>إندونيسيا</t>
  </si>
  <si>
    <t>xdeMD7HSXiE</t>
  </si>
  <si>
    <t>Iran</t>
  </si>
  <si>
    <t>إيران</t>
  </si>
  <si>
    <t>CbnR3yhYXLB</t>
  </si>
  <si>
    <t>العراق</t>
  </si>
  <si>
    <t>akUZWd42amN</t>
  </si>
  <si>
    <t>Jordan</t>
  </si>
  <si>
    <t>الأردن</t>
  </si>
  <si>
    <t>Tqqf3od9wZw</t>
  </si>
  <si>
    <t>Kazakhstan</t>
  </si>
  <si>
    <t>كازاخستان</t>
  </si>
  <si>
    <t>vUOaYjStGLy</t>
  </si>
  <si>
    <t>Kenya</t>
  </si>
  <si>
    <t>كينيا</t>
  </si>
  <si>
    <t>wHGMztCNS6m</t>
  </si>
  <si>
    <t>Kuwait</t>
  </si>
  <si>
    <t>الكويت</t>
  </si>
  <si>
    <t>eoLtNAlAHZl</t>
  </si>
  <si>
    <t>Kyrgyzstan</t>
  </si>
  <si>
    <t>قيرغيزستان</t>
  </si>
  <si>
    <t>a0lJJYryhi4</t>
  </si>
  <si>
    <t>Laos</t>
  </si>
  <si>
    <t>لاوس</t>
  </si>
  <si>
    <t>uQDRtKY8c5U</t>
  </si>
  <si>
    <t>Lebanon</t>
  </si>
  <si>
    <t>لبنان</t>
  </si>
  <si>
    <t>GJ7m7BCOAOV</t>
  </si>
  <si>
    <t>Lesotho</t>
  </si>
  <si>
    <t>ليسوتو</t>
  </si>
  <si>
    <t>xTpZ9IdGDaR</t>
  </si>
  <si>
    <t>Liberia</t>
  </si>
  <si>
    <t>ليبيريا</t>
  </si>
  <si>
    <t>RYkXhX8vzoZ</t>
  </si>
  <si>
    <t>Libya</t>
  </si>
  <si>
    <t>ليبيا</t>
  </si>
  <si>
    <t>kev7mHYfTYY</t>
  </si>
  <si>
    <t>Macedonia</t>
  </si>
  <si>
    <t>مقدونيا</t>
  </si>
  <si>
    <t>z33jX0aGBTW</t>
  </si>
  <si>
    <t>Madagascar</t>
  </si>
  <si>
    <t>مدغشقر</t>
  </si>
  <si>
    <t>x08DzDg5Nqh</t>
  </si>
  <si>
    <t>Malawi</t>
  </si>
  <si>
    <t>ملاوي</t>
  </si>
  <si>
    <t>X2FD6vMUbhE</t>
  </si>
  <si>
    <t>Malaysia</t>
  </si>
  <si>
    <t>ماليزيا</t>
  </si>
  <si>
    <t>E3RSmm22ZCw</t>
  </si>
  <si>
    <t>Mali</t>
  </si>
  <si>
    <t>مالي</t>
  </si>
  <si>
    <t>qWMNMVwW3f6</t>
  </si>
  <si>
    <t>Martinique</t>
  </si>
  <si>
    <t>مارتينيك</t>
  </si>
  <si>
    <t>OSaI3ynQc2B</t>
  </si>
  <si>
    <t>Mauritania</t>
  </si>
  <si>
    <t>موريتانيا</t>
  </si>
  <si>
    <t>juWqPkQv0Jm</t>
  </si>
  <si>
    <t>Mauritius</t>
  </si>
  <si>
    <t>موريشيوس</t>
  </si>
  <si>
    <t>QYoc7owgftv</t>
  </si>
  <si>
    <t>Mayotte</t>
  </si>
  <si>
    <t>مايوت</t>
  </si>
  <si>
    <t>ynwDAes7aAW</t>
  </si>
  <si>
    <t>Mexico</t>
  </si>
  <si>
    <t>المكسيك</t>
  </si>
  <si>
    <t>kmT493hNL5S</t>
  </si>
  <si>
    <t>Moldova</t>
  </si>
  <si>
    <t>مولدوفا</t>
  </si>
  <si>
    <t>fx0DT1autSt</t>
  </si>
  <si>
    <t>Mongolia</t>
  </si>
  <si>
    <t>منغوليا</t>
  </si>
  <si>
    <t>TUgTdt3xIWK</t>
  </si>
  <si>
    <t>Morocco</t>
  </si>
  <si>
    <t>المغرب</t>
  </si>
  <si>
    <t>L36FJRjmXWL</t>
  </si>
  <si>
    <t>Mozambique</t>
  </si>
  <si>
    <t>موزمبيق</t>
  </si>
  <si>
    <t>p7nmSATxbN1</t>
  </si>
  <si>
    <t>Myanmar</t>
  </si>
  <si>
    <t>ميانمار</t>
  </si>
  <si>
    <t>rYQqfQ7DQbm</t>
  </si>
  <si>
    <t>Namibia</t>
  </si>
  <si>
    <t>ناميبيا</t>
  </si>
  <si>
    <t>O1zvQatEJp5</t>
  </si>
  <si>
    <t>Nauru</t>
  </si>
  <si>
    <t>ناورو</t>
  </si>
  <si>
    <t>f0yjC5qZlPc</t>
  </si>
  <si>
    <t>Nepal</t>
  </si>
  <si>
    <t>نيبال</t>
  </si>
  <si>
    <t>iAFuacwzUvp</t>
  </si>
  <si>
    <t>New Caledonia</t>
  </si>
  <si>
    <t>كاليدونيا الجديدة</t>
  </si>
  <si>
    <t>htSoK0QkB38</t>
  </si>
  <si>
    <t>Nicaragua</t>
  </si>
  <si>
    <t>نيكاراغوا</t>
  </si>
  <si>
    <t>TM5JHHJSepL</t>
  </si>
  <si>
    <t>Niger</t>
  </si>
  <si>
    <t>النيجر</t>
  </si>
  <si>
    <t>n6jS263I3fP</t>
  </si>
  <si>
    <t>Nigeria</t>
  </si>
  <si>
    <t>نيجيريا</t>
  </si>
  <si>
    <t>yCwLYjhUxYV</t>
  </si>
  <si>
    <t>North Korea</t>
  </si>
  <si>
    <t>كوريا الشمالية</t>
  </si>
  <si>
    <t>AaaEWin7qH1</t>
  </si>
  <si>
    <t>Oman</t>
  </si>
  <si>
    <t>سلطنة عمان</t>
  </si>
  <si>
    <t>ibsHfsJGGDN</t>
  </si>
  <si>
    <t>Other</t>
  </si>
  <si>
    <t>آخر</t>
  </si>
  <si>
    <t>CLdu0MxWYHQ</t>
  </si>
  <si>
    <t>Pakistan</t>
  </si>
  <si>
    <t>باكستان</t>
  </si>
  <si>
    <t>JYD72Xs1Mzz</t>
  </si>
  <si>
    <t>Palestine</t>
  </si>
  <si>
    <t>فلسطين</t>
  </si>
  <si>
    <t>oXNGgwEJSsY</t>
  </si>
  <si>
    <t>Panama</t>
  </si>
  <si>
    <t>بنما</t>
  </si>
  <si>
    <t>zVoWkjxJFbF</t>
  </si>
  <si>
    <t>Papua New Guinea</t>
  </si>
  <si>
    <t>بابوا غينيا الجديدة</t>
  </si>
  <si>
    <t>Z313HJcROSN</t>
  </si>
  <si>
    <t>Paraguay</t>
  </si>
  <si>
    <t>باراجواي</t>
  </si>
  <si>
    <t>hBJq89c5RTj</t>
  </si>
  <si>
    <t>Peru</t>
  </si>
  <si>
    <t>بيرو</t>
  </si>
  <si>
    <t>YTBWmjQr7XP</t>
  </si>
  <si>
    <t>Philippines</t>
  </si>
  <si>
    <t>فيلبيني</t>
  </si>
  <si>
    <t>AdpKVdKRPcR</t>
  </si>
  <si>
    <t>Puerto Rico</t>
  </si>
  <si>
    <t>بورتوريكو</t>
  </si>
  <si>
    <t>FnQRQn7mgd1</t>
  </si>
  <si>
    <t>Republic of Congo</t>
  </si>
  <si>
    <t>جمهورية الكونغو</t>
  </si>
  <si>
    <t>FhbtKjDWBKO</t>
  </si>
  <si>
    <t>Reunion</t>
  </si>
  <si>
    <t>جمع شمل</t>
  </si>
  <si>
    <t>UTj8ZSh4W0W</t>
  </si>
  <si>
    <t>Romania</t>
  </si>
  <si>
    <t>رومانيا</t>
  </si>
  <si>
    <t>h4ADgng7o7V</t>
  </si>
  <si>
    <t>Rwanda</t>
  </si>
  <si>
    <t>رواندا</t>
  </si>
  <si>
    <t>Fbb3LoX8tN1</t>
  </si>
  <si>
    <t>Samoa</t>
  </si>
  <si>
    <t>ساموا</t>
  </si>
  <si>
    <t>tdKdNPjLDpW</t>
  </si>
  <si>
    <t>Sao Tome and Principe</t>
  </si>
  <si>
    <t>سان تومي وبرينسيبي</t>
  </si>
  <si>
    <t>iaxUuGD1Jci</t>
  </si>
  <si>
    <t>Saudi Arabia</t>
  </si>
  <si>
    <t>المملكة العربية السعودية</t>
  </si>
  <si>
    <t>fWuLuHrUlth</t>
  </si>
  <si>
    <t>Senegal</t>
  </si>
  <si>
    <t>السنغال</t>
  </si>
  <si>
    <t>iIwF5zZHy3y</t>
  </si>
  <si>
    <t>Serbia</t>
  </si>
  <si>
    <t>صربيا</t>
  </si>
  <si>
    <t>QZSt8K9rCuC</t>
  </si>
  <si>
    <t>Sierra Leone</t>
  </si>
  <si>
    <t>سيرا ليون</t>
  </si>
  <si>
    <t>Zfx8u9hEIEg</t>
  </si>
  <si>
    <t>Somalia</t>
  </si>
  <si>
    <t>الصومال</t>
  </si>
  <si>
    <t>LWk4HhtQw4P</t>
  </si>
  <si>
    <t>South Africa</t>
  </si>
  <si>
    <t>جنوب أفريقيا</t>
  </si>
  <si>
    <t>swkvnZvvnKz</t>
  </si>
  <si>
    <t>South Korea</t>
  </si>
  <si>
    <t>كوريا الجنوبية</t>
  </si>
  <si>
    <t>Pk7VSPQGxOJ</t>
  </si>
  <si>
    <t>South Sudan</t>
  </si>
  <si>
    <t>جنوب السودان</t>
  </si>
  <si>
    <t>GM7K6uGf0RB</t>
  </si>
  <si>
    <t>Sri Lanka</t>
  </si>
  <si>
    <t>سيريلانكا</t>
  </si>
  <si>
    <t>X6Uxm9Nvh96</t>
  </si>
  <si>
    <t>Sudan</t>
  </si>
  <si>
    <t>السودان</t>
  </si>
  <si>
    <t>bh15sTZprwJ</t>
  </si>
  <si>
    <t>Suriname</t>
  </si>
  <si>
    <t>سورينام</t>
  </si>
  <si>
    <t>L1pJ6lyhkQ3</t>
  </si>
  <si>
    <t>Swaziland</t>
  </si>
  <si>
    <t>سوازيلاند</t>
  </si>
  <si>
    <t>hwQ2t3HqPWl</t>
  </si>
  <si>
    <t>Switzerland</t>
  </si>
  <si>
    <t>سويسرا</t>
  </si>
  <si>
    <t>p9TZ1E3MwCJ</t>
  </si>
  <si>
    <t>Syria</t>
  </si>
  <si>
    <t>سوريا</t>
  </si>
  <si>
    <t>Le58jNVqE2c</t>
  </si>
  <si>
    <t>Tajikistan</t>
  </si>
  <si>
    <t>طاجيكستان</t>
  </si>
  <si>
    <t>SpY4My0Tfdu</t>
  </si>
  <si>
    <t>Tanzania</t>
  </si>
  <si>
    <t>تنزانيا</t>
  </si>
  <si>
    <t>BO39Gyu0pFB</t>
  </si>
  <si>
    <t>Thailand</t>
  </si>
  <si>
    <t>تايلاند</t>
  </si>
  <si>
    <t>OMthLOXkS7R</t>
  </si>
  <si>
    <t>Togo</t>
  </si>
  <si>
    <t>توجو</t>
  </si>
  <si>
    <t>ik6DEQokGoX</t>
  </si>
  <si>
    <t>Tonga</t>
  </si>
  <si>
    <t>تونغا</t>
  </si>
  <si>
    <t>UwBOdNU0BoN</t>
  </si>
  <si>
    <t>Tunisia</t>
  </si>
  <si>
    <t>تونس</t>
  </si>
  <si>
    <t>buJMOWwkvTU</t>
  </si>
  <si>
    <t>Turkey</t>
  </si>
  <si>
    <t>ديك رومى</t>
  </si>
  <si>
    <t>CGZ6aUAdeEg</t>
  </si>
  <si>
    <t>Turkmenistan</t>
  </si>
  <si>
    <t>تركمانستان</t>
  </si>
  <si>
    <t>vveUZtdAZ4b</t>
  </si>
  <si>
    <t>Uganda</t>
  </si>
  <si>
    <t>أوغندا</t>
  </si>
  <si>
    <t>HtKHD2UHkqO</t>
  </si>
  <si>
    <t>Ukraine</t>
  </si>
  <si>
    <t>أوكرانيا</t>
  </si>
  <si>
    <t>tcQzqbOunOH</t>
  </si>
  <si>
    <t>مجهول</t>
  </si>
  <si>
    <t>f3HLfWXDLR2</t>
  </si>
  <si>
    <t>Uruguay</t>
  </si>
  <si>
    <t>أوروغواي</t>
  </si>
  <si>
    <t>pgnkiQSCDn3</t>
  </si>
  <si>
    <t>Uzbekistan</t>
  </si>
  <si>
    <t>أوزبكستان</t>
  </si>
  <si>
    <t>awnJIYW5YtB</t>
  </si>
  <si>
    <t>Venezuela</t>
  </si>
  <si>
    <t>فنزويلا</t>
  </si>
  <si>
    <t>YRQvQP5RcvF</t>
  </si>
  <si>
    <t>Vietnam</t>
  </si>
  <si>
    <t>فيتنام</t>
  </si>
  <si>
    <t>kqXj8d1FBku</t>
  </si>
  <si>
    <t>Western Sahara</t>
  </si>
  <si>
    <t>الصحراء الغربية</t>
  </si>
  <si>
    <t>TQtN99MXJBl</t>
  </si>
  <si>
    <t>Yemen</t>
  </si>
  <si>
    <t>اليمن</t>
  </si>
  <si>
    <t>Xt3YtysLys1</t>
  </si>
  <si>
    <t>Zambia</t>
  </si>
  <si>
    <t>زامبيا</t>
  </si>
  <si>
    <t>dBdzuz547IL</t>
  </si>
  <si>
    <t>Zimbabwe</t>
  </si>
  <si>
    <t>زيمبابوي</t>
  </si>
  <si>
    <t>HLkotQtFN2s</t>
  </si>
  <si>
    <t>Current status</t>
  </si>
  <si>
    <t>OCG-5506293</t>
  </si>
  <si>
    <t>الوضع الحالي</t>
  </si>
  <si>
    <t>YUIQIA2ClN6</t>
  </si>
  <si>
    <t>GL - Current status</t>
  </si>
  <si>
    <t>FTbwlOo7CpG</t>
  </si>
  <si>
    <t>IDP</t>
  </si>
  <si>
    <t>MSF-1530</t>
  </si>
  <si>
    <t>fuqWrHbeLlA</t>
  </si>
  <si>
    <t>نازح داخل بلده</t>
  </si>
  <si>
    <t>Internationally displaced</t>
  </si>
  <si>
    <t>MSF-3044</t>
  </si>
  <si>
    <t>l0DYdgTyfjf</t>
  </si>
  <si>
    <t>نازح خارج البلد</t>
  </si>
  <si>
    <t>Resident</t>
  </si>
  <si>
    <t>MSF-3046</t>
  </si>
  <si>
    <t>dHeC0bqKK5X</t>
  </si>
  <si>
    <t>مقيم</t>
  </si>
  <si>
    <t>Returnee</t>
  </si>
  <si>
    <t>MSF-3047</t>
  </si>
  <si>
    <t>c7YSTI6DMVz</t>
  </si>
  <si>
    <t>عائد</t>
  </si>
  <si>
    <t>MSF-929</t>
  </si>
  <si>
    <t>e09Sdzvq7Eb</t>
  </si>
  <si>
    <t>غير معروف</t>
  </si>
  <si>
    <t>Legal status</t>
  </si>
  <si>
    <t>Hide concept if [Current status] &lt;&gt; 'Internationally displaced'</t>
  </si>
  <si>
    <t>الوضع القانوني</t>
  </si>
  <si>
    <t>Qq6xQ2s6LO8</t>
  </si>
  <si>
    <t>GL - Legal status</t>
  </si>
  <si>
    <t>y38Qm3uiuuV</t>
  </si>
  <si>
    <t>Asylum seeker</t>
  </si>
  <si>
    <t>MSF-3042</t>
  </si>
  <si>
    <t>طالب لجوء</t>
  </si>
  <si>
    <t>OkxNN39DQxK</t>
  </si>
  <si>
    <t>No status</t>
  </si>
  <si>
    <t>OCG-3048</t>
  </si>
  <si>
    <t>لا توجد حالة</t>
  </si>
  <si>
    <t>Rq1gzUxSuOx</t>
  </si>
  <si>
    <t>Refugee</t>
  </si>
  <si>
    <t>MSF-1529</t>
  </si>
  <si>
    <t>لاجئ</t>
  </si>
  <si>
    <t>eCMoEdIoYip</t>
  </si>
  <si>
    <t>qIZDudMrl2h</t>
  </si>
  <si>
    <t>Civil Status</t>
  </si>
  <si>
    <t>Marital status</t>
  </si>
  <si>
    <t>OCG-5564907</t>
  </si>
  <si>
    <t>الحالة الاجتماعية</t>
  </si>
  <si>
    <t>FpuGAOu6itZ</t>
  </si>
  <si>
    <t>GL - Marital status</t>
  </si>
  <si>
    <t>G69FtaNkBgp</t>
  </si>
  <si>
    <t>Single</t>
  </si>
  <si>
    <t>Never Married synonym</t>
  </si>
  <si>
    <t>MSF-1462</t>
  </si>
  <si>
    <t>اعزب</t>
  </si>
  <si>
    <t>UWJ3rb4oSIT</t>
  </si>
  <si>
    <t>Married</t>
  </si>
  <si>
    <t>MSF-1463</t>
  </si>
  <si>
    <t>متزوج</t>
  </si>
  <si>
    <t>KPqHQHHRcCr</t>
  </si>
  <si>
    <t>Widowed</t>
  </si>
  <si>
    <t>MSF-1464</t>
  </si>
  <si>
    <t>ارمل</t>
  </si>
  <si>
    <t>MCDTHvjCcXk</t>
  </si>
  <si>
    <t>Divorced / separated</t>
  </si>
  <si>
    <t>MSF-1465</t>
  </si>
  <si>
    <t xml:space="preserve">مطلق منفصل </t>
  </si>
  <si>
    <t>Xw72Tt47sh8</t>
  </si>
  <si>
    <t>Living with partner</t>
  </si>
  <si>
    <t>CIEL-1060</t>
  </si>
  <si>
    <t xml:space="preserve">معاشرة بدون زواج </t>
  </si>
  <si>
    <t>Concubine</t>
  </si>
  <si>
    <t>N3RUm7QCToz</t>
  </si>
  <si>
    <t>Not applicable</t>
  </si>
  <si>
    <t>MSF-1423</t>
  </si>
  <si>
    <t>لا ينطبق</t>
  </si>
  <si>
    <t>hvQxPXvQTWb</t>
  </si>
  <si>
    <t>Wjo2m9cjodd</t>
  </si>
  <si>
    <t>Occupation</t>
  </si>
  <si>
    <t>Employment status</t>
  </si>
  <si>
    <t>OCG-5564919</t>
  </si>
  <si>
    <t>v7k4OcXrWR8</t>
  </si>
  <si>
    <t>GL - Employment status</t>
  </si>
  <si>
    <t>RpW3aZrlHDi</t>
  </si>
  <si>
    <t>Student</t>
  </si>
  <si>
    <t>MSF-1471</t>
  </si>
  <si>
    <t>طالب</t>
  </si>
  <si>
    <t>fo87CWdDTWV</t>
  </si>
  <si>
    <t>Permanent employee - full time</t>
  </si>
  <si>
    <t>MSF-3049</t>
  </si>
  <si>
    <t>موظف دائم – دوام كامل</t>
  </si>
  <si>
    <t>Permanent employee</t>
  </si>
  <si>
    <t>xr9mD6TPYqb</t>
  </si>
  <si>
    <t>Permanent employee - part time</t>
  </si>
  <si>
    <t>MSF-3051</t>
  </si>
  <si>
    <t>موظف دائم - دوام جزئي</t>
  </si>
  <si>
    <t>Occasional employee</t>
  </si>
  <si>
    <t>MSF-3053</t>
  </si>
  <si>
    <t xml:space="preserve">موظف مؤقت </t>
  </si>
  <si>
    <t>mvLwMpjazqS</t>
  </si>
  <si>
    <t>Unemployed</t>
  </si>
  <si>
    <t>MSF-1470</t>
  </si>
  <si>
    <t>غير موظف</t>
  </si>
  <si>
    <t>cB5Xml6gEy6</t>
  </si>
  <si>
    <t>Housework</t>
  </si>
  <si>
    <t>MSF-3054</t>
  </si>
  <si>
    <t>عمل منزلي</t>
  </si>
  <si>
    <t>Housewife</t>
  </si>
  <si>
    <t>xlN1a7VFrBV</t>
  </si>
  <si>
    <t>mJT8pyvj9x4</t>
  </si>
  <si>
    <t>MSF7</t>
  </si>
  <si>
    <t>اخرى</t>
  </si>
  <si>
    <t>TSJMPoSPegN</t>
  </si>
  <si>
    <t>hQK01FExLdF</t>
  </si>
  <si>
    <t>How many children does the patient have?</t>
  </si>
  <si>
    <t>MSF-3055</t>
  </si>
  <si>
    <t>كم طفلاً لدى المريض</t>
  </si>
  <si>
    <t>NUMBER</t>
  </si>
  <si>
    <t>No. of Children (If Applicable)</t>
  </si>
  <si>
    <t>SVoT2cVLd5O</t>
  </si>
  <si>
    <t>Relationship First Name</t>
  </si>
  <si>
    <t>Relationship Last Name</t>
  </si>
  <si>
    <t>Relationship to patient</t>
  </si>
  <si>
    <t>CIEL-164352</t>
  </si>
  <si>
    <t>Doctor, Patient, Sibling, Parent, Grand parent,Child, Aunt/Uncle, Niece/Nephew, Friend, Neighbour,Supervisor, Supervisee, Clinician, Community Health Worker, Other</t>
  </si>
  <si>
    <t>Doctor, Patient, Sibling, Parent, Grandparent,Child, Aunt/Uncle, Niece/Nephew, Friend, Neighbour,Supervisor, Supervisee, Clinician, Community Health Worker, Other</t>
  </si>
  <si>
    <t>Admin &gt; Person &gt; Relationship Type Management</t>
  </si>
  <si>
    <t>Relationshp Phone number</t>
  </si>
  <si>
    <t>Relationship Emergency contact</t>
  </si>
  <si>
    <t>Boolean - Yes only</t>
  </si>
  <si>
    <t>Emergency Contact 1 First Name</t>
  </si>
  <si>
    <t>Emergency Contact 1 Last Name</t>
  </si>
  <si>
    <t>Emergency Contact 1 Relationship to patient</t>
  </si>
  <si>
    <t>Emergency Contact 1 Phone number</t>
  </si>
  <si>
    <t>Emergency Contact 1 Emergency contact</t>
  </si>
  <si>
    <t>Emergency Contact 2 First Name</t>
  </si>
  <si>
    <t>Emergency Contact 2 Last Name</t>
  </si>
  <si>
    <t>Emergency Contact 2 Relationship to patient</t>
  </si>
  <si>
    <t>Emergency Contact 2 Phone number</t>
  </si>
  <si>
    <t>Emergency Contact 2 Emergency contact</t>
  </si>
  <si>
    <t>Belgium</t>
  </si>
  <si>
    <t>CIEL</t>
  </si>
  <si>
    <t>Croatia</t>
  </si>
  <si>
    <t>Denmark</t>
  </si>
  <si>
    <t>England</t>
  </si>
  <si>
    <t>Finland</t>
  </si>
  <si>
    <t>France</t>
  </si>
  <si>
    <t>Germany</t>
  </si>
  <si>
    <t>Japan</t>
  </si>
  <si>
    <t>Republic of Korea</t>
  </si>
  <si>
    <t>Republic of Macedonia</t>
  </si>
  <si>
    <t>Iceland</t>
  </si>
  <si>
    <t>United Republic of Tanzania</t>
  </si>
  <si>
    <t>Austria</t>
  </si>
  <si>
    <t>Czech republic</t>
  </si>
  <si>
    <t>Hungary</t>
  </si>
  <si>
    <t>Poland</t>
  </si>
  <si>
    <t>Slovakia</t>
  </si>
  <si>
    <t>Slovenia</t>
  </si>
  <si>
    <t>Belorussia</t>
  </si>
  <si>
    <t>Cyprus</t>
  </si>
  <si>
    <t>Estonia</t>
  </si>
  <si>
    <t>Latvia</t>
  </si>
  <si>
    <t>Lithuania</t>
  </si>
  <si>
    <t>Russian federation</t>
  </si>
  <si>
    <t>Liechtenstein</t>
  </si>
  <si>
    <t>Andorra</t>
  </si>
  <si>
    <t>Malta</t>
  </si>
  <si>
    <t>Luxembourg</t>
  </si>
  <si>
    <t>Monaco</t>
  </si>
  <si>
    <t>Netherlands</t>
  </si>
  <si>
    <t>Norway</t>
  </si>
  <si>
    <t>Portugal</t>
  </si>
  <si>
    <t>Republic of Ireland</t>
  </si>
  <si>
    <t>Spain</t>
  </si>
  <si>
    <t>Sweden</t>
  </si>
  <si>
    <t>San Marino</t>
  </si>
  <si>
    <t>Taiwan</t>
  </si>
  <si>
    <t>Democratic People's Republic of Korea</t>
  </si>
  <si>
    <t>Hong Kong</t>
  </si>
  <si>
    <t>Maldives</t>
  </si>
  <si>
    <t>Bahrain</t>
  </si>
  <si>
    <t>Israel</t>
  </si>
  <si>
    <t>Republic of Yemen</t>
  </si>
  <si>
    <t>Qatar</t>
  </si>
  <si>
    <t>Syrian Arab Republic</t>
  </si>
  <si>
    <t>United Arab Emirates (UAE)</t>
  </si>
  <si>
    <t>Brunei Darussalam</t>
  </si>
  <si>
    <t>Democratic Republic of Timor-Leste</t>
  </si>
  <si>
    <t>Lao People's Democratic Republic (PDR)</t>
  </si>
  <si>
    <t>Singapore</t>
  </si>
  <si>
    <t>Viet Nam</t>
  </si>
  <si>
    <t>Australia</t>
  </si>
  <si>
    <t>New Zealand</t>
  </si>
  <si>
    <t>Democratic Republic of Congo (DRC)</t>
  </si>
  <si>
    <t>Comoros islands</t>
  </si>
  <si>
    <t>Seychelles</t>
  </si>
  <si>
    <t>Guinea Republic</t>
  </si>
  <si>
    <t>Republic of Mali</t>
  </si>
  <si>
    <t>The Gambia</t>
  </si>
  <si>
    <t>Antigua and Barbuda</t>
  </si>
  <si>
    <t>Bahamas</t>
  </si>
  <si>
    <t>Barbados</t>
  </si>
  <si>
    <t>Commonwealth of Dominica</t>
  </si>
  <si>
    <t>Grenada</t>
  </si>
  <si>
    <t>Jamaica</t>
  </si>
  <si>
    <t>Saint Kitts and Nevis</t>
  </si>
  <si>
    <t>Saint Lucia</t>
  </si>
  <si>
    <t>Saint Vincent and the Grenadines</t>
  </si>
  <si>
    <t>Trinidad and Tobago</t>
  </si>
  <si>
    <t>Belize</t>
  </si>
  <si>
    <t>Canada</t>
  </si>
  <si>
    <t>Republic of South Africa (RSA)</t>
  </si>
  <si>
    <t>United Kingdom (UK)</t>
  </si>
  <si>
    <t>Republic of Moldova</t>
  </si>
  <si>
    <t>United States of America</t>
  </si>
  <si>
    <t>Republic of Kosovo</t>
  </si>
  <si>
    <t>Republic of Serbia</t>
  </si>
  <si>
    <t>PIH</t>
  </si>
  <si>
    <t>1574AAAAAAAAAAAAAAAAAAAAAAAAAAAAAAAA</t>
  </si>
  <si>
    <t>Patient</t>
  </si>
  <si>
    <t>162571AAAAAAAAAAAAAAAAAAAAAAAAAAAAAA</t>
  </si>
  <si>
    <t>Sibling</t>
  </si>
  <si>
    <t>972AAAAAAAAAAAAAAAAAAAAAAAAAAAAAAAAA</t>
  </si>
  <si>
    <t>1527AAAAAAAAAAAAAAAAAAAAAAAAAAAAAAAA</t>
  </si>
  <si>
    <t>Grand parent</t>
  </si>
  <si>
    <t>973AAAAAAAAAAAAAAAAAAAAAAAAAAAAAAAAA</t>
  </si>
  <si>
    <t>Child</t>
  </si>
  <si>
    <t>1528AAAAAAAAAAAAAAAAAAAAAAAAAAAAAAAA</t>
  </si>
  <si>
    <t>Aunt/Uncle</t>
  </si>
  <si>
    <t>fdd22dcf-f798-4ed6-b5db-bd97e0c1d36d</t>
  </si>
  <si>
    <t>Niece/Nephew</t>
  </si>
  <si>
    <t>1580AAAAAAAAAAAAAAAAAAAAAAAAAAAAAAAA</t>
  </si>
  <si>
    <t>Friend</t>
  </si>
  <si>
    <t>5618AAAAAAAAAAAAAAAAAAAAAAAAAAAAAAAA</t>
  </si>
  <si>
    <t>Neighbour</t>
  </si>
  <si>
    <t>163502AAAAAAAAAAAAAAAAAAAAAAAAAAAAAA</t>
  </si>
  <si>
    <t>Supervisor</t>
  </si>
  <si>
    <t>MSF</t>
  </si>
  <si>
    <t>970d274e-8f65-460a-9dec-9e28b539e0ca</t>
  </si>
  <si>
    <t>Supervisee</t>
  </si>
  <si>
    <t>ae1d5155-af99-4d45-b665-ac2dffa6326f</t>
  </si>
  <si>
    <t>Clinician</t>
  </si>
  <si>
    <t>MSF-AAAAAA000000000000001808</t>
  </si>
  <si>
    <t>Community Health Worker</t>
  </si>
  <si>
    <t>1555AAAAAAAAAAAAAAAAAAAAAAAAAAAAAAAA</t>
  </si>
  <si>
    <t>5622AAAAAAAAAAAAAAAAAAAAAAAAAAAAAAAA</t>
  </si>
  <si>
    <t>Check Digit Algorythm</t>
  </si>
  <si>
    <t>Regular Expression Format</t>
  </si>
  <si>
    <t>Base Character Set</t>
  </si>
  <si>
    <t>First Identifier Base</t>
  </si>
  <si>
    <t>Prefix</t>
  </si>
  <si>
    <t>Sufix</t>
  </si>
  <si>
    <t>Min Lenght</t>
  </si>
  <si>
    <t>Max Lenght</t>
  </si>
  <si>
    <t>Generator for OpenMRS ID</t>
  </si>
  <si>
    <t>org.openmrs.module.idgen.validator.LuhnMod30IdentifierValidator</t>
  </si>
  <si>
    <t>0123456789ACDEFGHJKLMNPRTUVWXY</t>
  </si>
  <si>
    <t>Old MSF patient number</t>
  </si>
  <si>
    <t>Example from OCP</t>
  </si>
  <si>
    <t>Country mission + 6 digits + gender. Ex. MW105342F</t>
  </si>
  <si>
    <t>IQML-24-001-001</t>
  </si>
  <si>
    <t>Fields</t>
  </si>
  <si>
    <t>Arabic translation needed</t>
  </si>
  <si>
    <t>Patient ID</t>
  </si>
  <si>
    <t>Patient First and Last Name</t>
  </si>
  <si>
    <t>Gender</t>
  </si>
  <si>
    <t>Size of the sticker</t>
  </si>
  <si>
    <t>Number of stickers to print</t>
  </si>
  <si>
    <t xml:space="preserve">OCL </t>
  </si>
  <si>
    <t>DHIS2</t>
  </si>
  <si>
    <t>Question ID</t>
  </si>
  <si>
    <t>Answer ID</t>
  </si>
  <si>
    <t>OptionSet name</t>
  </si>
  <si>
    <t>External ID</t>
  </si>
  <si>
    <t>OCG concept ID</t>
  </si>
  <si>
    <t>MSF concept ID</t>
  </si>
  <si>
    <t>OCL name</t>
  </si>
  <si>
    <t>OCL definition</t>
  </si>
  <si>
    <t>OCL Comments</t>
  </si>
  <si>
    <t>Calculation</t>
  </si>
  <si>
    <t>Translation - Question</t>
  </si>
  <si>
    <t>Translation - Section</t>
  </si>
  <si>
    <t>DHIS2 DE full name</t>
  </si>
  <si>
    <t>DHIS2 DE UID</t>
  </si>
  <si>
    <t>MHPSS Baseline Consultation</t>
  </si>
  <si>
    <t>Admission</t>
  </si>
  <si>
    <t>Admission type</t>
  </si>
  <si>
    <t>Admission type - MH</t>
  </si>
  <si>
    <t>MSF-2473</t>
  </si>
  <si>
    <t>Admission category</t>
  </si>
  <si>
    <t>No DEF</t>
  </si>
  <si>
    <t/>
  </si>
  <si>
    <t>نوع الدخول</t>
  </si>
  <si>
    <t>دخول المريض</t>
  </si>
  <si>
    <t>Mental Health-Baseline consultation- Admission type</t>
  </si>
  <si>
    <t>rSIazMFEBjD</t>
  </si>
  <si>
    <t>GL - Admission type</t>
  </si>
  <si>
    <t>wTGMuMQQwmQ</t>
  </si>
  <si>
    <t>{always blank}</t>
  </si>
  <si>
    <t>Consultation information</t>
  </si>
  <si>
    <t>Type of consultation</t>
  </si>
  <si>
    <t>MSF-1314</t>
  </si>
  <si>
    <t>Type of therapeutic session</t>
  </si>
  <si>
    <t>The type of activity/ session/consultation provided.</t>
  </si>
  <si>
    <t xml:space="preserve"> </t>
  </si>
  <si>
    <t>نوع الاستشارة</t>
  </si>
  <si>
    <t>بيانات الاستشارة</t>
  </si>
  <si>
    <t>Mental Health-Baseline consultation- Consultation type</t>
  </si>
  <si>
    <t>KSBMR1BDGwx</t>
  </si>
  <si>
    <t>Mental Health-Baseline- Consultation type</t>
  </si>
  <si>
    <t>O72UnPJGuKC</t>
  </si>
  <si>
    <t>Same answers as for baseline MHPSS consultation but with specific DHIS2 UIDs</t>
  </si>
  <si>
    <t>Total number of beneficiaries in family consultation</t>
  </si>
  <si>
    <t>Not found</t>
  </si>
  <si>
    <t>Hide question if [Consultation type] &lt;&gt; 'Family'</t>
  </si>
  <si>
    <t>عائلية عدد المرضى</t>
  </si>
  <si>
    <t>Mental Health-Baseline consultation- Total number of beneficiaries in family consultation</t>
  </si>
  <si>
    <t>DMaLm9u4GCq</t>
  </si>
  <si>
    <t>Consultation done by</t>
  </si>
  <si>
    <t>CIEL-5507</t>
  </si>
  <si>
    <t>Consultant</t>
  </si>
  <si>
    <t>الشخص الذي قام بالاستجابة</t>
  </si>
  <si>
    <t>Mental health-Baseline consultation- Consultation done by</t>
  </si>
  <si>
    <t>WDY6MkQWyHb</t>
  </si>
  <si>
    <t>Mental health - Consultation done by</t>
  </si>
  <si>
    <t>LT0yOAOGLDf</t>
  </si>
  <si>
    <t>Corresponds to roles but we keep the question here - improvements to be considered later (i.e. automatically populate on the basis of the role)</t>
  </si>
  <si>
    <t>Location of intervention</t>
  </si>
  <si>
    <t>MSF-1297</t>
  </si>
  <si>
    <t>Intervention setting</t>
  </si>
  <si>
    <t>The location in which the medical intervention takes place.</t>
  </si>
  <si>
    <t>موقع الاستجابة</t>
  </si>
  <si>
    <t>Mental Health-Baseline consultation- Location of Intervention</t>
  </si>
  <si>
    <t>AuDPJg6gZE7</t>
  </si>
  <si>
    <t>Mental Health-Baseline- Location of first consultation</t>
  </si>
  <si>
    <t>zdJEZvP5dVf</t>
  </si>
  <si>
    <t>Location of intervention - If Health Facility, specify</t>
  </si>
  <si>
    <t>Specify Health Facility</t>
  </si>
  <si>
    <t>To be discussed - name of facility / clinic</t>
  </si>
  <si>
    <t>Hide question if [Location of intervention] &lt;&gt; 'Health facility'</t>
  </si>
  <si>
    <t>اذا منشأة صحية، حدد</t>
  </si>
  <si>
    <t>الاستجابة</t>
  </si>
  <si>
    <t>Mental Health-Baseline consultation- Location of Intervention - If Health Facility, specify</t>
  </si>
  <si>
    <t>CLGnlnFqqnk</t>
  </si>
  <si>
    <t>To be discussed with OpenFN: conditional mapping using one single 'specify'?</t>
  </si>
  <si>
    <t>Location of intervention - If MSF Health Facility, specify</t>
  </si>
  <si>
    <t>Specify MSF Health Facility</t>
  </si>
  <si>
    <t>Hide question if [Location of intervention] &lt;&gt; 'MSF health facility'</t>
  </si>
  <si>
    <t>اذا منشأة صحية لأطباء بلا حدود، حدد</t>
  </si>
  <si>
    <t>Mental Health-Baseline consultation- Location of Intervention - If MSF Health Facility, specify</t>
  </si>
  <si>
    <t>f64XCwzJW02</t>
  </si>
  <si>
    <t>Location of intervention - If Mobile Clinic, specify</t>
  </si>
  <si>
    <t>Specify Mobile Clinic</t>
  </si>
  <si>
    <t>Hide question if [Location of intervention] &lt;&gt; 'Mobile clinic'</t>
  </si>
  <si>
    <t>اذا عيادات متنقلة، حدد</t>
  </si>
  <si>
    <t>Mental Health-Baseline consultation- Location of Intervention - If Mobile Clinic, specify</t>
  </si>
  <si>
    <t>YeaUNruqmca</t>
  </si>
  <si>
    <t>Location of intervention - If other, specify</t>
  </si>
  <si>
    <t>If other, specify</t>
  </si>
  <si>
    <t>MSF-7</t>
  </si>
  <si>
    <t>Context-specific 'other'</t>
  </si>
  <si>
    <t>Hide question if [Location of intervention] &lt;&gt; 'Other'</t>
  </si>
  <si>
    <t>اذا أخرى، حدد</t>
  </si>
  <si>
    <t>Mental Health-Baseline consultation- Location of Intervention - If other, specify</t>
  </si>
  <si>
    <t>KjgDauY9v4J</t>
  </si>
  <si>
    <t>Type of intervention</t>
  </si>
  <si>
    <t>Type of Mental Health intervention - MHPSS</t>
  </si>
  <si>
    <t>CIEL-163311</t>
  </si>
  <si>
    <t>Mental health interventions</t>
  </si>
  <si>
    <t>No answers in CIEL</t>
  </si>
  <si>
    <t>نوع الاستجابة</t>
  </si>
  <si>
    <t>Mental Health-Baseline consultation- Type of Intervention</t>
  </si>
  <si>
    <t>KeyiEPc4pII</t>
  </si>
  <si>
    <t>Mental Health- Type of Intervention</t>
  </si>
  <si>
    <t>F350PsrQw3Z</t>
  </si>
  <si>
    <t>Option set = [Type of Mental Health intervention] with 'Psychiatry/mhGAP' removed</t>
  </si>
  <si>
    <t>Referral source</t>
  </si>
  <si>
    <t>Patient referred by</t>
  </si>
  <si>
    <t>MSF-1290</t>
  </si>
  <si>
    <t>CIEL-164408</t>
  </si>
  <si>
    <t>Source of initial patient referral</t>
  </si>
  <si>
    <t>Where the patient was initially referred from.</t>
  </si>
  <si>
    <t xml:space="preserve">تمت الإحالة من قسم </t>
  </si>
  <si>
    <t>تمت الإحالة من قسم</t>
  </si>
  <si>
    <t>Mental Health-Baseline consultation- Patient referred by</t>
  </si>
  <si>
    <t>qfYPXP76j8g</t>
  </si>
  <si>
    <t>Mental Health-Baseline- Patient referred by</t>
  </si>
  <si>
    <t>xZNOeqJ7DuL</t>
  </si>
  <si>
    <t>Main problem or reason for referral</t>
  </si>
  <si>
    <t>Main problem or reason for referral (Why is the patient coming to the MH department? Write in patient’s words)</t>
  </si>
  <si>
    <t>MSF-61</t>
  </si>
  <si>
    <t>Reason for referral</t>
  </si>
  <si>
    <t>A list of concerns or other issues that led to the patient's referral.</t>
  </si>
  <si>
    <t>Multiline</t>
  </si>
  <si>
    <t>المشكلة الرئيسية أو سبب الإحالة</t>
  </si>
  <si>
    <t>المشكلة الرئيسية أو سبب الإحالة (لماذا جاء هذا المريض إلى قسم رعاية الصحة النفسية؟ اكتب مستخدماً كلمات المريض)</t>
  </si>
  <si>
    <t>Current Symptoms or Complaints (What is the patient reporting / what are you seeing?)</t>
  </si>
  <si>
    <t>Current symptoms or complaints - 1. Psychosomatic</t>
  </si>
  <si>
    <t>1. Psychosomatic</t>
  </si>
  <si>
    <t>Current symptoms or complaints - Psychosomatic</t>
  </si>
  <si>
    <t>MSF-459</t>
  </si>
  <si>
    <t>Psychosomatic problems</t>
  </si>
  <si>
    <t>Any psychological condition that leads to physical symptoms, often without any clear medical explanation.</t>
  </si>
  <si>
    <t>Don't create this item - for display only. Create only one multiple choice concept</t>
  </si>
  <si>
    <t xml:space="preserve"> المشكلة الرئيسية أو سبب الإحالة</t>
  </si>
  <si>
    <t>Questions here are the titles of the categories of answers - for display only: there will be only one question [Current symptoms and complaints]</t>
  </si>
  <si>
    <t>Current symptoms or complaints - 2. Depression related</t>
  </si>
  <si>
    <t>2. Depression related</t>
  </si>
  <si>
    <t>Current symptoms or complaints - Depression related</t>
  </si>
  <si>
    <t>MSF-1298</t>
  </si>
  <si>
    <t>Depression symptoms</t>
  </si>
  <si>
    <t>The symptoms of depression experienced by the patient.</t>
  </si>
  <si>
    <t>Don't create this item - for display only</t>
  </si>
  <si>
    <t>مرتبطة بالاكتئاب</t>
  </si>
  <si>
    <t>الأعراض أو الشكاوي الحالية (ما الذي يشتكي منه المريض / ما الذي يراه؟)</t>
  </si>
  <si>
    <t>Current symptoms or complaints - 3. Anxiety related</t>
  </si>
  <si>
    <t>3. Anxiety related</t>
  </si>
  <si>
    <t>Current symptoms or complaints - Anxiety related</t>
  </si>
  <si>
    <t>MSF-819</t>
  </si>
  <si>
    <t>Anxiety symptoms</t>
  </si>
  <si>
    <t>The patient is experiencing symptoms of anxiety, such as feeling restless, wound-up, on edge, easily fatigued, difficulty concentrating, irritable, having headaches, muscle aches, stomach aches, unexplained pains, difficulty controlling feelings of worry, or sleep problems such as difficulty falling alseep or staying alseep</t>
  </si>
  <si>
    <t>مرتبطة بالقلق</t>
  </si>
  <si>
    <t>Current symptoms or complaints - 4. Trauma related</t>
  </si>
  <si>
    <t>4. Trauma related</t>
  </si>
  <si>
    <t>Current symptoms or complaints - Trauma related</t>
  </si>
  <si>
    <t>MSF-820</t>
  </si>
  <si>
    <t>Trauma-related symptoms</t>
  </si>
  <si>
    <t xml:space="preserve">The patient is experiencing symptoms related to trauma, such as unpredictable emotions, flashbacks, strained relationships, headaches, or nausea
</t>
  </si>
  <si>
    <t>مرتبطة بالصدمة</t>
  </si>
  <si>
    <t>Current symptoms or complaints - 5. Psychosis related</t>
  </si>
  <si>
    <t>5. Psychosis related</t>
  </si>
  <si>
    <t>Current symptoms or complaints - Psychosis related</t>
  </si>
  <si>
    <t>MSF-823</t>
  </si>
  <si>
    <t>Psychosis symptoms</t>
  </si>
  <si>
    <t>The patient has symptoms of psychosis, such as changes in behavior, new trouble thinking clearly or concentrating, suspicousness, paranoid ideas, withdrawing socially, decline in self-care or personal hygiene, difficulty telling reality from fantasy, confused speech or trouble communicating.</t>
  </si>
  <si>
    <t>مرتبطة بالذهان</t>
  </si>
  <si>
    <t>Current symptoms or complaints - 6. Neurocognitive problems</t>
  </si>
  <si>
    <t>6. Neurocognitive problems</t>
  </si>
  <si>
    <t>Current symptoms or complaints - Neurocognitive problems</t>
  </si>
  <si>
    <t>MSF-825</t>
  </si>
  <si>
    <t>Neurocognitive symptoms</t>
  </si>
  <si>
    <t>The patient has neurocognitive symtopms, such as agitation, confusion, dementia, or delirium.</t>
  </si>
  <si>
    <t>مشاكل عصبية إدراكية</t>
  </si>
  <si>
    <t>Current symptoms or complaints - 7. Behavior problems</t>
  </si>
  <si>
    <t>7. Behavior problems</t>
  </si>
  <si>
    <t>Current symptoms or complaints - Behavior problems</t>
  </si>
  <si>
    <t>MSF-889</t>
  </si>
  <si>
    <t>Adult behavioral problem</t>
  </si>
  <si>
    <t>Adult patient displays a behavioral problem</t>
  </si>
  <si>
    <t>مشاكل في السلوكيات</t>
  </si>
  <si>
    <t>Current symptoms or complaints - 8. Other symptoms</t>
  </si>
  <si>
    <t>8. Other symptoms</t>
  </si>
  <si>
    <t>Current symptoms or complaints - Other symptoms</t>
  </si>
  <si>
    <t>A generic, descriptive, and non-coded response to a question</t>
  </si>
  <si>
    <t>اعراض أخرى</t>
  </si>
  <si>
    <t>Current symptoms or complaints - If other, specify</t>
  </si>
  <si>
    <t>MSF-2563</t>
  </si>
  <si>
    <t>Other findings description</t>
  </si>
  <si>
    <t>Mental Health-Baseline consultation- If other symptoms 1, specify</t>
  </si>
  <si>
    <t>pj5hIE6iyAR</t>
  </si>
  <si>
    <t>Clinical diagnosis</t>
  </si>
  <si>
    <t>Clinical diagnosis (To be established only by psychologist)</t>
  </si>
  <si>
    <t>MSF-1364</t>
  </si>
  <si>
    <t>The identification of the problem(s) a patient is facing.</t>
  </si>
  <si>
    <t>Hide question if [Consultation done by] &lt;&gt; 'Psychologist'</t>
  </si>
  <si>
    <t>التشخيص السريري (لا يتم إلا من قبل أخصائي نفسي)</t>
  </si>
  <si>
    <t>Mental Health-Baseline consultation - Clinical diagnosis</t>
  </si>
  <si>
    <t>RqsvaPH9vHt</t>
  </si>
  <si>
    <t>Mental Health-Baseline- Clinical diagnosis</t>
  </si>
  <si>
    <t>flvpQl6fVkp</t>
  </si>
  <si>
    <t>Mental Health-Baseline consultation- Diagnosis by Psychologist</t>
  </si>
  <si>
    <t>pN4iQH4AEzk</t>
  </si>
  <si>
    <t>To be discussed with OpenFN: need to populate the [Diagnosis by Psychologist] data element in DHIS2 with 'Yes' if the provider is a psychologist</t>
  </si>
  <si>
    <t>Clinical diagnosis - If other, specify</t>
  </si>
  <si>
    <t>Hide question if [Clinical diagnosis] &lt;&gt; '18. Other disorder'</t>
  </si>
  <si>
    <t>Mental Health-Baseline consultation- Clinical diagnosis - If other, specify</t>
  </si>
  <si>
    <t>W7cPAi8iXLZ</t>
  </si>
  <si>
    <t>Prioritize and write down the code of the three current symptoms or complaints (If current suicidal thoughts, recent suicide attempt, or current psychotic symptoms consider referral to psychologist /  mhGAP clinician)</t>
  </si>
  <si>
    <t>Current symptoms or complaints 1</t>
  </si>
  <si>
    <t>Current symptoms or complaints</t>
  </si>
  <si>
    <t>See MSF-815, 'Main syndrom', but the MSF question only have the main categories as answers</t>
  </si>
  <si>
    <t>الأعراض أو الشكاوي الحالية 1</t>
  </si>
  <si>
    <t>حدد الأولويات واكتب رمز الأعراض أو الشكاوي الثلاثة الرئيسية</t>
  </si>
  <si>
    <t>Mental Health-Baseline consultation - Signs and symptoms 1</t>
  </si>
  <si>
    <t>PCGI7EnvCQS</t>
  </si>
  <si>
    <t>Mental Health-Baseline - Signs and symptoms</t>
  </si>
  <si>
    <t>MRNqXzrPl0H</t>
  </si>
  <si>
    <t>The list of answers should be filtered to contain only the answers selected above in [Current Symptoms or Complaints] question</t>
  </si>
  <si>
    <t>Current symptoms or complaints 2</t>
  </si>
  <si>
    <t>Check if same as 1st complaint</t>
  </si>
  <si>
    <t>الأعراض أو الشكاوي الحالية 2</t>
  </si>
  <si>
    <t>Mental Health-Baseline consultation - Signs and symptoms 2</t>
  </si>
  <si>
    <t>RnbiVrrSFdm</t>
  </si>
  <si>
    <t>Current symptoms or complaints 3</t>
  </si>
  <si>
    <t>الأعراض أو الشكاوي الحالية 3</t>
  </si>
  <si>
    <t>Mental Health-Baseline consultation - Signs and symptoms 3</t>
  </si>
  <si>
    <t>CUdI1BJ5W8G</t>
  </si>
  <si>
    <t>Hide question if [Current symptoms or complaints 1] &lt;&gt; '8.1 Other' and [Current symptoms or complaints 2] &lt;&gt; '8.1 Other' and [Current symptoms or complaints 3] &lt;&gt; '8.1 Other'</t>
  </si>
  <si>
    <t>أخرى</t>
  </si>
  <si>
    <t>Current Symptoms or Complaints (continuation)</t>
  </si>
  <si>
    <t>Main category of symptoms</t>
  </si>
  <si>
    <t>MSF-815</t>
  </si>
  <si>
    <t>Main syndrome</t>
  </si>
  <si>
    <t>What is the patient's primary syndrome from a coded list of answers.</t>
  </si>
  <si>
    <t>تصنيف الاعراض والشكاوي</t>
  </si>
  <si>
    <t xml:space="preserve"> الأعراض أو الشكاوي الحالية (استمرار)</t>
  </si>
  <si>
    <t>Mental Health-Baseline consultation- Main category of symptoms</t>
  </si>
  <si>
    <t>YfcNA5bvkxT</t>
  </si>
  <si>
    <t>Mental Health-Baseline- Main category of symptoms</t>
  </si>
  <si>
    <t>ErGIyIc33Sw</t>
  </si>
  <si>
    <t>The list of answers should be filtered to contain the categories of the answers that have been selected above in [Current Symptoms or Complaints] question</t>
  </si>
  <si>
    <t>Duration of the main symptom</t>
  </si>
  <si>
    <t>CIEL-1731</t>
  </si>
  <si>
    <t>Sign / symptom duration</t>
  </si>
  <si>
    <t>The numeric value of the duration of the sign or symptom.</t>
  </si>
  <si>
    <t>Not found in MSF and CIEL</t>
  </si>
  <si>
    <t>المدة الزمنية للعرض الرئيسي</t>
  </si>
  <si>
    <t>Mental Health-Baseline consultation- Duration of the main symptom</t>
  </si>
  <si>
    <t>vC3bg9NwJ78</t>
  </si>
  <si>
    <t>Mental Health-Baseline- Duration of the main symptom</t>
  </si>
  <si>
    <t>CzXDqkzN6Nq</t>
  </si>
  <si>
    <t>Important details of the main problem</t>
  </si>
  <si>
    <t>Important details of the main problem: How long have they had the problem (significant events, etc.)?</t>
  </si>
  <si>
    <t>CIEL-162676</t>
  </si>
  <si>
    <t>Symptom progression</t>
  </si>
  <si>
    <t>Qualitative description of symptom progression or status.</t>
  </si>
  <si>
    <t>تفاصيل مهمة حول المشكلة الرئيسية: منذ متى يعاني المريض من المشكلة (ما هي بعض الأحداث الرئيسية، إلخ.)؟</t>
  </si>
  <si>
    <t>Patient presentation</t>
  </si>
  <si>
    <t>Patient presentation: How do they look or speak / motor activity / mood / thoughts / perceptions? Is the patient oriented in time / space / person / recent events?</t>
  </si>
  <si>
    <t>مظهر المريض: كيف يبدو أو يتحدث / نشاطه الحركي / حالته المزاجية / أفكاره / تصوراته؟ هل المريض واعي زمانياً / مكانياً / لشخصه / للأحداث الجارية؟</t>
  </si>
  <si>
    <t>MHOS (required) - In the past week…</t>
  </si>
  <si>
    <t>Did you have problems performing daily activities, such as cooking, bathing, or chores outside the household?</t>
  </si>
  <si>
    <t>MHOS</t>
  </si>
  <si>
    <t>هل واجهت أي مشاكل عند اداء نشاطاتك اليومية, مثلا عند الطبخ, الاستحمام, او اداء المهام خارج المنزل؟</t>
  </si>
  <si>
    <t>خلال الاسبوع الماضي… (MHOS)</t>
  </si>
  <si>
    <t>Did you have problems getting along with family or friends?</t>
  </si>
  <si>
    <t>هل واجهت مشاكل في التوافق مع العائلة أو الأصدقاء؟</t>
  </si>
  <si>
    <t>Did you have any problems sleeping, such as sleeping too much or not enough?</t>
  </si>
  <si>
    <t>هل واجهت أي مشاكل بالنوم, مثلا نوم بشكل كثير او عدم النوم بشكل كافي؟</t>
  </si>
  <si>
    <t>Have you been bothered by unpleasant thoughts, worries or ideas?</t>
  </si>
  <si>
    <t>هل شعرت بالانزعاج من تفكير غير سار, قلق او افكار؟</t>
  </si>
  <si>
    <t>Have you felt sad or nervous?</t>
  </si>
  <si>
    <t>هل شعرت بالحزن او التوتر؟</t>
  </si>
  <si>
    <t>Have you been suffering?</t>
  </si>
  <si>
    <t>هل كنت تعاني؟</t>
  </si>
  <si>
    <t>MHOS score</t>
  </si>
  <si>
    <t>MSF-829</t>
  </si>
  <si>
    <t>Mental Health Outcome Scale</t>
  </si>
  <si>
    <t>The patient's score on the Mental Health Outcome Scale</t>
  </si>
  <si>
    <t>(did_you_have_problems_performing_daily_activities_such_as_cooking_bathing_or_chores_outside_the_household_ === '160215AAAAAAAAAAAAAAAAAAAAAAAAAAAAAA' ? 1 : did_you_have_problems_performing_daily_activities_such_as_cooking_bathing_or_chores_outside_the_household_ === 'f6a5ea2d-fc7d-4e9e-8dfd-dbbea05cd9a0' ? 2 : did_you_have_problems_performing_daily_activities_such_as_cooking_bathing_or_chores_outside_the_household_ === '164493AAAAAAAAAAAAAAAAAAAAAAAAAAAAAA' ? 3 : did_you_have_problems_performing_daily_activities_such_as_cooking_bathing_or_chores_outside_the_household_ === 'de7fa192-bf2e-4991-a81f-582c4b50ae51' ? 4 : did_you_have_problems_performing_daily_activities_such_as_cooking_bathing_or_chores_outside_the_household_ === '0f074510-1ff6-4924-bfef-effdcffd44f8' ? 5 : 0) + (did_you_have_problems_getting_along_with_family_or_friends_ === '160215AAAAAAAAAAAAAAAAAAAAAAAAAAAAAA' ? 1 : did_you_have_problems_getting_along_with_family_or_friends_ === 'f6a5ea2d-fc7d-4e9e-8dfd-dbbea05cd9a0' ? 2 : did_you_have_problems_getting_along_with_family_or_friends_ === '164493AAAAAAAAAAAAAAAAAAAAAAAAAAAAAA' ? 3 : did_you_have_problems_getting_along_with_family_or_friends_ === 'de7fa192-bf2e-4991-a81f-582c4b50ae51' ? 4 : did_you_have_problems_getting_along_with_family_or_friends_ === '0f074510-1ff6-4924-bfef-effdcffd44f8' ? 5 : 0) + (_did_you_have_any_problems_sleeping_such_as_sleeping_too_much_or_not_enough_ === '160215AAAAAAAAAAAAAAAAAAAAAAAAAAAAAA' ? 1 : _did_you_have_any_problems_sleeping_such_as_sleeping_too_much_or_not_enough_ === 'f6a5ea2d-fc7d-4e9e-8dfd-dbbea05cd9a0' ? 2 : _did_you_have_any_problems_sleeping_such_as_sleeping_too_much_or_not_enough_ === '164493AAAAAAAAAAAAAAAAAAAAAAAAAAAAAA' ? 3 : _did_you_have_any_problems_sleeping_such_as_sleeping_too_much_or_not_enough_ === 'de7fa192-bf2e-4991-a81f-582c4b50ae51' ? 4 : _did_you_have_any_problems_sleeping_such_as_sleeping_too_much_or_not_enough_ === '0f074510-1ff6-4924-bfef-effdcffd44f8' ? 5 : 0) + (have_you_been_bothered_by_unpleasant_thoughts_worries_or_ideas_ === '160215AAAAAAAAAAAAAAAAAAAAAAAAAAAAAA' ? 1 : have_you_been_bothered_by_unpleasant_thoughts_worries_or_ideas_ === 'f6a5ea2d-fc7d-4e9e-8dfd-dbbea05cd9a0' ? 2 : have_you_been_bothered_by_unpleasant_thoughts_worries_or_ideas_ === '164493AAAAAAAAAAAAAAAAAAAAAAAAAAAAAA' ? 3 : have_you_been_bothered_by_unpleasant_thoughts_worries_or_ideas_ === 'de7fa192-bf2e-4991-a81f-582c4b50ae51' ? 4 : have_you_been_bothered_by_unpleasant_thoughts_worries_or_ideas_ === '0f074510-1ff6-4924-bfef-effdcffd44f8' ? 5 : 0) + (have_you_felt_sad_or_nervous_ === '160215AAAAAAAAAAAAAAAAAAAAAAAAAAAAAA' ? 1 : have_you_felt_sad_or_nervous_ === 'f6a5ea2d-fc7d-4e9e-8dfd-dbbea05cd9a0' ? 2 : have_you_felt_sad_or_nervous_ === '164493AAAAAAAAAAAAAAAAAAAAAAAAAAAAAA' ? 3 : have_you_felt_sad_or_nervous_ === 'de7fa192-bf2e-4991-a81f-582c4b50ae51' ? 4 : have_you_felt_sad_or_nervous_ === '0f074510-1ff6-4924-bfef-effdcffd44f8' ? 5 : 0) + (have_you_been_suffering_ === '160215AAAAAAAAAAAAAAAAAAAAAAAAAAAAAA' ? 1 : have_you_been_suffering_ === 'f6a5ea2d-fc7d-4e9e-8dfd-dbbea05cd9a0' ? 2 : have_you_been_suffering_ === '164493AAAAAAAAAAAAAAAAAAAAAAAAAAAAAA' ? 3 : have_you_been_suffering_ === 'de7fa192-bf2e-4991-a81f-582c4b50ae51' ? 4 : have_you_been_suffering_ === '0f074510-1ff6-4924-bfef-effdcffd44f8' ? 5 : 0)</t>
  </si>
  <si>
    <t>MHOS النقاط</t>
  </si>
  <si>
    <t>Mental Health-Baseline consultation - MHOS</t>
  </si>
  <si>
    <t>MF3RML0HLbP</t>
  </si>
  <si>
    <t>PHQ-9 (only for depression) - Over the last two weeks, how often have you been bothered by any of the following problems?</t>
  </si>
  <si>
    <t>Little interest or pleasure in doing things?</t>
  </si>
  <si>
    <t>PHQ9</t>
  </si>
  <si>
    <t>قلة الاهتمام أو الاستمتاع بممارسة الأشياء</t>
  </si>
  <si>
    <t>(م عانيت من المشاآل التالية خلال الأسبوعين الماضيين؟ (فقط في حالة الاكتئاب PHQ9</t>
  </si>
  <si>
    <t>Feeling down, depressed, or hopeless?</t>
  </si>
  <si>
    <t>الشعور بالحزن أو ضيق الصدر أو اليأس</t>
  </si>
  <si>
    <t>Trouble falling or staying asleep, or sleeping too much?</t>
  </si>
  <si>
    <t>الصعوبة في الرآون إلى النوم أو النوم بانتظام أو النوم أآثر من العادة</t>
  </si>
  <si>
    <t>Feeling tired or having little energy?</t>
  </si>
  <si>
    <t>الشعور بالتعب أو بقلة الحيوية.</t>
  </si>
  <si>
    <t>Poor appetite or overeating?</t>
  </si>
  <si>
    <t>قلة الشهية أو آثرة الأآل.</t>
  </si>
  <si>
    <t>Feeling bad about yourself - or that you are a failure or have let yourself or your family down?</t>
  </si>
  <si>
    <t>الشعور بعدم الرضا عن النفس أو بالفشل أو الإحباط تجاه ذويك.</t>
  </si>
  <si>
    <t>Trouble concentrating on things, such as reading the newspaper or watching television?</t>
  </si>
  <si>
    <t>الصعوبة في الترآيز على الأشياء، مثل قراءة الصحف أو مشاهدة التليفزيون.</t>
  </si>
  <si>
    <t>Moving or speaking so slowly that other people could have noticed? Or the opposite - being so fidgety or restless that you have been moving around a lot more than usual?</t>
  </si>
  <si>
    <t>بطء في الحرآة أو الكلام بدرجة ملحوظة من الآخرين؟ أو على العكس من ذلك آثرة التململ والتحرك إلى درجة فوق العادة.</t>
  </si>
  <si>
    <t>Thoughts that you would be better off dead, or of hurting yourself in some way?</t>
  </si>
  <si>
    <t>الشعور بتفضيل الموت عن الحياة أو بإيذاء النفس بطريقة ما.</t>
  </si>
  <si>
    <t>PHQ-9 score</t>
  </si>
  <si>
    <t>MSF-1429</t>
  </si>
  <si>
    <t>Patient Health Questionnaire 9</t>
  </si>
  <si>
    <t>The PHQ-9 is a nine-item self-report measure of depressive symptoms. The brief measure has been used in multiple settings and validated among multiple cultural groups.</t>
  </si>
  <si>
    <t>(no_interest === '163734AAAAAAAAAAAAAAAAAAAAAAAAAAAAAA' ? 1 : no_interest === '163735AAAAAAAAAAAAAAAAAAAAAAAAAAAAAA' ? 2 : no_interest === '163736AAAAAAAAAAAAAAAAAAAAAAAAAAAAAA' ? 3 : 0) + (depressed === '163734AAAAAAAAAAAAAAAAAAAAAAAAAAAAAA' ? 1 : depressed === '163735AAAAAAAAAAAAAAAAAAAAAAAAAAAAAA' ? 2 :  depressed==='163736AAAAAAAAAAAAAAAAAAAAAAAAAAAAAA' ? 3 : 0) + (sleep === '163734AAAAAAAAAAAAAAAAAAAAAAAAAAAAAA' ? 1 : sleep === '163735AAAAAAAAAAAAAAAAAAAAAAAAAAAAAA' ? 2 : sleep === '163736AAAAAAAAAAAAAAAAAAAAAAAAAAAAAA' ? 3 : 0) + (feelingTired === '163734AAAAAAAAAAAAAAAAAAAAAAAAAAAAAA' ? 1 : feelingTired === '163735AAAAAAAAAAAAAAAAAAAAAAAAAAAAAA' ? 2 : feelingTired === '163736AAAAAAAAAAAAAAAAAAAAAAAAAAAAAA' ? 3 : 0) +(poorAppetite === '163734AAAAAAAAAAAAAAAAAAAAAAAAAAAAAA' ? 1 : poorAppetite === '163735AAAAAAAAAAAAAAAAAAAAAAAAAAAAAA' ? 2 : poorAppetite === '163736AAAAAAAAAAAAAAAAAAAAAAAAAAAAAA' ? 3 : 0) + (troubled === '163734AAAAAAAAAAAAAAAAAAAAAAAAAAAAAA' ? 1 : troubled === '163735AAAAAAAAAAAAAAAAAAAAAAAAAAAAAA' ? 2 : troubled === '163736AAAAAAAAAAAAAAAAAAAAAAAAAAAAAA' ? 3 : 0) + (feelingBad === '163734AAAAAAAAAAAAAAAAAAAAAAAAAAAAAA' ? 1 : feelingBad === '163735AAAAAAAAAAAAAAAAAAAAAAAAAAAAAA' ? 2 : feelingBad === '163736AAAAAAAAAAAAAAAAAAAAAAAAAAAAAA' ? 3 : 0) + (speakingSlowly === '163734AAAAAAAAAAAAAAAAAAAAAAAAAAAAAA' ? 1 : speakingSlowly === '163735AAAAAAAAAAAAAAAAAAAAAAAAAAAAAA' ? 2 : speakingSlowly === '163736AAAAAAAAAAAAAAAAAAAAAAAAAAAAAA' ? 3 : 0) + (betterDead === '163734AAAAAAAAAAAAAAAAAAAAAAAAAAAAAA' ? 1 : betterDead === '163735AAAAAAAAAAAAAAAAAAAAAAAAAAAAAA' ? 2 : betterDead === '163736AAAAAAAAAAAAAAAAAAAAAAAAAAAAAA' ? 3 : 0)</t>
  </si>
  <si>
    <t>PHQ9 النقاط</t>
  </si>
  <si>
    <t>Mental Health-Baseline consultation- PHQ 9</t>
  </si>
  <si>
    <t>tsFOVnlc6lz</t>
  </si>
  <si>
    <t>Mental Health-Baseline- PHQ 9</t>
  </si>
  <si>
    <t>kGo1HnuI19j</t>
  </si>
  <si>
    <t>Integer in OpenMRS, coded in DHIS2</t>
  </si>
  <si>
    <t>CGI - Clinical Global Impression</t>
  </si>
  <si>
    <t>CGI-S score</t>
  </si>
  <si>
    <t>CGI-S score - How mentally ill is the patient at this time?</t>
  </si>
  <si>
    <t>CGI-S</t>
  </si>
  <si>
    <t>MSF-830</t>
  </si>
  <si>
    <t>Clinical GIobal Impression- Severity score</t>
  </si>
  <si>
    <t>The patient's Clinical GIobal Impression severity score , ranging from 0 (not assesed) to 7 (very much worse).</t>
  </si>
  <si>
    <t>قياس درجة الشدة (CGI-S): ما مدى شدة المرض النفسي لدى المريض في هذه الفترة؟</t>
  </si>
  <si>
    <t>CGI</t>
  </si>
  <si>
    <t>Mental Health-Baseline consultation- CGI-S</t>
  </si>
  <si>
    <t>qacGXlyyQOS</t>
  </si>
  <si>
    <t>Mental Health-Baseline- CGI-S</t>
  </si>
  <si>
    <t>zJqzYMzqCw7</t>
  </si>
  <si>
    <t>Resilience &amp; Coping</t>
  </si>
  <si>
    <t>Positive Functionality</t>
  </si>
  <si>
    <t>Positive Functionality: Is the patient capable of being independent, caring for themselves (bathing/eating), going to work/school, etc.?</t>
  </si>
  <si>
    <t>القدرة الوظيفية: هل المريض قادر على أن يكون مستقلاً، وأن يعتني بنفسه (أن يستحم / يأكل)، وأن يذهب إلى العمل / المدرسة، إلخ.؟</t>
  </si>
  <si>
    <t>التحمل والتكيف</t>
  </si>
  <si>
    <t>Internal Resources</t>
  </si>
  <si>
    <t>Internal Resources: Does the patient believe that they have the abilities needed to overcome the current problem / do they have hope for their future?</t>
  </si>
  <si>
    <t>الموارد الداخلية: هل يعتقد المريض أن لديه القدرات اللازمة لتجاوز المشكلة الحالية / هل لديه أمل في مستقبله؟</t>
  </si>
  <si>
    <t>External Resources</t>
  </si>
  <si>
    <t>External Resources: Does the patient believe that they have someone who they can rely on for help in their lives?</t>
  </si>
  <si>
    <t>الموارد الخارجية: هل يعتقد المريض أن لديه أحد يمكنه الاعتماد عليه، ويمكن أن يساعده في حياته؟</t>
  </si>
  <si>
    <t>Spiritual / Moral Resources</t>
  </si>
  <si>
    <t>Spiritual / Moral Resources: Are the patient’s beliefs a source of strength for them when dealing with problems?</t>
  </si>
  <si>
    <t>الموارد الروحية / المعنوية: هل معتقدات المريض مصدرُ قوة له عند التعامل مع المشاكل؟</t>
  </si>
  <si>
    <t>Risk Factors (in the last 6 months, except for question 8)</t>
  </si>
  <si>
    <t>Has the patient had thoughts of death or suicide?</t>
  </si>
  <si>
    <t>1. Has the patient had thoughts of death or suicide?</t>
  </si>
  <si>
    <t>هل راودت المريض أفكار عن الموت أو الانتحار؟</t>
  </si>
  <si>
    <t>عوامل الخطر</t>
  </si>
  <si>
    <t>Mental Health-Baseline consultation- Has the patient had thoughts of death or suicide?</t>
  </si>
  <si>
    <t>OZViJk8FPVd</t>
  </si>
  <si>
    <t>Thoughts of death or suicide - Frequency</t>
  </si>
  <si>
    <t>Hide if [Has the patient had thoughts of death or suicide?] &lt;&gt; 'Yes'</t>
  </si>
  <si>
    <t>درجة تواتر الفكرة</t>
  </si>
  <si>
    <t>Has the patient hurt themselves / caused self-harm?</t>
  </si>
  <si>
    <t>2. Has the patient hurt themselves / caused self-harm?</t>
  </si>
  <si>
    <t>هل قام المريض بأذية نفسه أو تسبب بأذيتها؟</t>
  </si>
  <si>
    <t>Patient hurt themselves / caused self-harm - Type of behavior and frequency</t>
  </si>
  <si>
    <t>Type of behavior and frequency</t>
  </si>
  <si>
    <t>Hide if [Has the patient hurt themselves / caused self-harm?] &lt;&gt; 'Yes'</t>
  </si>
  <si>
    <t>نوع السلوك ودرجة تواتره</t>
  </si>
  <si>
    <t>Has the patient attempted suicide or tried to kill themselves?</t>
  </si>
  <si>
    <t>3. Has the patient attempted suicide or tried to kill themselves?</t>
  </si>
  <si>
    <t>هل حاول المريض الانتحار أو قتل نفسه؟</t>
  </si>
  <si>
    <t>Mental Health-Baseline consultation- Has the patient attempted suicide or tried to kill themselves?</t>
  </si>
  <si>
    <t>dfdv3SkeXKe</t>
  </si>
  <si>
    <t>Patient attempted suicide or tried to kill themselves - Number of attempts and method</t>
  </si>
  <si>
    <t>Number of attempts and method</t>
  </si>
  <si>
    <t>Hide if [Has the patient attempted suicide or tried to kill themselves?] &lt;&gt; 'Yes'</t>
  </si>
  <si>
    <t>عدد المحاولات والأسلوب</t>
  </si>
  <si>
    <t>Is the patient currently at risk of hurting himself/herself or attempting suicide?</t>
  </si>
  <si>
    <t>4. Is the patient currently at risk of hurting himself/herself or attempting suicide?</t>
  </si>
  <si>
    <t>هل يمثل المريض في الوقت الحالي خطراً على نفسه، من حيث أنه قد يؤذي نفسه أو يحاول الانتحار؟</t>
  </si>
  <si>
    <t>Mental Health-Baseline consultation- Is the patient currently at risk of hurting himself/herself or attempting suicide?</t>
  </si>
  <si>
    <t>hWMBCCA2yy1</t>
  </si>
  <si>
    <t xml:space="preserve">Patient currently at risk of hurting himself/herself or attempting suicide - Action taken to reduce risk </t>
  </si>
  <si>
    <t xml:space="preserve">Action taken to reduce risk </t>
  </si>
  <si>
    <t>Hide if [Is the patient currently at risk of hurting himself/herself or attempting suicide?] &lt;&gt; 'Yes'</t>
  </si>
  <si>
    <t>الإجراءات المتبعة للحد من الخطر</t>
  </si>
  <si>
    <t>Is the patient currently at risk of hurting others?</t>
  </si>
  <si>
    <t>5. Is the patient currently at risk of hurting others?</t>
  </si>
  <si>
    <t>هل يمثل المريض في الوقت الحالي خطراً على الآخرين، من حيث أنه قد يؤذيهم؟</t>
  </si>
  <si>
    <t>Mental Health-Baseline consultation - Is the patient currently at risk of hurting others</t>
  </si>
  <si>
    <t>TWuCY5r2wx7</t>
  </si>
  <si>
    <t xml:space="preserve">Patient currently at risk of hurting others - Action taken to reduce risk </t>
  </si>
  <si>
    <t>Hide if [Is the patient currently at risk of hurting others?] &lt;&gt; 'Yes'</t>
  </si>
  <si>
    <t>Does the patient regularly use alcohol / substances to become intoxicated?</t>
  </si>
  <si>
    <t>6. Does the patient regularly use alcohol / substances to become intoxicated?</t>
  </si>
  <si>
    <t>هل يتعاطى المريض الكحول / العقاقير لكي يثمل بشكل منتظم أو معتاد؟</t>
  </si>
  <si>
    <t>Mental Health-Baseline consultation- Does the patient regularly use alcohol / substances to become intoxicated?</t>
  </si>
  <si>
    <t>QHrIUMhjZlO</t>
  </si>
  <si>
    <t xml:space="preserve">Patient regularly uses alcohol / substances to become intoxicated - Type of substance and frequency </t>
  </si>
  <si>
    <t xml:space="preserve">Type of substance and frequency </t>
  </si>
  <si>
    <t>Hide if [Does the patient regularly use alcohol / substances to become intoxicated?] &lt;&gt; 'Yes'</t>
  </si>
  <si>
    <t>نوع العقار وانتظام تعاطيه</t>
  </si>
  <si>
    <t>Is the patient currently on psychotropic / psychiatric medication?</t>
  </si>
  <si>
    <t>7. Is the patient currently on psychotropic / psychiatric medication?</t>
  </si>
  <si>
    <t>هل المريض يأخذ في الوقت الحالي أدوية علاج نفسي / مؤثرات عقلية؟</t>
  </si>
  <si>
    <t>Patient currently on psychotropic / psychiatric medication - Prescribed by</t>
  </si>
  <si>
    <t>Prescribed by</t>
  </si>
  <si>
    <t>Medication - Prescribed by</t>
  </si>
  <si>
    <t>Hide if [Is the patient currently on psychotropic / psychiatric medication?] &lt;&gt; 'Yes'</t>
  </si>
  <si>
    <t>قام بوصف الدواء</t>
  </si>
  <si>
    <t>Has the patient experienced an act of aggression or violence?</t>
  </si>
  <si>
    <t>8. Has the patient experienced an act of aggression or violence?</t>
  </si>
  <si>
    <t xml:space="preserve">هل المريض يأخذ في الوقت الحالي أدوية علاج نفسي / مؤثرات عقلية؟ </t>
  </si>
  <si>
    <t>Mental Health-Baseline consultation- Has the patient experienced an act of aggression or violence?</t>
  </si>
  <si>
    <t>H1fMCaOzr8F</t>
  </si>
  <si>
    <t>Patient experienced an act of aggression or violence - What type(s) of violence?</t>
  </si>
  <si>
    <t>What type(s) of violence?</t>
  </si>
  <si>
    <t>Type of violence</t>
  </si>
  <si>
    <t>Hide question if [Has the patient experienced an act of aggression or violence] &lt;&gt; 'Yes'</t>
  </si>
  <si>
    <t>إذا كانت الإجابة نعم، فأي نوع من</t>
  </si>
  <si>
    <t>Mental Health-Baseline consultation- If yes, what type of violence 1?</t>
  </si>
  <si>
    <t>qgfKPlIHjcD</t>
  </si>
  <si>
    <t>Mental Health-Baseline- Aggression/violence type</t>
  </si>
  <si>
    <t>GINqtAY9hir</t>
  </si>
  <si>
    <t>To be discussed with OpenFN. One question mapped with 3 DHIS2 data elements. If more than 3 types of violence are selected, only take the 3 with higher priority. Order of priority, from higher to lower: 'Sexual', 'Physical', 'Other', 'Psychological', 'Verbal'</t>
  </si>
  <si>
    <t>Mental Health-Baseline consultation- If yes, what type of violence 2?</t>
  </si>
  <si>
    <t>TjNs41OJDqW</t>
  </si>
  <si>
    <t>Mental Health-Baseline consultation- If yes, what type of violence 3?</t>
  </si>
  <si>
    <t>JH5B8Fns8k5</t>
  </si>
  <si>
    <t>Type(s) of violence - If other, specify</t>
  </si>
  <si>
    <t>Hide question if [If yes, what type(s) of violence?] &lt;&gt; 'Other'</t>
  </si>
  <si>
    <t>Patient experienced an act of aggression or violence - Time between violence event and consultation</t>
  </si>
  <si>
    <t>Time between violence event and consultation</t>
  </si>
  <si>
    <t>إذا كانت الإجابة نعم، المدة الزمنية بين حادث العنف والاستشارة</t>
  </si>
  <si>
    <t>Mental Health-Baseline consultation - Time between violence event and consultation</t>
  </si>
  <si>
    <t>S22iy8o0iLg</t>
  </si>
  <si>
    <t>Mental Health-Baseline- Time between violence event and consultation</t>
  </si>
  <si>
    <t>xbSW2ewpmGX</t>
  </si>
  <si>
    <t>Would the patient like a referral to the medical department for treatment?</t>
  </si>
  <si>
    <t>9. If yes, would the patient like a referral to the medical department for treatment (or midwife/maternity for sexual violence)?</t>
  </si>
  <si>
    <t>Hide question if [If yes, what type(s) of violence?] &lt;&gt; 'Sexual'</t>
  </si>
  <si>
    <t>إذا كانت الإجابة نعم، فهل يرغب المريض بأن تتم إحالته إلى القسم الطبي من أجل تلقي العلاج (أو لمراجعة قابلة / أو أخصائية أمومة في حالة العنف الجنسي)؟</t>
  </si>
  <si>
    <t>Patient would like a referral to the medical department for treatment - Action taken</t>
  </si>
  <si>
    <t>Action taken</t>
  </si>
  <si>
    <t>الإجراء المتخذ</t>
  </si>
  <si>
    <t>Past / Precipitating Events (possible reasons or causes linked to current problem)</t>
  </si>
  <si>
    <t>Past / Precipitating Events - Medical conditions</t>
  </si>
  <si>
    <t>1. Medical conditions</t>
  </si>
  <si>
    <t>الحالات الطبية</t>
  </si>
  <si>
    <t>الأحداث الماضية / المحفزة (الأسباب الممكنة ذات الصلة بالمشكلة الحالية)</t>
  </si>
  <si>
    <t>Questions here are the titles of the categories of answers - for display only: there will be only one question [Past / Precipitating Events]</t>
  </si>
  <si>
    <t>Past / Precipitating Events - Violence</t>
  </si>
  <si>
    <t>2. Violence</t>
  </si>
  <si>
    <t xml:space="preserve"> العنف</t>
  </si>
  <si>
    <t>Past / Precipitating Events - Separation or loss</t>
  </si>
  <si>
    <t>3. Separation or loss</t>
  </si>
  <si>
    <t>الانفصال او الفقد</t>
  </si>
  <si>
    <t>Past / Precipitating Events - Disaster</t>
  </si>
  <si>
    <t>4. Disaster</t>
  </si>
  <si>
    <t>الكوارث</t>
  </si>
  <si>
    <t>Past / Precipitating Events - Other</t>
  </si>
  <si>
    <t>5. Other</t>
  </si>
  <si>
    <t>Past / Precipitating Events - If other, specify</t>
  </si>
  <si>
    <t>Hide question if [Past / Precipitating Events] &lt;&gt; 'Other'</t>
  </si>
  <si>
    <t>Mental Health-Baseline consultation- Precipitating event 1 - If other, specify</t>
  </si>
  <si>
    <t>m8qis4iUOTo</t>
  </si>
  <si>
    <t>Prioritize and write down the code of the three main past or precipitating events</t>
  </si>
  <si>
    <t>Main past or precipitating events - 1</t>
  </si>
  <si>
    <t>Past / Precipitating Events</t>
  </si>
  <si>
    <t xml:space="preserve"> الأحداث الرئيسية الماضية / المحفزة - الأولى</t>
  </si>
  <si>
    <t>حدد الأولويات واكتب رمز الأحداث الماضية / المحفزة</t>
  </si>
  <si>
    <t>Mental Health-Baseline consultation- Precipitating event 1</t>
  </si>
  <si>
    <t>v0qFX0qv1tX</t>
  </si>
  <si>
    <t>Mental Health-Baseline- Main precipitating factor</t>
  </si>
  <si>
    <t>yHYkho3rRNV</t>
  </si>
  <si>
    <t>The list of answers should be filtered to contain only the answers selected above in [Past / Precipitating Events] question</t>
  </si>
  <si>
    <t>Main past or precipitating events - 2</t>
  </si>
  <si>
    <t xml:space="preserve"> الأحداث الرئيسية الماضية / المحفزة - الثانية</t>
  </si>
  <si>
    <t>Mental Health-Baseline consultation- Precipitating event 2</t>
  </si>
  <si>
    <t>SsQqwDBGxjh</t>
  </si>
  <si>
    <t>Main past or precipitating events - 3</t>
  </si>
  <si>
    <t xml:space="preserve"> الأحداث الرئيسية الماضية / المحفزة - الثالثة</t>
  </si>
  <si>
    <t>Mental Health-Baseline consultation- Precipitating event 3</t>
  </si>
  <si>
    <t>FLIlRjAwn4G</t>
  </si>
  <si>
    <t>Main category of precipitating event</t>
  </si>
  <si>
    <t>نوع الحدث المحفز الرئيسي</t>
  </si>
  <si>
    <t>Mental Health-Baseline consultation- Main category of precipitating event</t>
  </si>
  <si>
    <t>JUabDHhT1wJ</t>
  </si>
  <si>
    <t>kjuVu7bQnEj</t>
  </si>
  <si>
    <t>The list of answers should be filtered to contain the categories of the answers that have been selected above in [Past / Precipitating Events] question</t>
  </si>
  <si>
    <t>Relevant details of the past / precipitating events</t>
  </si>
  <si>
    <t>تفاصيل ذات صلة بالأحداث الماضية / المحفزة</t>
  </si>
  <si>
    <t>Intervention</t>
  </si>
  <si>
    <t>Overall goals for therapy</t>
  </si>
  <si>
    <t>Overall Goals for therapy (what are you trying to accomplish over several sessions with the patient? Try to be specific &amp; define these with the patient)</t>
  </si>
  <si>
    <t>أهداف العلاج النفسي الإجمالية (ما الذي تحاول إنجازه على مدى عدة جلسات مع المريض؟ حاول أن تكون دقيقاً في طرحك، وقم بتحديد الإجابة مع المريض)</t>
  </si>
  <si>
    <t>Today’s session</t>
  </si>
  <si>
    <t>Today’s Session (what did you do today in session?)</t>
  </si>
  <si>
    <t>جلسة اليوم (ماذا فعلتم في جلسة اليوم؟)</t>
  </si>
  <si>
    <t>Homework</t>
  </si>
  <si>
    <t>Homework (what will the patient do before next session?)</t>
  </si>
  <si>
    <t>MSF-2915</t>
  </si>
  <si>
    <t>Plan for next session</t>
  </si>
  <si>
    <t>Specify topic and person informed (patient and/or caregiver)</t>
  </si>
  <si>
    <t>المقرر المنزلي (ماذا سيفعل المريض قبل الجلسة القادمة؟)</t>
  </si>
  <si>
    <t>Follow-up</t>
  </si>
  <si>
    <t>Follow up session required?</t>
  </si>
  <si>
    <t>Follow up session required? (If no, fill the Exit form)</t>
  </si>
  <si>
    <t>MSF-834</t>
  </si>
  <si>
    <t>Follow-up need status</t>
  </si>
  <si>
    <t>Does the patient need a follow up consultation</t>
  </si>
  <si>
    <t>جلسة المتابعة مطلوبة? (إذا كانت الإجابة لا، املأ نموذج الخروج)</t>
  </si>
  <si>
    <t>المتابعة</t>
  </si>
  <si>
    <t>Mental Health-Baseline consultation- Follow up session required</t>
  </si>
  <si>
    <t>yCwuZ0htrlH</t>
  </si>
  <si>
    <t>Next session date</t>
  </si>
  <si>
    <t>MSF-721</t>
  </si>
  <si>
    <t>Date of next appointment</t>
  </si>
  <si>
    <t>The scheduled date for a patient's next appointment</t>
  </si>
  <si>
    <t>Hide question if [Follow up session required] &lt;&gt; 'Yes'</t>
  </si>
  <si>
    <t>موعد الجلسة القادمة</t>
  </si>
  <si>
    <t>Mental Health-Baseline consultation- Next appointment date</t>
  </si>
  <si>
    <t>EJwuSLCkYrh</t>
  </si>
  <si>
    <t>Referral done</t>
  </si>
  <si>
    <t>MSF-2062</t>
  </si>
  <si>
    <t>Referral</t>
  </si>
  <si>
    <t>Patient was referred to another facility</t>
  </si>
  <si>
    <t xml:space="preserve"> تم إعادة إحالة المريض</t>
  </si>
  <si>
    <t>Mental Health-Baseline consultation- Referral out done</t>
  </si>
  <si>
    <t>RiiH9A53rvG</t>
  </si>
  <si>
    <t>Type of referral</t>
  </si>
  <si>
    <t>Hide question if [Referral done] &lt;&gt; TRUE</t>
  </si>
  <si>
    <t>نوع الإحالة</t>
  </si>
  <si>
    <t>Mental Health-Baseline consultation- Type of referral</t>
  </si>
  <si>
    <t>DlqJSA5VApl</t>
  </si>
  <si>
    <t>Mental Health-Baseline- Patient referred to</t>
  </si>
  <si>
    <t>Zu6s2NWggMt</t>
  </si>
  <si>
    <t>Type of referral - If other, specify</t>
  </si>
  <si>
    <t>Hide question if [Type of referral] &lt;&gt; 'Other'</t>
  </si>
  <si>
    <t>MSF-62</t>
  </si>
  <si>
    <t>أسباب الإحالة</t>
  </si>
  <si>
    <t>MHPSS Follow-Up Consultation</t>
  </si>
  <si>
    <t>Session number</t>
  </si>
  <si>
    <t>To be searched</t>
  </si>
  <si>
    <t>(calculated - # of session)</t>
  </si>
  <si>
    <t>رقم الجلسة</t>
  </si>
  <si>
    <t>Mental Health-Follow-up consultation- Session Number</t>
  </si>
  <si>
    <t>CcA8pc2YqWz</t>
  </si>
  <si>
    <t>To be calculated automatically and population - read-only; session number = total nb of MHPSS forms filled for the patient +1 (for the baseline consultation - should be mandatory)</t>
  </si>
  <si>
    <t>Type of consultation - MHPSS follow-up</t>
  </si>
  <si>
    <t>Mental Health-Follow-up consultation- Consultation type</t>
  </si>
  <si>
    <t>d8Dok4D8Fl4</t>
  </si>
  <si>
    <t>Mental Health-Follow up- Consultation type</t>
  </si>
  <si>
    <t>FYHuq8p4TYP</t>
  </si>
  <si>
    <t>OptionSet = [Type of consultation] with specific DHIS2 UIDs</t>
  </si>
  <si>
    <t>Mental Health-Follow-up consultation- Total number of beneficiaries in family consultation</t>
  </si>
  <si>
    <t>E7MVMTTdvPi</t>
  </si>
  <si>
    <t>Consultation done by - MHPSS follow-up</t>
  </si>
  <si>
    <t>Mental Health-Follow-up consultation- Consultation done by</t>
  </si>
  <si>
    <t>aCTIvKSNndK</t>
  </si>
  <si>
    <t>Corresponds to roles but we keep the question here - improvements to be considered later (i.e. automatically populate on the basis of the role). That same two answers in OpenMRS have specific, different UIDs in DHIS2</t>
  </si>
  <si>
    <t>Mental Health-Follow-up consultation- Location of Intervention</t>
  </si>
  <si>
    <t>UlSJrSD78HS</t>
  </si>
  <si>
    <t>Mental Health-Follow-up consultation- Location of Intervention - If Health Facility, specify</t>
  </si>
  <si>
    <t>sGEOde9q9p9</t>
  </si>
  <si>
    <t>Mental Health-Follow-up consultation- Location of Intervention - If MSF Health Facility, specify</t>
  </si>
  <si>
    <t>LCdm2xe86ln</t>
  </si>
  <si>
    <t>Mental Health-Follow-up consultation- Location of Intervention - If Mobile Clinic, specify</t>
  </si>
  <si>
    <t>rGS6S4jyKu3</t>
  </si>
  <si>
    <t>Mental Health-Follow-up consultation- Location of Intervention - If other, specify</t>
  </si>
  <si>
    <t>L6Jj7Tppr5q</t>
  </si>
  <si>
    <t>Mental Health-Follow-up consultation- Type of Intervention</t>
  </si>
  <si>
    <t>vWWl7izQpqd</t>
  </si>
  <si>
    <t>Missed session</t>
  </si>
  <si>
    <t>The patient did not come</t>
  </si>
  <si>
    <t>MSF-1539</t>
  </si>
  <si>
    <t>Missed appointment</t>
  </si>
  <si>
    <t>The patient did not come to a planned visit</t>
  </si>
  <si>
    <t>لم يأتِ المريض</t>
  </si>
  <si>
    <t xml:space="preserve">الجلسة التي تم التغيب عنها </t>
  </si>
  <si>
    <t>Mental Health-Follow-up consultation- The patient did not come</t>
  </si>
  <si>
    <t>G0hLyxqgcO7</t>
  </si>
  <si>
    <t>Number of appointments missed</t>
  </si>
  <si>
    <t>CL-167671</t>
  </si>
  <si>
    <t>Number of missed appointments</t>
  </si>
  <si>
    <t>Hide question if [The patient did not come] &lt;&gt; TRUE</t>
  </si>
  <si>
    <t>عدد الجلسات التي تم التغيب عنها</t>
  </si>
  <si>
    <t>Mental Health-Follow-up consultation- Number of appointments missed</t>
  </si>
  <si>
    <t>tloy0Bd9qDf</t>
  </si>
  <si>
    <t>Patient rescheduled</t>
  </si>
  <si>
    <t>Patient rescheduled (if Yes, fill the Follow-up section at the end of this form. If No (closing file or patient no longer wants services), fill the Exit form.)</t>
  </si>
  <si>
    <t>قام المريض بإعادة تحديد موعد (إذا كانت الإجابة نعم، املأ قسم المتابعة في نهاية هذا النموذج. إذا كانت الإجابة لا، (اغلاق ملف او ان المريض لم يعد يريد الخدمات)، املأ نموذج الخروج)</t>
  </si>
  <si>
    <t>Mental Health-Follow-up consultation- Patient rescheduled</t>
  </si>
  <si>
    <t>AZUFlZzPN6V</t>
  </si>
  <si>
    <t>Reason for missed appointment</t>
  </si>
  <si>
    <t>سبب التغيب عن الجلسة</t>
  </si>
  <si>
    <t>Mental Health-Follow-up consultation- Reason for missed appointment</t>
  </si>
  <si>
    <t>HNZHetAtowR</t>
  </si>
  <si>
    <t>WlbDv2LELNz</t>
  </si>
  <si>
    <t>Reason for missed appointment - If other, specify</t>
  </si>
  <si>
    <t>Hide question if [Reason for missed appointment] &lt;&gt; 'Other'</t>
  </si>
  <si>
    <t>أخرى (يرجى التحديد)</t>
  </si>
  <si>
    <t>Mental Health-Follow-up consultation- Reason for missed appointment, Other specify</t>
  </si>
  <si>
    <t>t4HoHWCYdvm</t>
  </si>
  <si>
    <t>Patient’s progress</t>
  </si>
  <si>
    <t>Patient’s progress: since the last session, how has the patient been feeling/how have things been going in the patient’s life?</t>
  </si>
  <si>
    <t>تطور حالة المريض: كيف يشعر المريض منذ الجلسة الأخيرة / كيف تجري الأمور في حياته؟</t>
  </si>
  <si>
    <t>تطور حالة المريض</t>
  </si>
  <si>
    <t>Resilience &amp; coping</t>
  </si>
  <si>
    <t>MSF-1864</t>
  </si>
  <si>
    <t>Main problem</t>
  </si>
  <si>
    <t>Main problem reported by the patient</t>
  </si>
  <si>
    <t>CGI-S (rating of severity CGI-S: how mentally ill is the patient at this time?)</t>
  </si>
  <si>
    <t>Mental Health-Follow-up consultation- CGI-I</t>
  </si>
  <si>
    <t>C5XtlggtVmd</t>
  </si>
  <si>
    <t>Mental Health-Follow up- CGI-I</t>
  </si>
  <si>
    <t>OUfYwATw2uQ</t>
  </si>
  <si>
    <t>CGI-I score</t>
  </si>
  <si>
    <t>CGI-I (rating of  improvement CGI-I: how much has the patient improved at this time?)</t>
  </si>
  <si>
    <t>CGI-I</t>
  </si>
  <si>
    <t>MSF-831</t>
  </si>
  <si>
    <t>قياس درجة التحسن (CGI-I): ما مدى تحسن المريض في هذه الفترة؟</t>
  </si>
  <si>
    <t>Mental Health-Follow-up consultation- CGI-S</t>
  </si>
  <si>
    <t>yTFUtaFJ1QU</t>
  </si>
  <si>
    <t>Mental Health-Follow up- CGI-S</t>
  </si>
  <si>
    <t>Nx9wkl39Wr9</t>
  </si>
  <si>
    <t>Evolution of symptoms/complaints</t>
  </si>
  <si>
    <t>Evolution of symptoms/complaints (since the last session, have the patient’s symptoms or complaints changed? Please describe in the patient’s words)</t>
  </si>
  <si>
    <t>تطور الأعراض / أنواع الشكوى: منذ الجلسة الأخيرة، هل تغيرت أعراض المريض أو شكاويه؟ يرجى الوصف باستخدام كلمات المريض نفسه</t>
  </si>
  <si>
    <t>تطور الأعراض / أنواع الشكوى</t>
  </si>
  <si>
    <t>Clinical diagnosis (only to be established by a psychologist)</t>
  </si>
  <si>
    <t xml:space="preserve">التشخيص السريري (لا يتم إلا من قبل أخصائي نفسي) </t>
  </si>
  <si>
    <t>التشخيص السريري</t>
  </si>
  <si>
    <t>Mental Health-Follow-up consultation- Clinical diagnosis</t>
  </si>
  <si>
    <t>F6q03Gan7Ro</t>
  </si>
  <si>
    <t>Mental Health-Follow-up consultation- Diagnosis by Psychologist</t>
  </si>
  <si>
    <t>EADu7d5ShoH</t>
  </si>
  <si>
    <t>MSF-2464</t>
  </si>
  <si>
    <t>Other diagnosis</t>
  </si>
  <si>
    <t>any other diagnosis other than the ones provided</t>
  </si>
  <si>
    <t>Mental Health-Follow-up consultation- Clinical diagnosis - If other, specify</t>
  </si>
  <si>
    <t>OeA71vAyGZV</t>
  </si>
  <si>
    <t>Homework / action plan</t>
  </si>
  <si>
    <t>Homework / action plan (did the patient complete their homework? Did it help improve the current situation? Specify homework from previous session and results)</t>
  </si>
  <si>
    <t>المقرر المنزلي / خطة العمل (هل قام المريض بإتمام المقرر المنزلي؟ هل ساعد ذلك على تحسين وضعهم الحالي؟ يرجى تحديد المقرر المنزلي من الجلسة الماضية ونتائجه)</t>
  </si>
  <si>
    <t>المقرر المنزلي / خطة العمل</t>
  </si>
  <si>
    <t xml:space="preserve">Patient completed homework </t>
  </si>
  <si>
    <t>هل قام المريض بإتمام المقرر المنزلي؟</t>
  </si>
  <si>
    <t>Risk Factors (since the last session. . .)</t>
  </si>
  <si>
    <t>عوامل الخطر (منذ الجلسة الماضية...)</t>
  </si>
  <si>
    <t>Mental Health-Follow-up consultation- Has the patient had thoughts of death or suicide?</t>
  </si>
  <si>
    <t>Hide question if [Has the patient had thoughts of death or suicide?] &lt;&gt; 'Yes'</t>
  </si>
  <si>
    <t>Hide question if [Has the patient hurt themselves / caused self-harm?] &lt;&gt; 'Yes'</t>
  </si>
  <si>
    <t>Mental Health-Follow-up consultation- Has the patient attempted suicide or tried to kill themselves?</t>
  </si>
  <si>
    <t>piKsOVnFIXO</t>
  </si>
  <si>
    <t>Hide question if [Has the patient attempted suicide or tried to kill themselves?] &lt;&gt; 'Yes'</t>
  </si>
  <si>
    <t>Mental Health-Follow-up consultation- Is the patient currently at risk of hurting himself/herself or attempting suicide?</t>
  </si>
  <si>
    <t>llBTRwwM94C</t>
  </si>
  <si>
    <t>Hide question if [Is the patient currently at risk of hurting himself/herself or attempting suicide?] &lt;&gt; 'Yes'</t>
  </si>
  <si>
    <t>Mental Health-Follow-up - Is the patient currently at risk of hurting others</t>
  </si>
  <si>
    <t>j8IYwKvxK4q</t>
  </si>
  <si>
    <t>Hide question if [Is the patient currently at risk of hurting others?] &lt;&gt; 'Yes'</t>
  </si>
  <si>
    <t>Mental Health-Follow-up consultation- Does the patient regularly use alcohol / substances to become intoxicated?</t>
  </si>
  <si>
    <t>Lw2Kkl2y6mj</t>
  </si>
  <si>
    <t>Hide question if [Does the patient regularly use alcohol / substances to become intoxicated?] &lt;&gt; 'Yes'</t>
  </si>
  <si>
    <t>Hide question if [Is the patient currently on psychotropic / psychiatric medication?] &lt;&gt; 'Yes'</t>
  </si>
  <si>
    <t>Mental Health-Follow-up consultation- Has the patient experienced an act of aggression or violence?</t>
  </si>
  <si>
    <t>a9J7luvOwhF</t>
  </si>
  <si>
    <t>Mental Health-Follow-up consultation- If yes, what type of violence 1?</t>
  </si>
  <si>
    <t>EM4ouSS9Kxe</t>
  </si>
  <si>
    <t>Mental Health-Follow-up consultation- If yes, what type of violence 2?</t>
  </si>
  <si>
    <t>RDjtKTviaP2</t>
  </si>
  <si>
    <t>Mental Health-Follow-up consultation- If yes, what type of violence 3?</t>
  </si>
  <si>
    <t>nzPvMer2keB</t>
  </si>
  <si>
    <t>Mental Health-Follow-up consultation - Time between violence event and consultation</t>
  </si>
  <si>
    <t>KjOAmUFJJgs</t>
  </si>
  <si>
    <t>Overall goals for therapy (what are you trying to accomplish over several sessions with the patient? Try to be specific &amp; define these with the patient. Only complete if goals for therapy have changed)</t>
  </si>
  <si>
    <t>أهداف العلاج النفسي الإجمالية (ما الذي تحاول إنجازه على مدى عدة جلسات مع المريض؟ حاول أن تكون دقيقاً في طرحك، وقم بتحديد الإجابة مع المريض. قم بتعبئة الفراغات فقط إذا تغيّرت أهداف العلاج)</t>
  </si>
  <si>
    <t>Today’s session (what did you do today in session?)</t>
  </si>
  <si>
    <t>Mental Health-Follow-up consultation- Follow up session required</t>
  </si>
  <si>
    <t>GVTXoz0VrAd</t>
  </si>
  <si>
    <t>Mental Health-Follow-up consultation- Next session date</t>
  </si>
  <si>
    <t>rDOPHD77P6d</t>
  </si>
  <si>
    <t>Mental Health-Follow-up consultation- Referral out done</t>
  </si>
  <si>
    <t>N6GYmCjAhfh</t>
  </si>
  <si>
    <t>Mental Health-Follow-up consultation- Type of referral</t>
  </si>
  <si>
    <t>wvVn2LfmNDO</t>
  </si>
  <si>
    <t>mhGAP Baseline Consultation</t>
  </si>
  <si>
    <t>Mental Health-Follow-up consultation- Admission type</t>
  </si>
  <si>
    <t>f6FhkzfZ5j3</t>
  </si>
  <si>
    <t>Consultation done by - mhGAP baseline</t>
  </si>
  <si>
    <t>Mental health-Baseline consultation-mhGAP- Consultation done by</t>
  </si>
  <si>
    <t>Wska6npkI7x</t>
  </si>
  <si>
    <t>Mental health - mhGAP - Consultation done by</t>
  </si>
  <si>
    <t>History</t>
  </si>
  <si>
    <t>Presenting history / evolution of symptoms</t>
  </si>
  <si>
    <t>Presenting history / evolution of symptoms (current symptoms, onset, duration, course, intensity, triggers, associated symptoms)</t>
  </si>
  <si>
    <t>تاريخ ظهور الأعراض / تطور الأعراض (الأعراض الحالية، ظهورها، مدتها، مراحل تطورها، درجة شدتها، محفزاتها، الأعراض الأخرى ذات الصلة)</t>
  </si>
  <si>
    <t>تاريخ</t>
  </si>
  <si>
    <t>Past psychiatric history</t>
  </si>
  <si>
    <t>Past psychiatric history (past diagnoses, past substance use, number of episodes, duration, treatment, side-effects)</t>
  </si>
  <si>
    <t>التاريخ النفسي السابق (التشخيصات السابقة، تعاطي المخدرات في الماضي، عدد النوبات، المدة، العلاج، الآثار الجانبية)</t>
  </si>
  <si>
    <t>Family history</t>
  </si>
  <si>
    <t>Family history (psychological/psychiatric/neurological/medical conditions or disorders)</t>
  </si>
  <si>
    <t>تاريخ العائلة (حالات أو اضطرابات نفسية / عصبية / طبية)</t>
  </si>
  <si>
    <t>Patient medical / surgical history</t>
  </si>
  <si>
    <t>التاريخ الطبي / الجراحي للمريض</t>
  </si>
  <si>
    <t>Allergies / Contra-indications</t>
  </si>
  <si>
    <t>الحساسية / مؤشرات تباين</t>
  </si>
  <si>
    <t>Replaced by the Allergies module</t>
  </si>
  <si>
    <t>Do not create in the form - replaced by a module</t>
  </si>
  <si>
    <t>Special Populations</t>
  </si>
  <si>
    <t xml:space="preserve">Pregnant / breastfeeding </t>
  </si>
  <si>
    <t>حامل/ مرضعة</t>
  </si>
  <si>
    <t>فئات خاصة</t>
  </si>
  <si>
    <t>Mental Health-Baseline consultation- Special populations - Pregnant / Breastfeeding</t>
  </si>
  <si>
    <t>pHoZYTrR7N0</t>
  </si>
  <si>
    <t>Child / adolescent</t>
  </si>
  <si>
    <t>Child / adolescent (under 18 years)</t>
  </si>
  <si>
    <t xml:space="preserve">طفل/مراهق(اقل من 18سنة) </t>
  </si>
  <si>
    <t>Mental Health-Baseline consultation- Special populations - Child / Adolescent</t>
  </si>
  <si>
    <t>hMcCdEkhhjZ</t>
  </si>
  <si>
    <t>Older adult</t>
  </si>
  <si>
    <t>Older adult (over 60 years)</t>
  </si>
  <si>
    <t>كبار السن(اكبر من 60 سنة)</t>
  </si>
  <si>
    <t>Mental Health-Baseline consultation- Special populations - Older Adult</t>
  </si>
  <si>
    <t>VnXwFYqHNqM</t>
  </si>
  <si>
    <t>mhGAP file information</t>
  </si>
  <si>
    <t xml:space="preserve">Patient already on psychotropic / psychiatric medication (not prescribed by MSF)?  </t>
  </si>
  <si>
    <t>المريض يأخذ سابقاً أدوية نفسية/عقلية (غير موصوفة من قبل منظمة أطباء بلا حدود)؟</t>
  </si>
  <si>
    <t>بيانات الملف المتعلقة بـ mhGAP</t>
  </si>
  <si>
    <t>Mental Health-Baseline consultation- new mhGAP - Currently on psychotropic / psychiatric medication?</t>
  </si>
  <si>
    <t>xRuC0NQRqZk</t>
  </si>
  <si>
    <t>Medication and dosage</t>
  </si>
  <si>
    <t>Hide if [Patient already on psychotropic / psychiatric medication (not prescribed by MSF)?  ] is not 'Yes'</t>
  </si>
  <si>
    <t xml:space="preserve"> الدواء والجرعة</t>
  </si>
  <si>
    <t>Previously prescribed drug: replace by Medication module?</t>
  </si>
  <si>
    <t>To be discussed</t>
  </si>
  <si>
    <t>Additional information about previous treatment</t>
  </si>
  <si>
    <t>Additional information about previous treatment (including side effects)</t>
  </si>
  <si>
    <t>معلومات إضافية عن العلاج السابق (بما في ذلك الآثار الجانبية)</t>
  </si>
  <si>
    <t xml:space="preserve">Basic mental status examination </t>
  </si>
  <si>
    <t>Basic mental status examination (appearance, orientation, speech / motor activity, mood / affect, thought / perception, cognitive)</t>
  </si>
  <si>
    <t>فحص الحالة العقلية الأساسية (المظهر، التوجه، الكلام / النشاط الحركي، المزاج / العاطفة، الأفكار / الإدراك، المعرفة)</t>
  </si>
  <si>
    <t>Clinical diagnosis (only to be established by mhGAP clinician)</t>
  </si>
  <si>
    <t>(يقوم بتعبئتها طبيب mhGAP سريري) التشخيص السريري</t>
  </si>
  <si>
    <t>Mental Health-Baseline consultation- Main clinical diagnosis</t>
  </si>
  <si>
    <t>R3g94vJ2yFR</t>
  </si>
  <si>
    <t>Should be available only if provider = psychologist</t>
  </si>
  <si>
    <t>Hide if [Clinical diagnosis] &lt;&gt; '18. Other disorder'</t>
  </si>
  <si>
    <t>Mental Health-Baseline consultation- Main clinical diagnosis - If other, specify</t>
  </si>
  <si>
    <t>Yt4NhxZU5Vo</t>
  </si>
  <si>
    <t>Mental Health-Baseline consultation- PHQ9 score</t>
  </si>
  <si>
    <t>DCEJHFQvPWa</t>
  </si>
  <si>
    <t>Vitals &amp; biometrics</t>
  </si>
  <si>
    <t>Weight</t>
  </si>
  <si>
    <t>الوزن</t>
  </si>
  <si>
    <t>الحيوية والقياسات الحيوية</t>
  </si>
  <si>
    <t>Replaced by Vitals</t>
  </si>
  <si>
    <t>Blood Pressure</t>
  </si>
  <si>
    <t xml:space="preserve">ضغط الدم </t>
  </si>
  <si>
    <t>Heart Rate</t>
  </si>
  <si>
    <t>معدل دقات القلب</t>
  </si>
  <si>
    <t>MSF Pharmacological Treament</t>
  </si>
  <si>
    <t>Medication 1 - Name</t>
  </si>
  <si>
    <t>Medication</t>
  </si>
  <si>
    <t xml:space="preserve">الدواء الأول </t>
  </si>
  <si>
    <t>العلاج الصيدلاني من منظمة أطباء بلا حدود</t>
  </si>
  <si>
    <t>Mental Health-Baseline consultation- Details of prescribed medications 1</t>
  </si>
  <si>
    <t>jfQHIJYce5S</t>
  </si>
  <si>
    <t>Mental Health-Baseline consultation- Details of prescribed medications</t>
  </si>
  <si>
    <t>x4W8UVU9ZUp</t>
  </si>
  <si>
    <t>To be discussed - if replaced by Medication module. Check with medical team - if needed in DHIS2.</t>
  </si>
  <si>
    <t>Mental Health-Baseline consultation- Prescribed medications 1</t>
  </si>
  <si>
    <t>c1wgCklzyiD</t>
  </si>
  <si>
    <t>To be discussed with OpenFN: populate with 'Yes' if [Medication 1 - Name] is no empty</t>
  </si>
  <si>
    <t>Medication 1 - Dosage - AM</t>
  </si>
  <si>
    <t xml:space="preserve">الدواء الأول - الجرعة - صباحا </t>
  </si>
  <si>
    <t>Same as [Medication 1 - Name]</t>
  </si>
  <si>
    <t>Medication 1 - Dosage - Noon</t>
  </si>
  <si>
    <t>الدواء الأول - الجرعة - ظهر</t>
  </si>
  <si>
    <t>Medication 1 - Dosage - PM</t>
  </si>
  <si>
    <t>الدواء الأول - الجرعة - مساء</t>
  </si>
  <si>
    <t>Medication 1 - Total caps/tabs/ampoules provided</t>
  </si>
  <si>
    <t>الدواء الأول - عدد الأقراص / الكبسولات / الأمبولات المعطاة</t>
  </si>
  <si>
    <t>Medication 2 - Name</t>
  </si>
  <si>
    <t xml:space="preserve">الدواء الثاني </t>
  </si>
  <si>
    <t>Mental Health-Baseline consultation- Details of prescribed medications 2</t>
  </si>
  <si>
    <t>K1GUGc24XG2</t>
  </si>
  <si>
    <t>Check with medical team - if needed in DHIS2. Mapping: should also populate the boolean</t>
  </si>
  <si>
    <t>Mental Health-Baseline consultation- Prescribed medications 2</t>
  </si>
  <si>
    <t>uQg6DTnZmnS</t>
  </si>
  <si>
    <t>Medication 2 - Dosage - AM</t>
  </si>
  <si>
    <t xml:space="preserve">الدواء الثاني  - الجرعة - صباحا </t>
  </si>
  <si>
    <t>Medication 2 - Dosage - Noon</t>
  </si>
  <si>
    <t>Medication 2 - Dosage - PM</t>
  </si>
  <si>
    <t>Medication 2 - Total caps/tabs/ampoules provided</t>
  </si>
  <si>
    <t>الدواء الثاني - عدد الأقراص / الكبسولات / الأمبولات المعطاة</t>
  </si>
  <si>
    <t>Medication 3 - Name</t>
  </si>
  <si>
    <t xml:space="preserve">الدواء الثالث </t>
  </si>
  <si>
    <t>Mental Health-Baseline consultation- Details of prescribed medications 3</t>
  </si>
  <si>
    <t>GPoWZWC3Yfi</t>
  </si>
  <si>
    <t>Mental Health-Baseline consultation- Prescribed medications 3</t>
  </si>
  <si>
    <t>lnaQXPRkepo</t>
  </si>
  <si>
    <t>Medication 3 - Dosage - AM</t>
  </si>
  <si>
    <t xml:space="preserve">الدواء الثالث - الجرعة - صباحا </t>
  </si>
  <si>
    <t>Medication 3 - Dosage - Noon</t>
  </si>
  <si>
    <t>Medication 3 - Dosage - PM</t>
  </si>
  <si>
    <t>Medication 3 - Total caps/tabs/ampoules provided</t>
  </si>
  <si>
    <t>الدواء الثالث - عدد الأقراص / الكبسولات / الأمبولات المعطاة</t>
  </si>
  <si>
    <t>Additional information/notes</t>
  </si>
  <si>
    <t>معلومات/ ملاحظات إضافية</t>
  </si>
  <si>
    <t>Follow-up required</t>
  </si>
  <si>
    <t xml:space="preserve">جلسة المتابعة المطلوبة            </t>
  </si>
  <si>
    <t>mhGAP-Baseline consultation - mhGAP - Follow-Up Required</t>
  </si>
  <si>
    <t>TZGKlSVIsN8</t>
  </si>
  <si>
    <t>Next appointment date</t>
  </si>
  <si>
    <t>Next appointment date (required if 'Follow-up required' is 'Yes')</t>
  </si>
  <si>
    <t>Today()</t>
  </si>
  <si>
    <t>Hide question if [Follow-up required] &lt;&gt; 'Yes'</t>
  </si>
  <si>
    <t>موعد الجلسة القادمة (مطلوب إذا كانت المتابعة مطلوبة نعم)</t>
  </si>
  <si>
    <t>mhGAP-Baseline consultation - mhGAP - Date of next appointment</t>
  </si>
  <si>
    <t>qCRNMAevGF9</t>
  </si>
  <si>
    <t>To be discussed - if replaced by Appointment module</t>
  </si>
  <si>
    <t>mhGAP Follow-up Consultation</t>
  </si>
  <si>
    <t>To be calculated automatically and population - read-only; session number = total nb of mhGAP forms filled for the patient +1 (for the baseline consultation - should be mandatory)</t>
  </si>
  <si>
    <t>Missed Session</t>
  </si>
  <si>
    <t>لم يأتي المريض</t>
  </si>
  <si>
    <t xml:space="preserve">الجلسات التي تم التغيب عنها </t>
  </si>
  <si>
    <t>Evolution of symptoms</t>
  </si>
  <si>
    <t>Evolution of symptoms (current symptoms, onset, duration, course, intensity, triggers, associated symptoms)</t>
  </si>
  <si>
    <t>تطور الأعراض (الأعراض الحالية، ظهورها، مدتها، مراحل تطورها، درجة شدتها، محفزاتها، الأعراض الأخرى ذات الصلة)</t>
  </si>
  <si>
    <t>Side effects from current treatment</t>
  </si>
  <si>
    <t>الأعراض الجانبية من العلاج الحالي: </t>
  </si>
  <si>
    <t>Mental Health-Follow-up consultation- Main clinical diagnosis</t>
  </si>
  <si>
    <t>MDbDqs5Mwow</t>
  </si>
  <si>
    <t>Mental Health-Follow-up consultation- Main clinical diagnosis - If other, specify</t>
  </si>
  <si>
    <t>EYIPzqO7mpZ</t>
  </si>
  <si>
    <t>Mental Health-Follow-up consultation- PHQ 9</t>
  </si>
  <si>
    <t>faQI7NN3hyp</t>
  </si>
  <si>
    <t>Mental Health-Follow up- PHQ 9</t>
  </si>
  <si>
    <t>zQbR2hbTfI4</t>
  </si>
  <si>
    <t>To be searched for</t>
  </si>
  <si>
    <t>Mental Health-Follow-up consultation- Details of prescribed medications 1</t>
  </si>
  <si>
    <t>CIZwG2Flde2</t>
  </si>
  <si>
    <t>Mental Health-Follow-up consultation- Details of prescribed medications</t>
  </si>
  <si>
    <t>zkI5BA4JqAS</t>
  </si>
  <si>
    <t>Mental Health-Follow-up consultation- Prescribed medications 1</t>
  </si>
  <si>
    <t>IEGGr3e67C3</t>
  </si>
  <si>
    <t>Mental Health-Follow-up consultation- Details of prescribed medications 2</t>
  </si>
  <si>
    <t>o6Wd78jkTJk</t>
  </si>
  <si>
    <t>Mental Health-Follow-up consultation- Prescribed medications 2</t>
  </si>
  <si>
    <t>XSPFob3j8da</t>
  </si>
  <si>
    <t>Mental Health-Follow-up consultation- Details of prescribed medications 3</t>
  </si>
  <si>
    <t>IbqaiCQxsaX</t>
  </si>
  <si>
    <t>Mental Health-Follow-up consultation- Prescribed medications 3</t>
  </si>
  <si>
    <t>KCCtoTFXFS4</t>
  </si>
  <si>
    <t>معلومات/ ملاحظات إضافية(استخدم الجزء الخلفي من الصفحة إذا لزم الأمر)</t>
  </si>
  <si>
    <t>Adherence to treatment</t>
  </si>
  <si>
    <t>Adherence to treatment - Is the patient taking the medication as prescribed?</t>
  </si>
  <si>
    <t xml:space="preserve">Is the patient taking the medication as prescribed?   </t>
  </si>
  <si>
    <t>هل المريض يأخذ الدواء كما تم وصفه؟</t>
  </si>
  <si>
    <t>الالتزام بالعلاج</t>
  </si>
  <si>
    <t>Mental Health-Follow-up consultation- Adherence to treatment</t>
  </si>
  <si>
    <t>AiUr0KZgS9e</t>
  </si>
  <si>
    <t>Adherence to treatement - Details if needed</t>
  </si>
  <si>
    <t>Details, if needed</t>
  </si>
  <si>
    <t xml:space="preserve"> التفاصيل، اذا لزم </t>
  </si>
  <si>
    <t>Mental Health-Follow-up consultation- Adherence to treatment details</t>
  </si>
  <si>
    <t>OBAHc3Rljln</t>
  </si>
  <si>
    <t xml:space="preserve">Follow-up required  </t>
  </si>
  <si>
    <t>mhGAP-Follow-Up consultation - mhGAP - Follow-Up Required</t>
  </si>
  <si>
    <t>WKDFgUTUHWl</t>
  </si>
  <si>
    <t>موعد الجلسة القادمة (اليوم / الشهر / السنة) (مطلوب إذا كانت المتابعة مطلوبة نعم)</t>
  </si>
  <si>
    <t>mhGAP-Follow-up consultation - mhGAP - Date of next appointment</t>
  </si>
  <si>
    <t>M3rgdQLmO05</t>
  </si>
  <si>
    <t>MH Closure Form</t>
  </si>
  <si>
    <t>File information</t>
  </si>
  <si>
    <t>Opening date</t>
  </si>
  <si>
    <t>Date of the first Mental Health consultation (after the last closure if any)</t>
  </si>
  <si>
    <t>تاريخ الادخال</t>
  </si>
  <si>
    <t>بيانات الملف</t>
  </si>
  <si>
    <t>Read-only</t>
  </si>
  <si>
    <t>To be discussed: would be display as a reminder</t>
  </si>
  <si>
    <t>Closure date</t>
  </si>
  <si>
    <t>تاريخ اغلاق الملف</t>
  </si>
  <si>
    <t>Mental Health-Exit File closure- MHPSS - Closure date</t>
  </si>
  <si>
    <t>RoBHeg55Mle</t>
  </si>
  <si>
    <t>To be discussed: the date when this Closure form is filled could be different from the closure date assigned to the file</t>
  </si>
  <si>
    <t xml:space="preserve">Total number of sessions </t>
  </si>
  <si>
    <t>Total number of Mental Health consultation forms (closure not included) with [The patient did not come] &lt;&gt; 'Yes'</t>
  </si>
  <si>
    <t xml:space="preserve">العدد الكلي للاستشارات </t>
  </si>
  <si>
    <t>Closure</t>
  </si>
  <si>
    <t>Main type of intervention</t>
  </si>
  <si>
    <t>Type of Mental Health intervention</t>
  </si>
  <si>
    <t>نوع الاستجابة الرئيسي</t>
  </si>
  <si>
    <t>اغلاق الملف</t>
  </si>
  <si>
    <t>Main type of consultation</t>
  </si>
  <si>
    <t>Type of consultation - Closure</t>
  </si>
  <si>
    <t>نوع الاستشارة الرئيسي</t>
  </si>
  <si>
    <t>Mental Health-Exit File closure- MHPSS - Main type of consultation</t>
  </si>
  <si>
    <t>TqjvJA0GUOA</t>
  </si>
  <si>
    <t>Mental Health - Type of consultation</t>
  </si>
  <si>
    <t>mimbbLDaZyZ</t>
  </si>
  <si>
    <t>OptionSet = [Type of consultation] with 'Parent-child' removed and specific DHIS2 UIDs</t>
  </si>
  <si>
    <t>Type of closure</t>
  </si>
  <si>
    <t xml:space="preserve">سبب اغلاق الملف </t>
  </si>
  <si>
    <t>Mental Health-Exit File closure- MHPSS - Type of closure</t>
  </si>
  <si>
    <t>Lht8GKTAHu8</t>
  </si>
  <si>
    <t>Mental Health - Type of closure</t>
  </si>
  <si>
    <t>ovpSADYY35a</t>
  </si>
  <si>
    <t>Patient referred to</t>
  </si>
  <si>
    <t>Hide question if [Type of closure] &lt;&gt; 'Discharge with the patient’s agreement: patient referred'</t>
  </si>
  <si>
    <t>تم إحالة المريض الى</t>
  </si>
  <si>
    <t>Mental Health-Exit File closure- MHPSS - Patient referred to</t>
  </si>
  <si>
    <t>tvQUeCICtFB</t>
  </si>
  <si>
    <t>Explain the closure and the patient’s final condition</t>
  </si>
  <si>
    <t>تفاصيل عن إغلاق الملف والحالة النهائية للمريض</t>
  </si>
  <si>
    <t>Goals final status</t>
  </si>
  <si>
    <t>Goal 1</t>
  </si>
  <si>
    <t xml:space="preserve">الهدف الأول </t>
  </si>
  <si>
    <t>الحالة النهائية لأهداف العلاج النفسي</t>
  </si>
  <si>
    <t>Goal 2</t>
  </si>
  <si>
    <t xml:space="preserve">الهدف الثاني </t>
  </si>
  <si>
    <t>Goal 3</t>
  </si>
  <si>
    <t>الهدف الثالث</t>
  </si>
  <si>
    <t xml:space="preserve"> تعليقات </t>
  </si>
  <si>
    <t>Last available scores</t>
  </si>
  <si>
    <t>Value of last MHOS score measured</t>
  </si>
  <si>
    <t>اخر نقاط متوفرة</t>
  </si>
  <si>
    <t>Mental Health-Exit File closure- MHOS</t>
  </si>
  <si>
    <t>pQG72ee2lkl</t>
  </si>
  <si>
    <t>To be calculated automatically</t>
  </si>
  <si>
    <t>PHQ-9</t>
  </si>
  <si>
    <t>Value of last PHQ-9 score measured</t>
  </si>
  <si>
    <t>Value of last CGI-I score measured</t>
  </si>
  <si>
    <t>Mental Health-Exit File closure- CGI-I</t>
  </si>
  <si>
    <t>iEdamWl0wzQ</t>
  </si>
  <si>
    <t>Mental Health - CGI</t>
  </si>
  <si>
    <t>kcV89u3gFad</t>
  </si>
  <si>
    <t>Value of last CGI-S score measured</t>
  </si>
  <si>
    <t>Mental Health-Exit File closure- CGI-S</t>
  </si>
  <si>
    <t>c4TiPRUQ56A</t>
  </si>
  <si>
    <t>Admission data</t>
  </si>
  <si>
    <t>Mother's name</t>
  </si>
  <si>
    <t>Father's name</t>
  </si>
  <si>
    <t>Admission type - ITFC</t>
  </si>
  <si>
    <t>بيانات الدخول</t>
  </si>
  <si>
    <t>Medical - Pediatrics/Nutrition - Admission type</t>
  </si>
  <si>
    <t>nMeY390juYX</t>
  </si>
  <si>
    <t>pi0PoB2sbPy</t>
  </si>
  <si>
    <t>Spontaneous admission</t>
  </si>
  <si>
    <t>دخول عفوي</t>
  </si>
  <si>
    <t>Medical - Pediatrics/Nutrition - Spontaneous admission?</t>
  </si>
  <si>
    <t>j9aa9l720ey</t>
  </si>
  <si>
    <t>If referred, by whom/from where</t>
  </si>
  <si>
    <t>Hide question if [Spontaneous admission] is not 'No'</t>
  </si>
  <si>
    <t>اذا احالة من قبل من \ الى اين</t>
  </si>
  <si>
    <t>Medical - Pediatrics/Nutrition - by whom / from where</t>
  </si>
  <si>
    <t>EqfHPdSmUyv</t>
  </si>
  <si>
    <t>KuASWxmfnW7</t>
  </si>
  <si>
    <t>Referral source - If other, specify</t>
  </si>
  <si>
    <t>Hide question if [Referral source] is not 'Other'</t>
  </si>
  <si>
    <t>Medical - Pediatrics/Nutrition - If hospitalisation cause 'other', specify:</t>
  </si>
  <si>
    <t>wn1zJOsUgsF</t>
  </si>
  <si>
    <t>History of the illness</t>
  </si>
  <si>
    <t>How long has the child been sick?</t>
  </si>
  <si>
    <t>What are the problems reported by the caretaker?</t>
  </si>
  <si>
    <t>Is there someone in the family coughing for more than one month?</t>
  </si>
  <si>
    <t>Someone in the family coughing for more than one month - Specify who</t>
  </si>
  <si>
    <t>Specify who</t>
  </si>
  <si>
    <t>Hide question if [Is there someone in the family coughing for more than one month?] is not 'Yes'</t>
  </si>
  <si>
    <t>Is there someone treated for TB since the birth of the child?</t>
  </si>
  <si>
    <t>Someone treated for TB since the birth of the child - Specify who</t>
  </si>
  <si>
    <t>Hide question if [Is there someone treated for TB since the birth of the child?] is not 'Yes'</t>
  </si>
  <si>
    <t>Feeding history</t>
  </si>
  <si>
    <t>Has the child ever been breastfed?</t>
  </si>
  <si>
    <t>Is the child still been breastfed?</t>
  </si>
  <si>
    <t>Hide question if [Has the child ever been breastfed?] is not 'Yes'</t>
  </si>
  <si>
    <t>Check label</t>
  </si>
  <si>
    <t>At what age did you introduce solid food?</t>
  </si>
  <si>
    <t>Type of meals before illness</t>
  </si>
  <si>
    <t>Type of meals before illness (breastfeeding, porridge, vegetables, etc.)</t>
  </si>
  <si>
    <t>Number of meals per day before illness</t>
  </si>
  <si>
    <t>Number of meals during the last 24 hours</t>
  </si>
  <si>
    <t>Who is the head of family?</t>
  </si>
  <si>
    <t>Head of family</t>
  </si>
  <si>
    <t>Head of family - If other, specify</t>
  </si>
  <si>
    <t>Is the mother alive?</t>
  </si>
  <si>
    <t>Who is taking care of the child?</t>
  </si>
  <si>
    <t>Number of births for the mother</t>
  </si>
  <si>
    <t>Number of mother's children alive</t>
  </si>
  <si>
    <t>Value entered in [Number of births for the mother]</t>
  </si>
  <si>
    <t>Rank in the birthorder</t>
  </si>
  <si>
    <t>The child is adopted</t>
  </si>
  <si>
    <t>The child is twin</t>
  </si>
  <si>
    <t>The child is orphan</t>
  </si>
  <si>
    <t>Nb of persons sharing the family meal</t>
  </si>
  <si>
    <t>ITFC patient file</t>
  </si>
  <si>
    <t>Immunization status of the child</t>
  </si>
  <si>
    <t>Vaccination card</t>
  </si>
  <si>
    <t>Vaccination - ITFC - Vaccination card</t>
  </si>
  <si>
    <t>Medical - Pediatrics/Nutrition - Vaccination card</t>
  </si>
  <si>
    <t>mFtDMd4244l</t>
  </si>
  <si>
    <t>Medical - Pediatrics/Nutrition - yes/no</t>
  </si>
  <si>
    <t>N8MZKXNeiuy</t>
  </si>
  <si>
    <t>O3 boolean but DHIS2 coded (with UIDs for 'yes' and 'no')</t>
  </si>
  <si>
    <t>BCG vaccination status</t>
  </si>
  <si>
    <t>Vaccination - ITFC - BCG</t>
  </si>
  <si>
    <t>Medical - Pediatrics/Nutrition - BCG</t>
  </si>
  <si>
    <t>YAKpZsurTRm</t>
  </si>
  <si>
    <t>Medical - Pediatrics/Nutrition - Dose 1, not vaccinated</t>
  </si>
  <si>
    <t>Ho4FhnGEpGE</t>
  </si>
  <si>
    <t>BCG - Last dose given on site</t>
  </si>
  <si>
    <t>Medical - Pediatrics/Nutrition - Last BCG dose given on site</t>
  </si>
  <si>
    <t>LixsC0rqSHM</t>
  </si>
  <si>
    <t>Hepatitis B at birth vaccination status</t>
  </si>
  <si>
    <t>Vaccination - ITFC - Hepatitis B at birth</t>
  </si>
  <si>
    <t>Medical - Pediatrics/Nutrition - Hepatitis B 0</t>
  </si>
  <si>
    <t>BdlDQaqu7I7</t>
  </si>
  <si>
    <t>Medical - Pediatrics/Nutrition - Hepatitus B 0</t>
  </si>
  <si>
    <t>p6zDqIrPwGB</t>
  </si>
  <si>
    <t>Hepatitis B at birth - Last dose given on site</t>
  </si>
  <si>
    <t>Vaccination - ITFC - Hepatitis B at birth - Last dose given on site</t>
  </si>
  <si>
    <t>Medical - Pediatrics/Nutrition - Last Hepatitis B 0 dose given on site</t>
  </si>
  <si>
    <t>cG8uCalPdNU</t>
  </si>
  <si>
    <t>Medical - Pediatrics/Nutrition - Last hepatitus B 0 given on site</t>
  </si>
  <si>
    <t>L4AkwHZ65GZ</t>
  </si>
  <si>
    <t>Pentavalent vaccination status</t>
  </si>
  <si>
    <t>Vaccination - ITFC - Pentavalent</t>
  </si>
  <si>
    <t>Medical - Pediatrics/Nutrition - Pentavalent</t>
  </si>
  <si>
    <t>fzzS084urAF</t>
  </si>
  <si>
    <t>Medical - Pediatrics/Nutrition - Dose 1-4, not vaccinated</t>
  </si>
  <si>
    <t>nSCyYp0uGLZ</t>
  </si>
  <si>
    <t>Pentavalent - Last dose given on site</t>
  </si>
  <si>
    <t>Vaccination - ITFC - Pentavalent - Last dose given on site</t>
  </si>
  <si>
    <t>Medical - Pediatrics/Nutrition - Last Pentavalent dose given on site</t>
  </si>
  <si>
    <t>SEkSRdlwF4x</t>
  </si>
  <si>
    <t>AFP vaccination status</t>
  </si>
  <si>
    <t>Vaccination - ITFC - AFP</t>
  </si>
  <si>
    <t>Medical - Pediatrics/Nutrition - AFP</t>
  </si>
  <si>
    <t>tfpqlvcbn1N</t>
  </si>
  <si>
    <t>Medical - Pediatrics/Nutrition - AFP Dose</t>
  </si>
  <si>
    <t>V0aqk1w5OU5</t>
  </si>
  <si>
    <t>AFP - Last dose given on site</t>
  </si>
  <si>
    <t>Vaccination - ITFC - AFP - Last dose given on site</t>
  </si>
  <si>
    <t>Medical - Pediatrics/Nutrition - Last AFP dose given on site</t>
  </si>
  <si>
    <t>J2rK5CtSBvx</t>
  </si>
  <si>
    <t>Measles vaccination status</t>
  </si>
  <si>
    <t>Vaccination - ITFC - Measles</t>
  </si>
  <si>
    <t>Medical - Pediatrics/Nutrition - Measles</t>
  </si>
  <si>
    <t>hsGeCg6CRmx</t>
  </si>
  <si>
    <t>Medical - Pediatrics/Nutrition - Measels Dose</t>
  </si>
  <si>
    <t>di67SwyH7vr</t>
  </si>
  <si>
    <t>Measles - Last dose given on site</t>
  </si>
  <si>
    <t>Vaccination - ITFC - Measles - Last dose given on site</t>
  </si>
  <si>
    <t>Medical - Pediatrics/Nutrition - Last Measles dose given on site</t>
  </si>
  <si>
    <t>AKCbOxTvkTp</t>
  </si>
  <si>
    <t>PCV vaccination status</t>
  </si>
  <si>
    <t>Vaccination - ITFC - PCV</t>
  </si>
  <si>
    <t>Medical - Pediatrics/Nutrition - PCV</t>
  </si>
  <si>
    <t>qiZnYaeHeTv</t>
  </si>
  <si>
    <t>PCV - Last dose given on site</t>
  </si>
  <si>
    <t>Vaccination - ITFC - PCV - Last dose given on site</t>
  </si>
  <si>
    <t>Medical - Pediatrics/Nutrition - Last PCV dose given on site</t>
  </si>
  <si>
    <t>u5dxpihoKN0</t>
  </si>
  <si>
    <t>Rotavirus vaccination status</t>
  </si>
  <si>
    <t>Vaccination - ITFC - Rotavirus</t>
  </si>
  <si>
    <t>Medical - Pediatrics/Nutrition - Rotavirus</t>
  </si>
  <si>
    <t>tu3IPOZ5ovK</t>
  </si>
  <si>
    <t>Medical - Pediatrics/Nutrition - Dose 1-3, not vaccinated</t>
  </si>
  <si>
    <t>WTzpYZQTHYi</t>
  </si>
  <si>
    <t>Rotavirus - Last dose given on site</t>
  </si>
  <si>
    <t>Vaccination - ITFC - Rotavirus - Last dose given on site</t>
  </si>
  <si>
    <t>Medical - Pediatrics/Nutrition - Last Rotavirus dose given on site</t>
  </si>
  <si>
    <t>npoNMyqKaEJ</t>
  </si>
  <si>
    <t>Yellow Fever vaccination status</t>
  </si>
  <si>
    <t>Vaccination - ITFC - Yellow Fever</t>
  </si>
  <si>
    <t>Medical - Pediatrics/Nutrition - Yellow Fever</t>
  </si>
  <si>
    <t>dwrIVipESXU</t>
  </si>
  <si>
    <t>Yellow Fever - Last dose given on site</t>
  </si>
  <si>
    <t>Medical - Pediatrics/Nutrition - Last Yellow Fever dose given on site</t>
  </si>
  <si>
    <t>kkit4FBlimz</t>
  </si>
  <si>
    <t>IPV vaccination status</t>
  </si>
  <si>
    <t>Vaccination - ITFC - IPV</t>
  </si>
  <si>
    <t>Medical - Pediatrics/Nutrition - IPV</t>
  </si>
  <si>
    <t>GyQSpYJow8u</t>
  </si>
  <si>
    <t>kzflRiznQXP</t>
  </si>
  <si>
    <t>IPV - Last dose given on site</t>
  </si>
  <si>
    <t>Medical - Pediatrics/Nutrition - Last IPV dose given on site</t>
  </si>
  <si>
    <t>NJr9RlX2dzF</t>
  </si>
  <si>
    <t>Meningitis A vaccination status</t>
  </si>
  <si>
    <t>Vaccination - ITFC - Meningitis A</t>
  </si>
  <si>
    <t>Medical - Pediatrics/Nutrition - Meningitis A</t>
  </si>
  <si>
    <t>IkByJEFl9h9</t>
  </si>
  <si>
    <t>fY4PVOqnVhX</t>
  </si>
  <si>
    <t>Meningitis A - Last dose given on site</t>
  </si>
  <si>
    <t>Medical - Pediatrics/Nutrition - Last Meningitis dose given on site</t>
  </si>
  <si>
    <t>aizIU2kjt84</t>
  </si>
  <si>
    <t>PPV 23 vaccination status</t>
  </si>
  <si>
    <t>Vaccination - ITFC - PPV 23</t>
  </si>
  <si>
    <t>Medical - Pediatrics/Nutrition - PPV 23</t>
  </si>
  <si>
    <t>XL9syIDktD4</t>
  </si>
  <si>
    <t>ESoiQ9TyEEL</t>
  </si>
  <si>
    <t>PPV 23 - Last dose given on site</t>
  </si>
  <si>
    <t>Vaccination - ITFC - PPV 23 - Last dose given on site</t>
  </si>
  <si>
    <t>Medical - Pediatrics/Nutrition - Last PPV 23 dose given on site</t>
  </si>
  <si>
    <t>L33Iqgj6wh8</t>
  </si>
  <si>
    <t>DzlGd3b2nJN</t>
  </si>
  <si>
    <t>HPV vaccination status</t>
  </si>
  <si>
    <t>Vaccination - ITFC - HPV</t>
  </si>
  <si>
    <t>Medical - Pediatrics/Nutrition - HPV</t>
  </si>
  <si>
    <t>Vl4aCplSJs8</t>
  </si>
  <si>
    <t>vgcVk87Gsrk</t>
  </si>
  <si>
    <t>HPV - Last dose given on site</t>
  </si>
  <si>
    <t>Vaccination - ITFC - HPV - Last dose given on site</t>
  </si>
  <si>
    <t>Medical - Pediatrics/Nutrition - Last HPV dose given on site</t>
  </si>
  <si>
    <t>nHzyndo6Opn</t>
  </si>
  <si>
    <t>PiM5sEcQEaE</t>
  </si>
  <si>
    <t>Immunization status of the mother</t>
  </si>
  <si>
    <t>Vaccination card - mother</t>
  </si>
  <si>
    <t>Antitetanus vaccination of the mother</t>
  </si>
  <si>
    <t>Vaccination status of the mother - Antitetanus</t>
  </si>
  <si>
    <t>Medical - Pediatrics/Nutrition - Antitetanus vaccination of the mother</t>
  </si>
  <si>
    <t>LX4rq90zAC1</t>
  </si>
  <si>
    <t>cPNkNVoggTo</t>
  </si>
  <si>
    <t>Antitetanus vaccination of the mother - Last dose given on site</t>
  </si>
  <si>
    <t>Antitetanus - Last dose given on site</t>
  </si>
  <si>
    <t>Vaccination status of the mother - Antitetanus - Last dose given on site</t>
  </si>
  <si>
    <t>Medical - Pediatrics/Nutrition - Last Antitetanus dose given on site</t>
  </si>
  <si>
    <t>ai1f1Nd7tTk</t>
  </si>
  <si>
    <t>Immunization status of accompanying children</t>
  </si>
  <si>
    <t>Accompanying children vaccination status checked</t>
  </si>
  <si>
    <t>Vaccination status checked</t>
  </si>
  <si>
    <t>Vaccination of accompanying children - Status checked</t>
  </si>
  <si>
    <t>Medical - Pediatrics/Nutrition - Accompanying vacc. status checked</t>
  </si>
  <si>
    <t>jEbjrXqhNEO</t>
  </si>
  <si>
    <t>pkoZo5NLnmT</t>
  </si>
  <si>
    <t>Accompanying children vaccinated</t>
  </si>
  <si>
    <t>Vaccination of accompanying children - Vaccinated</t>
  </si>
  <si>
    <t>Medical - Pediatrics/Nutrition - Accompanying children vaccinated</t>
  </si>
  <si>
    <t>bVJD9TGjcfW</t>
  </si>
  <si>
    <t>DDJqeqQcuvv</t>
  </si>
  <si>
    <t xml:space="preserve">Feeding </t>
  </si>
  <si>
    <t>Feeding - Phase</t>
  </si>
  <si>
    <t>Phase</t>
  </si>
  <si>
    <t>Feeding - Product</t>
  </si>
  <si>
    <t>Product</t>
  </si>
  <si>
    <t>Feeding - Quantity</t>
  </si>
  <si>
    <t>Quantity - ml / meal</t>
  </si>
  <si>
    <t>Number of meals / day</t>
  </si>
  <si>
    <t>Quantity - sachet / meal</t>
  </si>
  <si>
    <t>Quantity - BP100 / meal</t>
  </si>
  <si>
    <t>Feeding monitoring - meal 1</t>
  </si>
  <si>
    <t>Meal - amount taken</t>
  </si>
  <si>
    <t>Amount taken</t>
  </si>
  <si>
    <t>Meal - remark</t>
  </si>
  <si>
    <t>Remark</t>
  </si>
  <si>
    <t>Feeding monitoring - meal 2</t>
  </si>
  <si>
    <t>Feeding monitoring - meal 3</t>
  </si>
  <si>
    <t>Feeding monitoring - meal 4</t>
  </si>
  <si>
    <t>Feeding monitoring - meal 5</t>
  </si>
  <si>
    <t>Feeding monitoring - meal 6</t>
  </si>
  <si>
    <t>Feeding monitoring - meal 7</t>
  </si>
  <si>
    <t>Feeding monitoring - meal 8</t>
  </si>
  <si>
    <t>TB evaluation</t>
  </si>
  <si>
    <t>TB evaluation (ex: crofton)</t>
  </si>
  <si>
    <t>TB evaluation - result</t>
  </si>
  <si>
    <t>Result</t>
  </si>
  <si>
    <t>TB evaluation - date</t>
  </si>
  <si>
    <t>TB second score - result</t>
  </si>
  <si>
    <t>Second score - result</t>
  </si>
  <si>
    <t>TB second score - date</t>
  </si>
  <si>
    <t>Diseases treated during the stay</t>
  </si>
  <si>
    <t>Most serious illness treated during the stay</t>
  </si>
  <si>
    <t>ITFC - Diseases treated during the stay</t>
  </si>
  <si>
    <t>المرض الاكثر خطورة</t>
  </si>
  <si>
    <t>To be discussed: replace by Conditions module?</t>
  </si>
  <si>
    <t>Secondary illness 1</t>
  </si>
  <si>
    <t>ITFC - Diseases treated during the stay - Secondary 1</t>
  </si>
  <si>
    <t>الثانوي 1</t>
  </si>
  <si>
    <t>To be discussed: use one multiple choice question?</t>
  </si>
  <si>
    <t>Secondary illness 1 - if other, specify</t>
  </si>
  <si>
    <t>Secondary illness 2</t>
  </si>
  <si>
    <t>ITFC - Diseases treated during the stay - Secondary 2</t>
  </si>
  <si>
    <t>الثانوي 2</t>
  </si>
  <si>
    <t>Secondary illness 2 - if other, specify</t>
  </si>
  <si>
    <t>Secondary illness 3</t>
  </si>
  <si>
    <t>الثانوي 3</t>
  </si>
  <si>
    <t>Secondary illness 3 - if other, specify</t>
  </si>
  <si>
    <t>Tests</t>
  </si>
  <si>
    <t>Admission type - ATFC</t>
  </si>
  <si>
    <t>{leave blank}</t>
  </si>
  <si>
    <t>Admission criteria</t>
  </si>
  <si>
    <t>New admission</t>
  </si>
  <si>
    <t>MSF-2475</t>
  </si>
  <si>
    <t>The process of admitting a patient to facility</t>
  </si>
  <si>
    <t>Ok</t>
  </si>
  <si>
    <t xml:space="preserve">ادخال جديد </t>
  </si>
  <si>
    <t>Readmission</t>
  </si>
  <si>
    <t>MSF-2474</t>
  </si>
  <si>
    <t>Re-admission</t>
  </si>
  <si>
    <t>The process of being admitted to a facility again</t>
  </si>
  <si>
    <t>اعادة ادخال</t>
  </si>
  <si>
    <t>Relapse</t>
  </si>
  <si>
    <t>(see CIEL)</t>
  </si>
  <si>
    <t>CIEL-160033</t>
  </si>
  <si>
    <t>Status of disease, particularly tuberculosis</t>
  </si>
  <si>
    <t>Internal movement</t>
  </si>
  <si>
    <t>Patient referred</t>
  </si>
  <si>
    <t>ytN3iatLPSV</t>
  </si>
  <si>
    <t>j7Omz3uFWvT</t>
  </si>
  <si>
    <t>hbUToWVAaDs</t>
  </si>
  <si>
    <t>wYldfEstUDw</t>
  </si>
  <si>
    <t>OaPIHkL7Oec</t>
  </si>
  <si>
    <t>Rpcv8mgy0LH</t>
  </si>
  <si>
    <t>k33l9HPo5aJ</t>
  </si>
  <si>
    <t>Individual</t>
  </si>
  <si>
    <t>MSF-1537</t>
  </si>
  <si>
    <t>Individual session</t>
  </si>
  <si>
    <t>One to one consultation between patient and provider in the context of mental health care</t>
  </si>
  <si>
    <t>فردية</t>
  </si>
  <si>
    <t>JMnQs1hB0kK</t>
  </si>
  <si>
    <t>Couple</t>
  </si>
  <si>
    <t>CIEL-166584</t>
  </si>
  <si>
    <t>Not found in MSF source</t>
  </si>
  <si>
    <t>ازواج</t>
  </si>
  <si>
    <t>mD02hgMyFVD</t>
  </si>
  <si>
    <t>Family</t>
  </si>
  <si>
    <t>MSF-1535</t>
  </si>
  <si>
    <t>Dyad session</t>
  </si>
  <si>
    <t>Consultation done with patient's family members in the context of mental health care</t>
  </si>
  <si>
    <t>hv96C4ctfZI</t>
  </si>
  <si>
    <t>Parent-Child</t>
  </si>
  <si>
    <t>MSF-1536</t>
  </si>
  <si>
    <t>Family support</t>
  </si>
  <si>
    <t>Consultation done with patient and one accompanying person such as legal guardian, parent in the context of mental health care</t>
  </si>
  <si>
    <t>اهل واطفال</t>
  </si>
  <si>
    <t>PNWXisyNbE4</t>
  </si>
  <si>
    <t>Do not map in OCL - for DHIS2 mapping only</t>
  </si>
  <si>
    <t>BWaOLwO6b6A</t>
  </si>
  <si>
    <t>Duplication of [Type of consultation] - for DHIS2 mapping</t>
  </si>
  <si>
    <t>He6N2xKBXcT</t>
  </si>
  <si>
    <t>Njlwl5xyuyO</t>
  </si>
  <si>
    <t>A1dYYhmV4ob</t>
  </si>
  <si>
    <t>sOoJSyT6ZDO</t>
  </si>
  <si>
    <t>HTeXUWFE4P6</t>
  </si>
  <si>
    <t>VsbQQh86Jlb</t>
  </si>
  <si>
    <t>Psychologist</t>
  </si>
  <si>
    <t>الاخصائي النفسي</t>
  </si>
  <si>
    <t>gLrTwy3IQX5</t>
  </si>
  <si>
    <t>Counsellor</t>
  </si>
  <si>
    <t>المستشار النفسي</t>
  </si>
  <si>
    <t>XP6WAfznTX0</t>
  </si>
  <si>
    <t>Psychiatrist</t>
  </si>
  <si>
    <t>ppxyRIxsuko</t>
  </si>
  <si>
    <t>t9GbfKDwWNQ</t>
  </si>
  <si>
    <t>mhGAP clinician</t>
  </si>
  <si>
    <t>ZP4Dsvz4w2Z</t>
  </si>
  <si>
    <t>Consultation done by - mhGAP follow-up</t>
  </si>
  <si>
    <t>Mental Health-Follow-up consultation-mhGAP- Consultation done by</t>
  </si>
  <si>
    <t>PljSkytRmqi</t>
  </si>
  <si>
    <t>Health facility</t>
  </si>
  <si>
    <t>منشأة صحية</t>
  </si>
  <si>
    <t>r4XbBWmqXmu</t>
  </si>
  <si>
    <t>Need to map O3 location with DHIS2 data element</t>
  </si>
  <si>
    <t>MSF health facility</t>
  </si>
  <si>
    <t>مركز صحي تابع لمنظمة أطباء بلا حدود</t>
  </si>
  <si>
    <t>QjHFWlrDAi3</t>
  </si>
  <si>
    <t>Mobile clinic</t>
  </si>
  <si>
    <t>MSF-1000</t>
  </si>
  <si>
    <t>Mobile Clinic</t>
  </si>
  <si>
    <t>Customized vehicles that travel to communities and provide prevention and healthcare services.</t>
  </si>
  <si>
    <t>عيادة متنقلة</t>
  </si>
  <si>
    <t>SENCNKONSMT</t>
  </si>
  <si>
    <t>Home visit</t>
  </si>
  <si>
    <t>MSF-1382</t>
  </si>
  <si>
    <t>Home</t>
  </si>
  <si>
    <t>The place where an individual lives permanently, question = Intervention setting</t>
  </si>
  <si>
    <t>زيارة منزلية</t>
  </si>
  <si>
    <t>Klk9UQeoyeM</t>
  </si>
  <si>
    <t>School visit</t>
  </si>
  <si>
    <t>زيارة مدرسية</t>
  </si>
  <si>
    <t>School</t>
  </si>
  <si>
    <t>mKGlluwx83y</t>
  </si>
  <si>
    <t>Not in Mosul form; need to map O3 location with DHIS2 data element</t>
  </si>
  <si>
    <t>Remote / phone</t>
  </si>
  <si>
    <t>MSF-975</t>
  </si>
  <si>
    <t>Telehealth consultation</t>
  </si>
  <si>
    <t>A medical consultation with a health provider that occurs remotely through a telecommunication medium.</t>
  </si>
  <si>
    <t>عن بعد / تلفون</t>
  </si>
  <si>
    <t>Remote / Phone</t>
  </si>
  <si>
    <t>CL7Yj72PgmV</t>
  </si>
  <si>
    <t>CIEL-5622</t>
  </si>
  <si>
    <t>A generic, descriptive, and non-coded response to a question., CIEL link is broken</t>
  </si>
  <si>
    <t>MSRu3TwArTh</t>
  </si>
  <si>
    <t>Counselling</t>
  </si>
  <si>
    <t>Not found in MSF source; possibly use 1405, name = "Psychosocial counselling", DEF = "Counseling provided for psychosocial support."</t>
  </si>
  <si>
    <t>استشارة مع مستشار نفسي</t>
  </si>
  <si>
    <t>Counselling (with counsellor)</t>
  </si>
  <si>
    <t>xUDWMZGGS2l</t>
  </si>
  <si>
    <t>Psychotherapy</t>
  </si>
  <si>
    <t>CIEL-163312</t>
  </si>
  <si>
    <t>علاج نفسي مع اخصائي نفسي</t>
  </si>
  <si>
    <t>Psychotherapy (with psychologist)</t>
  </si>
  <si>
    <t>JZwsTTNdzhq</t>
  </si>
  <si>
    <t>Psychiatry/mhGAP</t>
  </si>
  <si>
    <t>CIEL-165052</t>
  </si>
  <si>
    <t>Phychiatry Specialty</t>
  </si>
  <si>
    <t>Duplication of [Type of intervention] - for DHIS2 mapping</t>
  </si>
  <si>
    <t>IPD MSF</t>
  </si>
  <si>
    <t>قسم المرضى الداخليين لدى منظمة أطباء بلا حدود</t>
  </si>
  <si>
    <t>hUkr13HVkFe</t>
  </si>
  <si>
    <t>Emergency department MSF</t>
  </si>
  <si>
    <t>قسم الإسعافات لدى منظمة أطباء بلا حدود</t>
  </si>
  <si>
    <t>ER MSF</t>
  </si>
  <si>
    <t>v1uQIEM3yTP</t>
  </si>
  <si>
    <t>Primary Health Center MSF</t>
  </si>
  <si>
    <t>مركز رعاية صحية أولية تابع لمنظمة أطباء بلا حدود</t>
  </si>
  <si>
    <t>vcsgSPTyIPC</t>
  </si>
  <si>
    <t>Health Promotion/sensitization</t>
  </si>
  <si>
    <t>التوعية الصحية</t>
  </si>
  <si>
    <t>HP / Sensitization</t>
  </si>
  <si>
    <t>xihtGfyAQG9</t>
  </si>
  <si>
    <t>Other MSF personnel</t>
  </si>
  <si>
    <t>MSF-1422</t>
  </si>
  <si>
    <t>MSF other</t>
  </si>
  <si>
    <t>Other MSF department or group., question = Source of initial patient referral</t>
  </si>
  <si>
    <t>موظف آخر لدى منظمة أطباء بلا حدود</t>
  </si>
  <si>
    <t>Other MSF staff</t>
  </si>
  <si>
    <t>csTGh6JIRmf</t>
  </si>
  <si>
    <t>MSF social worker</t>
  </si>
  <si>
    <t>عامل مجتمعي لدى منظمة أطباء بلا حدود</t>
  </si>
  <si>
    <t>cuIef31D5QL</t>
  </si>
  <si>
    <t>Other health structure</t>
  </si>
  <si>
    <t>CIEL-164407</t>
  </si>
  <si>
    <t>Other health facility</t>
  </si>
  <si>
    <t>مركز أو منشأة صحية أخرى</t>
  </si>
  <si>
    <t>Other Health Structure</t>
  </si>
  <si>
    <t>bZZjZast35n</t>
  </si>
  <si>
    <t>Local health worker (non-MSF)</t>
  </si>
  <si>
    <t>Not found in MSF and CIEL source</t>
  </si>
  <si>
    <t>عامل محلي في مجال الرعاية الصحية (ليس لدى منظمة أطباء بلا حدود)</t>
  </si>
  <si>
    <t>Local health worker non MSF</t>
  </si>
  <si>
    <t>NIXRVxxeiLm</t>
  </si>
  <si>
    <t>Institutions (NGOs/Church/IGO)</t>
  </si>
  <si>
    <t>مؤسسات أخرى (منظمات غير حكومية / مؤسسة دينية / منظمة حكومية)</t>
  </si>
  <si>
    <t>Institutions (Church, NGO, International Agencies)</t>
  </si>
  <si>
    <t>eHP0GjRUPx4</t>
  </si>
  <si>
    <t>Self-referred</t>
  </si>
  <si>
    <t>MSF-1417</t>
  </si>
  <si>
    <t>CIEL-160551</t>
  </si>
  <si>
    <t>Self-referral</t>
  </si>
  <si>
    <t>Coming spontaneously to an health facility or making an appointment with a medical specialist oneself, rather than being referred by another health professional or institution.</t>
  </si>
  <si>
    <t>احالة فردية</t>
  </si>
  <si>
    <t>Self Referral</t>
  </si>
  <si>
    <t>riMSWiZKZ2Q</t>
  </si>
  <si>
    <t>Family member / friend /neighbor</t>
  </si>
  <si>
    <t>MSF-1418/30/31</t>
  </si>
  <si>
    <t>Distinct concepts in MSF OCL; names = "Family member", "Friend", "Neighbor", DEFs = "A person related by blood, marriage, or adoption", "The patient's friend.", "The patient's neighbor, a person living next to them."</t>
  </si>
  <si>
    <t>أحد أفراد العائلة / صديق / جار</t>
  </si>
  <si>
    <t>Family / Friend / Neighbor</t>
  </si>
  <si>
    <t>bDu4hsAwaAB</t>
  </si>
  <si>
    <t>Community leader</t>
  </si>
  <si>
    <t>أحد شخصيات المجتمع المحلي</t>
  </si>
  <si>
    <t>waFIAukspK9</t>
  </si>
  <si>
    <t>School / University</t>
  </si>
  <si>
    <t>مدرسة/جامعة</t>
  </si>
  <si>
    <t>ipYSgBna9cP</t>
  </si>
  <si>
    <t>Not in Mosul form</t>
  </si>
  <si>
    <t>Authorities</t>
  </si>
  <si>
    <t>MSF-1005</t>
  </si>
  <si>
    <t>Local authorities</t>
  </si>
  <si>
    <t>The organizations or individuals in charge of the public services for a community.</t>
  </si>
  <si>
    <t>السلطات</t>
  </si>
  <si>
    <t>gh5agL1I7Nz</t>
  </si>
  <si>
    <t>Legal attorney office</t>
  </si>
  <si>
    <t>مكتب المحاماة</t>
  </si>
  <si>
    <t>DqMj4xwn5EC</t>
  </si>
  <si>
    <t>Prosecutor office</t>
  </si>
  <si>
    <t>مكتب الادعاء</t>
  </si>
  <si>
    <t>EDDo3uX7Hjp</t>
  </si>
  <si>
    <t>Forensic department</t>
  </si>
  <si>
    <t>قسم الطب الشرعي</t>
  </si>
  <si>
    <t>qkalVIdgmBS</t>
  </si>
  <si>
    <t>CHOW (Community Health Outreach Worker)</t>
  </si>
  <si>
    <t>منشط اجتماعي في مجال الرعاية الصحية</t>
  </si>
  <si>
    <t>CHOW</t>
  </si>
  <si>
    <t>LCk7N10isIp</t>
  </si>
  <si>
    <t>Community educator</t>
  </si>
  <si>
    <t>مربي مجتمع</t>
  </si>
  <si>
    <t>PWjmOym543x</t>
  </si>
  <si>
    <t>1.1 Body pain or complaints (headache, palpitations, breathing problems, gastrointestinal, etc.)</t>
  </si>
  <si>
    <t>آلام أو شكاوي جسدية (وجع رأس، وجع ظهر، خفقان القلب، مشاكل تنفس أو هضم، إلخ.)</t>
  </si>
  <si>
    <t>UeYsD88aXOb</t>
  </si>
  <si>
    <t>1.2 Eating problems</t>
  </si>
  <si>
    <t>MSF-1400</t>
  </si>
  <si>
    <t>Eating disorder</t>
  </si>
  <si>
    <t>Disorders characterized by physiological and psychological disturbances in appetite or food intake.</t>
  </si>
  <si>
    <t>مشاكل في الأكل</t>
  </si>
  <si>
    <t>u1MYOfo6bZo</t>
  </si>
  <si>
    <t>1.3 Sleeping problems</t>
  </si>
  <si>
    <t>MSF-526</t>
  </si>
  <si>
    <t>Sleep disorder</t>
  </si>
  <si>
    <t>Conditions characterized by the disturbance of normal sleep patterns and behaviors. There are a number of sleep disorders that range from trouble falling asleep, to nightmares, sleepwalking, and sleep apnea.</t>
  </si>
  <si>
    <t>مشاكل في النوم</t>
  </si>
  <si>
    <t>kKLSjMaDB71</t>
  </si>
  <si>
    <t>1.4 Bedwetting / retention problems</t>
  </si>
  <si>
    <t>MSF-1396</t>
  </si>
  <si>
    <t>CIEL-117211</t>
  </si>
  <si>
    <t>Enuresis</t>
  </si>
  <si>
    <t>Involuntary discharge of urine after the age at which urinary control should have been achieved, CIEL name = Incontinence, no DEF, could also be 'unspecified', 'urinary' or 'stress incontinence'</t>
  </si>
  <si>
    <t>التبول أثناء النوم / مشاكل في السلس</t>
  </si>
  <si>
    <t>W445BWB0GQ3</t>
  </si>
  <si>
    <t>1.5 Sexual problems</t>
  </si>
  <si>
    <t>MSF-1401</t>
  </si>
  <si>
    <t>Sexual disorder</t>
  </si>
  <si>
    <t>Physiological disturbances in normal sexual performance.</t>
  </si>
  <si>
    <t>مشاكل جنسية</t>
  </si>
  <si>
    <t>qu1XKVn8CUS</t>
  </si>
  <si>
    <t>1.6 Unexplained physical reaction (non-epileptic seizures, paralysis, unable to walk, unexplained fainting)</t>
  </si>
  <si>
    <t>ردود فعل جسدية لا يمكن تفسيرها (اختلاجات غير صرعية، شلل، عدم القدرة على المشي، إغماء لا تفسير له)</t>
  </si>
  <si>
    <t>PClZEC4W4rM</t>
  </si>
  <si>
    <t>2.1 Sad mood</t>
  </si>
  <si>
    <t>MSF-1386</t>
  </si>
  <si>
    <t>Sad mood</t>
  </si>
  <si>
    <t>A state characterized by low mood and feelings of unhappiness.</t>
  </si>
  <si>
    <t>مزاج حزين</t>
  </si>
  <si>
    <t>XPvA3hyChlA</t>
  </si>
  <si>
    <t>2.2 Irritability / anger</t>
  </si>
  <si>
    <t>MSF-1387</t>
  </si>
  <si>
    <t>Irritable mood</t>
  </si>
  <si>
    <t>Abnormal or excessive excitability with easily triggered anger, annoyance, or impatience.</t>
  </si>
  <si>
    <t>سرعة الضيق / الغضب</t>
  </si>
  <si>
    <t>vprUUUOBopr</t>
  </si>
  <si>
    <t>2.3 Loss of interest / anhedonia</t>
  </si>
  <si>
    <t>MSF-1389</t>
  </si>
  <si>
    <t>Anhedonia</t>
  </si>
  <si>
    <t>The inability to experience pleasure from activities someone usually found enjoyable.</t>
  </si>
  <si>
    <t>فقدان الاهتمام</t>
  </si>
  <si>
    <t>b4TqJ285UWa</t>
  </si>
  <si>
    <t>2.4 Hopelessness</t>
  </si>
  <si>
    <t>MSF-892</t>
  </si>
  <si>
    <t>Feeling of hopeless</t>
  </si>
  <si>
    <t>Patient describes feelings of hopeless.</t>
  </si>
  <si>
    <t>Check class = Findings</t>
  </si>
  <si>
    <t>فقدان الامل</t>
  </si>
  <si>
    <t>Rzq6PFcbBa5</t>
  </si>
  <si>
    <t>2.5 Guilt/self-blame/worthlessness</t>
  </si>
  <si>
    <t>CIEL-153507</t>
  </si>
  <si>
    <t>Guilty feelings</t>
  </si>
  <si>
    <t>الشعور بالذنب / لوم الذات / الشعور بانعدام القيمة</t>
  </si>
  <si>
    <t>QZBfUwIyQm9</t>
  </si>
  <si>
    <t>2.6 Current suicidal thoughts</t>
  </si>
  <si>
    <t>MSF-1390</t>
  </si>
  <si>
    <t>Suicidal thoughts</t>
  </si>
  <si>
    <t>Contemplations, wishes, and preoccupations with death and suicide</t>
  </si>
  <si>
    <t>أفكار انتحارية مؤخرا</t>
  </si>
  <si>
    <t>WCyJmoOZsCZ</t>
  </si>
  <si>
    <t>2.7 Recent suicidal attempt</t>
  </si>
  <si>
    <t>Not found in MSF source, not found exactly in CIEL source</t>
  </si>
  <si>
    <t>محاولات انتحارية مؤخرا</t>
  </si>
  <si>
    <t>z8jBJ5nYwIS</t>
  </si>
  <si>
    <t>2.8 Recent self-harm</t>
  </si>
  <si>
    <t>Self-harm exists in MSF and CIEL diagnosis but not 'recent'</t>
  </si>
  <si>
    <t>أذية للذات مؤخراً</t>
  </si>
  <si>
    <t>XzLHZumvFOH</t>
  </si>
  <si>
    <t>2.9 Changes in appetite</t>
  </si>
  <si>
    <t>Loss or increase of appetite exist in CIEL but not 'change' only</t>
  </si>
  <si>
    <t>تغير في الشهية</t>
  </si>
  <si>
    <t>2.9 Lack of appetite</t>
  </si>
  <si>
    <t>Y5NywW5KfoX</t>
  </si>
  <si>
    <t>In Mosul form, "Changes in appetite"</t>
  </si>
  <si>
    <t>3.1 Constant stress</t>
  </si>
  <si>
    <t>شعور دائم بالضغط</t>
  </si>
  <si>
    <t>YpabM1EGBap</t>
  </si>
  <si>
    <t>3.2 Persistent worry</t>
  </si>
  <si>
    <t>MSF-893</t>
  </si>
  <si>
    <t>Feeling constantly worried</t>
  </si>
  <si>
    <t>Patient expresses feeling constantly worried.</t>
  </si>
  <si>
    <t>شعور دائم بالقلق</t>
  </si>
  <si>
    <t>PsBi8qdxleW</t>
  </si>
  <si>
    <t>3.3 Intense fear / phobia / feeling threatened</t>
  </si>
  <si>
    <t>MSF-894</t>
  </si>
  <si>
    <t>Excessive fear/phobia</t>
  </si>
  <si>
    <t>Aniexty disorders in which the essential feature is persistent and irrational fear of a specific object, activity, or situation that the individual feels compelled to avoid. The individual recognizes the fear as excessive or unreasonable.</t>
  </si>
  <si>
    <t>خوف شديد / خوف مرضي / الشعور بالتهديد</t>
  </si>
  <si>
    <t>JDP7sAjWj0r</t>
  </si>
  <si>
    <t>3.4 Panic attack (sudden intense fear with somatic symptoms such as chest pain)</t>
  </si>
  <si>
    <t>MSF-1634</t>
  </si>
  <si>
    <t>Panic disorder</t>
  </si>
  <si>
    <t>A type of anxiety disorder characterized by unexpected panic attacks that last minutes or, rarely, hours. Panic attacks begin with intense apprehension, fear or terror and, often, a feeling of impending doom. Symptoms experienced during a panic attack include dyspnea or sensations of being smothered; dizziness, loss of balance or faintness; choking sensations; palpitations or accelerated heart rate; shakiness; sweating; nausea or other form of abdominal distress; depersonalization or derealization; paresthesias; hot flashes or chills; chest discomfort or pain; fear of dying and fear of not being in control of oneself or going crazy. Agoraphobia may also develop. Similar to other anxiety disorders, it may be inherited as an autosomal dominant trait.</t>
  </si>
  <si>
    <t>نوبة ذعر (خوف شديد ومفاجئ مع أعراض جسدية مثل ألم الصدر)</t>
  </si>
  <si>
    <t>hHoP5vhiGn3</t>
  </si>
  <si>
    <t>3.5 Compulsive or repetitive behavior</t>
  </si>
  <si>
    <t>MSF-1392</t>
  </si>
  <si>
    <t>Compulsive behavior</t>
  </si>
  <si>
    <t>The behavior of performing an act persistently and repetitively without it leading to reward or pleasure.</t>
  </si>
  <si>
    <t>سلوك وسواسي أو متكرر</t>
  </si>
  <si>
    <t>PgxhapZ8P9E</t>
  </si>
  <si>
    <t>4.1 Intrusive feelings, thoughts</t>
  </si>
  <si>
    <t>MSF-897</t>
  </si>
  <si>
    <t>Intrusive thoughts</t>
  </si>
  <si>
    <t>Unwanted thoughts or mental images that make the patient feel uncomfortable.</t>
  </si>
  <si>
    <t>أفكار تطفلية أو اقتحامية</t>
  </si>
  <si>
    <t>4.1 Intrusive feelings thoughts</t>
  </si>
  <si>
    <t>sFbWwoZbiSF</t>
  </si>
  <si>
    <t>4.2 Flashbacks</t>
  </si>
  <si>
    <t>MSF-1394</t>
  </si>
  <si>
    <t>Flashbacks</t>
  </si>
  <si>
    <t>The sudden, clear memory of a past event or time, usually one that was negative.</t>
  </si>
  <si>
    <t>ومضات من الماضي</t>
  </si>
  <si>
    <t>FibcXxxITz4</t>
  </si>
  <si>
    <t>4.3 Avoidance of traumatic stimuli</t>
  </si>
  <si>
    <t>MSF-898</t>
  </si>
  <si>
    <t>Avoidance behaviour</t>
  </si>
  <si>
    <t>Behavioural acts that enable a patient to avoid anticipated unplesant or painful situations, stimuli, or events.</t>
  </si>
  <si>
    <t>تجنب المحفزات المرتبطة بالصدمة</t>
  </si>
  <si>
    <t>TzFciNtGU4L</t>
  </si>
  <si>
    <t>4.4 Hypervigilance / excessive startle response</t>
  </si>
  <si>
    <t>MSF-907</t>
  </si>
  <si>
    <t>Hyper-vigilance</t>
  </si>
  <si>
    <t>Patient is highly alert and displaying behaviors to avoid or prevent danger.</t>
  </si>
  <si>
    <t>فرط اليقظة / استجابة إجفالية شديدة</t>
  </si>
  <si>
    <t>Uhj6bkTtm2b</t>
  </si>
  <si>
    <t>4.5 Trauma-related hallucinations (hearing voices associated with the traumatic event, seeing dead persons as cultural expression of distress)</t>
  </si>
  <si>
    <t>MSF-1398</t>
  </si>
  <si>
    <t>Hallucinations</t>
  </si>
  <si>
    <t>Subjectively experienced sensations in the absence of an appropriate stimulus, but which are regarded by the individual as real.</t>
  </si>
  <si>
    <t>Check, name = "Hallucinations", DEF = "Subjectively experienced sensations in the absence of an appropriate stimulus, but which are regarded by the individual as real."</t>
  </si>
  <si>
    <t>هلوسات مرتبطة بالصدمة (سماع أصوات مرتبطة بالحادث المسبب للصدمة، رؤية الموتى، أو أي تعبير خاص – ثقافياً – على الاضطراب)</t>
  </si>
  <si>
    <t>DqF1son0fxy</t>
  </si>
  <si>
    <t>4.6 Child has stopped talking</t>
  </si>
  <si>
    <t>Not found in MSF and CIEL source, maybe close to 'language' problems in CIEL</t>
  </si>
  <si>
    <t>توقف الطفل عن الكلام</t>
  </si>
  <si>
    <t>xrr1xtIehD9</t>
  </si>
  <si>
    <t>5.1 Delusions (false beliefs)</t>
  </si>
  <si>
    <t>MSF-497</t>
  </si>
  <si>
    <t>Delusional disorder</t>
  </si>
  <si>
    <t>A disorder characterized by the presence of one or more non-bizarre delusions the delusion(s) do not impair psychosocial functioning apart from their ramifications.</t>
  </si>
  <si>
    <t>أوهام (معتقدات خاطئة)</t>
  </si>
  <si>
    <t>vAcyKlSrQOK</t>
  </si>
  <si>
    <t>5.2 Visual hallucinations</t>
  </si>
  <si>
    <t>Check name and definition</t>
  </si>
  <si>
    <t>هلوسات بصرية</t>
  </si>
  <si>
    <t>lsyUg99Xik2</t>
  </si>
  <si>
    <t>5.3 Auditory hallucinations</t>
  </si>
  <si>
    <t>Check name</t>
  </si>
  <si>
    <t>هلوسات سمعية</t>
  </si>
  <si>
    <t>BPYqkKFsav2</t>
  </si>
  <si>
    <t>5.4 Disorganized thought /speech</t>
  </si>
  <si>
    <t>MSF-903</t>
  </si>
  <si>
    <t>Disorganized thoughts</t>
  </si>
  <si>
    <t>The paitent cannot control their thoughts or express themself well, which makes relating to others difficult.</t>
  </si>
  <si>
    <t>تشتت الأفكار / الكلام</t>
  </si>
  <si>
    <t>f50m0IXJNZ1</t>
  </si>
  <si>
    <t>5.5 Bizarre behavior</t>
  </si>
  <si>
    <t>MSF-464</t>
  </si>
  <si>
    <t>Abnormal behaviour</t>
  </si>
  <si>
    <t>Mental disorder of childhood and adolescence characterized by repetitive and persistent patterns of conduct in which rights of others and age-appropriate societal rules are violated.</t>
  </si>
  <si>
    <t>سلوكيات غريبة</t>
  </si>
  <si>
    <t>SSaShXgyswX</t>
  </si>
  <si>
    <t>5.6 Psychotic agitation</t>
  </si>
  <si>
    <t>Not found in MSF and CIEL source, maybe close to 'Agitation' or 'Psychomotor agitation' in CIEL</t>
  </si>
  <si>
    <t>شعور ذهاني بالضيق</t>
  </si>
  <si>
    <t>BbQwHHYdAtY</t>
  </si>
  <si>
    <t>6.1 Problems with concentration, memory or reasoning</t>
  </si>
  <si>
    <t>MSF-1403/1404/906</t>
  </si>
  <si>
    <t>Check - different items and different classes grouped; names = "Lack of concentration", "Lack of memory", "Difficulty reasoning", DEFs = "The inability to focus on tasks.", "Disturbances in registering an impression, in the retention of an acquired impression, or in the recall of an impression.", "Patient has difficulty thinking about things in a logical, sensible way."</t>
  </si>
  <si>
    <t>مشاكل في التركيز، أو التذكر، أو التفكير</t>
  </si>
  <si>
    <t>6.1 Problems with concentration memory or reasoning</t>
  </si>
  <si>
    <t>HxamZeSwli0</t>
  </si>
  <si>
    <t>6.2 Delayed development (milestones)</t>
  </si>
  <si>
    <t>CIEL-6022</t>
  </si>
  <si>
    <t>Delayed milestones</t>
  </si>
  <si>
    <t>Delay in a set of functional skills or age-specific tasks that most children can do by a certain age range.</t>
  </si>
  <si>
    <t>تأخر في التطور (المحطات الإنجازية)</t>
  </si>
  <si>
    <t>zAXxqqhE7hH</t>
  </si>
  <si>
    <t>6.3 Abnormal social interaction and communication</t>
  </si>
  <si>
    <t>Not found in MSF and CIEL source, maybe close to 'Social Maladjustment' in CIEL</t>
  </si>
  <si>
    <t>تواصل اجتماعي غير طبيعي</t>
  </si>
  <si>
    <t>p1PiLH5LcpL</t>
  </si>
  <si>
    <t>6.4 Learning difficulties</t>
  </si>
  <si>
    <t>CIEL-5550</t>
  </si>
  <si>
    <t>Learning problems</t>
  </si>
  <si>
    <t>صعوبات في التعلم</t>
  </si>
  <si>
    <t>ov5D4toFD3q</t>
  </si>
  <si>
    <t>6.5 Epileptic seizures</t>
  </si>
  <si>
    <t>MSF-420</t>
  </si>
  <si>
    <t>Epileptic seizures</t>
  </si>
  <si>
    <t>A brain disorder characterized by episodes of abnormally increased neuronal discharge resulting in transient episodes of sensory or motor neurological dysfunction, or psychic dysfunction. These episodes may or may not be associated with loss of consciousness or convulsions.</t>
  </si>
  <si>
    <t>نوبات صرعية</t>
  </si>
  <si>
    <t>dpdekdgiUMZ</t>
  </si>
  <si>
    <t>7.1 Alcohol / substance abuse</t>
  </si>
  <si>
    <t>MSF-2457</t>
  </si>
  <si>
    <t>Substance abuse</t>
  </si>
  <si>
    <t>Disorders related to substance abuse, the side effects of a medication, toxin exposure, and alcohol related disorders</t>
  </si>
  <si>
    <t>تعاطي الكحول / العقاقير</t>
  </si>
  <si>
    <t>u6J5PRo76eL</t>
  </si>
  <si>
    <t>7.2 Aggressiveness</t>
  </si>
  <si>
    <t>MSF-2877</t>
  </si>
  <si>
    <t>Aggressive behavior</t>
  </si>
  <si>
    <t>A form of behavior which leads to self-assertion; it may arise from innate drives and/or a response to frustration; may be manifested by destructive and attacking behavior, by covert attitudes of hostility and obstructionism, or by healthy self-expressive drive to mastery. (Dorland 27th ed)</t>
  </si>
  <si>
    <t>العدائية او الهجومية</t>
  </si>
  <si>
    <t>ZJKWvyAYFU4</t>
  </si>
  <si>
    <t>7.3 Conduct problems in children (aggression/destructive behavior/ stealing /repeated lying/rule violation)</t>
  </si>
  <si>
    <t>MSF-890</t>
  </si>
  <si>
    <t>Child behavioral problem</t>
  </si>
  <si>
    <t>Pediatric paitent displays a behavioral problem.</t>
  </si>
  <si>
    <t>مشاكل سلوكية لدى الأطفال (عدائية أو هجومية / سلوك تدميري / سرقة / الكذب مراراً / خرق القواعد)</t>
  </si>
  <si>
    <t>XwiwuWP5Sze</t>
  </si>
  <si>
    <t>7.4 Hypo- or hyperactivity</t>
  </si>
  <si>
    <t>Includes MSF1397 (Hyperactivity), nothing found for hypoactivity</t>
  </si>
  <si>
    <t>قلة او فرط النشاط</t>
  </si>
  <si>
    <t>7.4 Hypo or hyperactivity</t>
  </si>
  <si>
    <t>D655HPkg8Sw</t>
  </si>
  <si>
    <t>7.5 Impulsivity</t>
  </si>
  <si>
    <t>CIEL-156762</t>
  </si>
  <si>
    <t>Impulsiveness</t>
  </si>
  <si>
    <t>الاندفاعية</t>
  </si>
  <si>
    <t>L6gwT6cBFEk</t>
  </si>
  <si>
    <t>7.6 Regression in development</t>
  </si>
  <si>
    <t>MSF-901</t>
  </si>
  <si>
    <t>Regression in development in child</t>
  </si>
  <si>
    <t>Loss of developmental milestones in a child during and/or after hospitalization.</t>
  </si>
  <si>
    <t>Check class = Finding</t>
  </si>
  <si>
    <t>الارتكاس في التطور</t>
  </si>
  <si>
    <t>rhQpTzDeQPW</t>
  </si>
  <si>
    <t>7.7 Social withdrawal (isolation/reduced attachment/involvement)</t>
  </si>
  <si>
    <t>CIEL-126307</t>
  </si>
  <si>
    <t>Social withdrawal</t>
  </si>
  <si>
    <t xml:space="preserve"> الانعزال الاجتماعي (عزل النفس / مشاركة أقل في الأنشطة الاجتماعية)</t>
  </si>
  <si>
    <t>xBuK70tTHrj</t>
  </si>
  <si>
    <t>8.1 Other</t>
  </si>
  <si>
    <t>other</t>
  </si>
  <si>
    <t>A generic, descriptive, and non-coded response to a question.</t>
  </si>
  <si>
    <t>8.1 Other (specify)</t>
  </si>
  <si>
    <t>tkP1jOd01Pn</t>
  </si>
  <si>
    <t>Current symptoms or complaints - Psychosomotic</t>
  </si>
  <si>
    <t>Duplication of [Current symptoms or complaints] - for DHIS2 mapping</t>
  </si>
  <si>
    <t>1. Acute stress reaction</t>
  </si>
  <si>
    <t>MSF-506</t>
  </si>
  <si>
    <t>Acute stress reaction</t>
  </si>
  <si>
    <t>A disorder characterized by the development of anxiety and dissociative symptoms after exposure to a traumatic event. Symptoms last at least two days and no longer than 1 month.</t>
  </si>
  <si>
    <t>Hide concept if [Diagnosis established by psychologist] &lt;&gt; 'Yes'</t>
  </si>
  <si>
    <t>اضطراب الكرب الحاد</t>
  </si>
  <si>
    <t>I2TnSpzmNZV</t>
  </si>
  <si>
    <t>2. Bereavement/grief</t>
  </si>
  <si>
    <t>CIEL-139251</t>
  </si>
  <si>
    <t>Grief</t>
  </si>
  <si>
    <t>Normal, appropriate sorrowful response to an immediate cause. It is self-limiting and gradually subsides within a reasonable time.</t>
  </si>
  <si>
    <t>Only greif - no record for bereavement</t>
  </si>
  <si>
    <t>الفجيعة / الأسى</t>
  </si>
  <si>
    <t>Bereavement / grief</t>
  </si>
  <si>
    <t>fiMmy7FVXqj</t>
  </si>
  <si>
    <t>3. Post-Traumatic Stress Disorder</t>
  </si>
  <si>
    <t>MSF-291</t>
  </si>
  <si>
    <t>Post Traumatic Stress Disorder</t>
  </si>
  <si>
    <t>An anxiety disorder precipitated by an experience of intense fear or horror while exposed to a traumatic (especially life-threatening) event. The disorder is characterized by intrusive recurring thoughts or images of the traumatic event avoidance of anything associated with the event a state of hyperarousal and diminished emotional responsiveness. These symptoms are present for at least one month and the disorder is usually long-term.</t>
  </si>
  <si>
    <t>اضطراب الكرب التالي للصدمة النفسية</t>
  </si>
  <si>
    <t>Post-Traumatic Stress Disorder</t>
  </si>
  <si>
    <t>GtXv2BevE4i</t>
  </si>
  <si>
    <t>4. Conversion/Dissociative reaction</t>
  </si>
  <si>
    <t>MSF-457</t>
  </si>
  <si>
    <t>Dissociative and Conversion Disorder</t>
  </si>
  <si>
    <t>A category of psychiatric disorders characterized by a disruption in the usually integrated functions of consciousness, memory, identity, and/or perception of the environment.</t>
  </si>
  <si>
    <t>اضطراب التحويل</t>
  </si>
  <si>
    <t>Dissociative / Conversive disorder</t>
  </si>
  <si>
    <t>DzEHTmwsbwz</t>
  </si>
  <si>
    <t>5. Anxiety Disorder</t>
  </si>
  <si>
    <t>MSF-102</t>
  </si>
  <si>
    <t>Anxiety disorder</t>
  </si>
  <si>
    <t>Disorders in which anxiety (persistent feelings of apprehension, tension, or uneasiness) is the predominant disturbance.</t>
  </si>
  <si>
    <t>اضطراب القلق</t>
  </si>
  <si>
    <t>Anxiety Disorder</t>
  </si>
  <si>
    <t>RBjv7HDiR95</t>
  </si>
  <si>
    <t>6. Medically Unexplained Physical Symptoms (MUPS)</t>
  </si>
  <si>
    <t>not found MSF or CIEL</t>
  </si>
  <si>
    <t>عراض طبية من دون أسباب جسدية</t>
  </si>
  <si>
    <t>Medically Unexplained Physical Symptoms</t>
  </si>
  <si>
    <t>bCJLe9PMYeL</t>
  </si>
  <si>
    <t>7. Depression</t>
  </si>
  <si>
    <t>MSF-160</t>
  </si>
  <si>
    <t>Depression</t>
  </si>
  <si>
    <t>Depressive episode, unspecified. Mood disorder that causes a persistent feeling of sadness and loss of interest and can interfere with the daily functioning.</t>
  </si>
  <si>
    <t>لاكتئاب</t>
  </si>
  <si>
    <t>cBAzRxJxoKF</t>
  </si>
  <si>
    <t>8. Self-harming behavior/suicide attempt</t>
  </si>
  <si>
    <t>Seperate - self harm MSF 158754,  suicidal thoughts MSF1390 (different to attemps) Suicide Attempt by Inadequate Means CIEL 125539,  Suicide Attempt by Adequate Means 125540, History of Suicide attempt - CIEL 129176</t>
  </si>
  <si>
    <t>سلوك مؤذي للنفس / محاولة انتحار</t>
  </si>
  <si>
    <t>Self-harm / suicide</t>
  </si>
  <si>
    <t>StKvhy342Ik</t>
  </si>
  <si>
    <t>9. Acute psychosis (incl. post-partum psychosis)</t>
  </si>
  <si>
    <t>MSF-446</t>
  </si>
  <si>
    <t>Acute and transient psychosis</t>
  </si>
  <si>
    <t>A disorder characterized by delusions, hallucinations, disorganized speech, and/or grossly disorganized behavior that resolve within a month.</t>
  </si>
  <si>
    <t>Includes transient</t>
  </si>
  <si>
    <t>ذهان حاد (يشمل ذهان ما بعد الإنجاب)</t>
  </si>
  <si>
    <t>Acute psychosis</t>
  </si>
  <si>
    <t>RU3BLFqOhZe</t>
  </si>
  <si>
    <t>10. Chronic psychosis (incl. schizophrenia)</t>
  </si>
  <si>
    <t>MSF-444</t>
  </si>
  <si>
    <t>Chronic psychosis</t>
  </si>
  <si>
    <t>A combination of symptoms that persist in the long-term, resulting in a severely impaired relationship with reality.</t>
  </si>
  <si>
    <t>ذهان مزمن(يشمل الفصام)</t>
  </si>
  <si>
    <t>ndznYG4Vbbs</t>
  </si>
  <si>
    <t>11. Bipolar disorder (incl. mania)</t>
  </si>
  <si>
    <t>MSF-448</t>
  </si>
  <si>
    <t>Bipolar disorder</t>
  </si>
  <si>
    <t>A major affective disorder marked by severe mood swings (manic or major depressive episodes) and a tendency to remission and recurrence.</t>
  </si>
  <si>
    <t>اضطراب ثنائي القطب(يشمل الهوس)</t>
  </si>
  <si>
    <t>V30FRwMiqy7</t>
  </si>
  <si>
    <t>12. Enuresis / Encopresis</t>
  </si>
  <si>
    <t>Seperate entities, Enuresis MSF-1396, Encopresis CIEL141309</t>
  </si>
  <si>
    <t>سلس البراز / البول</t>
  </si>
  <si>
    <t>Ef59Tr7bwiG</t>
  </si>
  <si>
    <t>13. Developmental disorder (incl. intellectual disability, autism)</t>
  </si>
  <si>
    <t>MSF-500</t>
  </si>
  <si>
    <t>Pervasive Developemental Disorder</t>
  </si>
  <si>
    <t>A disorder characterized by impaired communication and socialization skills. The impairments are incongruent with the individual's developmental level or mental age.</t>
  </si>
  <si>
    <t>pervasive'</t>
  </si>
  <si>
    <t>اضطراب نمو (يشمل الإعاقة الذهنية والتوحد)</t>
  </si>
  <si>
    <t>Developmental disorder (incl. intellectual disability, autism)</t>
  </si>
  <si>
    <t>veb2vWtp2QT</t>
  </si>
  <si>
    <t>14. Childhood behavioral disorder (incl. ADHD, conduct disorder)</t>
  </si>
  <si>
    <t>Childhood behavioural problem</t>
  </si>
  <si>
    <t>nb finding not diagnosis</t>
  </si>
  <si>
    <t>اضطراب سلوكي لدى الطفل (يشمل اضطراب نقص الانتباه مع فرط النشاط، واضطراب المسلك)</t>
  </si>
  <si>
    <t>Childhood behavioral disorder</t>
  </si>
  <si>
    <t>k6LNSHULzvA</t>
  </si>
  <si>
    <t>15. Childhood emotional disorder</t>
  </si>
  <si>
    <t>MSF-505</t>
  </si>
  <si>
    <t>Childhood emotional disorder</t>
  </si>
  <si>
    <t>A disorder characterized by the long-term exhibition of one or more of the following characteristics: an inability to learn that cannot be explained by intellectual, sensory, or health factors; an inability to build or maintain satisfactory interpersonal relationships with peers and teachers; inappropriate types of behavior or feelings under normal circumstances; a general pervasive mood of unhappiness or depression; or a tendency to develop physical symptoms or fears associated with personal or school problems.</t>
  </si>
  <si>
    <t>اضطراب عاطفي لدى الطفل</t>
  </si>
  <si>
    <t>JznaioxOZKP</t>
  </si>
  <si>
    <t>16. Substance-related disorder</t>
  </si>
  <si>
    <t>اضطراب ذو صلة بالعقاقير</t>
  </si>
  <si>
    <t>Substance-related disorders</t>
  </si>
  <si>
    <t>HllN5G1TKNb</t>
  </si>
  <si>
    <t>17. Epilepsy / seizures</t>
  </si>
  <si>
    <t>Epileptic seizure</t>
  </si>
  <si>
    <t>صرع/نوبات صرعية</t>
  </si>
  <si>
    <t>Epilepsy / seizures</t>
  </si>
  <si>
    <t>KYmRwgkkgsl</t>
  </si>
  <si>
    <t>18. Other disorder</t>
  </si>
  <si>
    <t>other / other disorder</t>
  </si>
  <si>
    <t>نوع آخر من الأمراض</t>
  </si>
  <si>
    <t>Other disorder, specify</t>
  </si>
  <si>
    <t>G7j5nsi8r7T</t>
  </si>
  <si>
    <t>19. No diagnosis</t>
  </si>
  <si>
    <t>MSF-1630</t>
  </si>
  <si>
    <t>none</t>
  </si>
  <si>
    <t>Generic descriptive answer.</t>
  </si>
  <si>
    <t>لا يوجد تشخيص</t>
  </si>
  <si>
    <t>No diagnosis</t>
  </si>
  <si>
    <t>qNroeJqYQmn</t>
  </si>
  <si>
    <t>category not diagnosis</t>
  </si>
  <si>
    <t>نفسية جسدية</t>
  </si>
  <si>
    <t>YLwstT7QxPg</t>
  </si>
  <si>
    <t>1رتبطة بالاكتئاب</t>
  </si>
  <si>
    <t>IEdTLNPdysy</t>
  </si>
  <si>
    <t>2مرتبطة بالقلق</t>
  </si>
  <si>
    <t>WgBIYmHZdJc</t>
  </si>
  <si>
    <t>3مرتبطة بالصدمة</t>
  </si>
  <si>
    <t>vC3XeVwbmLY</t>
  </si>
  <si>
    <t>4مرتبطة بالذهان</t>
  </si>
  <si>
    <t>NuEhgdvdwHA</t>
  </si>
  <si>
    <t>6. Neuro cognitive problems</t>
  </si>
  <si>
    <t>5مشاكل عصبية إدراكية</t>
  </si>
  <si>
    <t>x9vk1fImSr7</t>
  </si>
  <si>
    <t>7. Behaviour problems</t>
  </si>
  <si>
    <t>6مشاكل في السلوكيات</t>
  </si>
  <si>
    <t>S5v9RKrCwIx</t>
  </si>
  <si>
    <t>7اعراض اخرى</t>
  </si>
  <si>
    <t>GaJQMD4oqS5</t>
  </si>
  <si>
    <t>1 - 3 days</t>
  </si>
  <si>
    <t>generic time scale</t>
  </si>
  <si>
    <t>أيام ١-٣</t>
  </si>
  <si>
    <t>Syw1PVWr0UX</t>
  </si>
  <si>
    <t>4 - 7 days</t>
  </si>
  <si>
    <t>أيام ٤-٦</t>
  </si>
  <si>
    <t>jVQNrNJHHkN</t>
  </si>
  <si>
    <t>1 - 4 weeks</t>
  </si>
  <si>
    <t>أسابيع ١-٤</t>
  </si>
  <si>
    <t>IcUeaP23Ayu</t>
  </si>
  <si>
    <t>1 - 6 months</t>
  </si>
  <si>
    <t>أشهر ١-٦</t>
  </si>
  <si>
    <t>qgvtHQTTScW</t>
  </si>
  <si>
    <t>6 - 12 months</t>
  </si>
  <si>
    <t>أشهر ٦-١٢</t>
  </si>
  <si>
    <t>y6MYfCvaJkX</t>
  </si>
  <si>
    <t>&gt; 1 year</t>
  </si>
  <si>
    <t>أكثر من سنة</t>
  </si>
  <si>
    <t>ACcQT2fwiwz</t>
  </si>
  <si>
    <t>PHQ 9</t>
  </si>
  <si>
    <t>0 - 4</t>
  </si>
  <si>
    <t>WckhKgP63BA</t>
  </si>
  <si>
    <t>5 - 9</t>
  </si>
  <si>
    <t>YkBcbx6RBHh</t>
  </si>
  <si>
    <t>10 - 14</t>
  </si>
  <si>
    <t>AJWrsjJAliA</t>
  </si>
  <si>
    <t>15 - 19</t>
  </si>
  <si>
    <t>q0ubDgXvYpV</t>
  </si>
  <si>
    <t>&gt;=20</t>
  </si>
  <si>
    <t>vq07JGEe2mq</t>
  </si>
  <si>
    <t>0 - Not assessed</t>
  </si>
  <si>
    <t>لم يتم قياسه</t>
  </si>
  <si>
    <t>0</t>
  </si>
  <si>
    <t>G9EBBmiN9xy</t>
  </si>
  <si>
    <t>1 - Normal/not ill</t>
  </si>
  <si>
    <t>عادي / غير مريض</t>
  </si>
  <si>
    <t>1</t>
  </si>
  <si>
    <t>kA0sL0CXSw6</t>
  </si>
  <si>
    <t>2 - Suspected mentally ill</t>
  </si>
  <si>
    <t>يشتبه بإصابته بمرض نفسي</t>
  </si>
  <si>
    <t>2</t>
  </si>
  <si>
    <t>JZ7qkt6RFC8</t>
  </si>
  <si>
    <t>3 - Mildly ill</t>
  </si>
  <si>
    <t>مريض بشكل طفيف</t>
  </si>
  <si>
    <t>3</t>
  </si>
  <si>
    <t>Wdl3QmheipE</t>
  </si>
  <si>
    <t>4 - Moderately ill</t>
  </si>
  <si>
    <t xml:space="preserve">مريض بشكل متوسط </t>
  </si>
  <si>
    <t>4</t>
  </si>
  <si>
    <t>nCM6PF4SB9r</t>
  </si>
  <si>
    <t>5 - Markedly ill</t>
  </si>
  <si>
    <t xml:space="preserve">مريض بشكل ملحوظ </t>
  </si>
  <si>
    <t>5</t>
  </si>
  <si>
    <t>nIwgqWMPi2T</t>
  </si>
  <si>
    <t>6 - Severely ill</t>
  </si>
  <si>
    <t>مريض بشكل شديد</t>
  </si>
  <si>
    <t>6</t>
  </si>
  <si>
    <t>UD0mFMSQCkc</t>
  </si>
  <si>
    <t>7 - Extremely ill patient</t>
  </si>
  <si>
    <t>مريض بشكل خطير</t>
  </si>
  <si>
    <t>7</t>
  </si>
  <si>
    <t>FYnMWvKXosf</t>
  </si>
  <si>
    <t xml:space="preserve">لم يتم قياسه </t>
  </si>
  <si>
    <t>1 - Very much improved</t>
  </si>
  <si>
    <t xml:space="preserve">تحسن إلى حد كبير </t>
  </si>
  <si>
    <t>2 - Much improved</t>
  </si>
  <si>
    <t xml:space="preserve">تحسن جداً </t>
  </si>
  <si>
    <t>3 - Minimally improved</t>
  </si>
  <si>
    <t>تحسن بالحد الأدنى</t>
  </si>
  <si>
    <t>4 - No change</t>
  </si>
  <si>
    <t xml:space="preserve">لا تغيّر    </t>
  </si>
  <si>
    <t>5 - Minimally worse</t>
  </si>
  <si>
    <t xml:space="preserve">ساءت حالته قليلاً   </t>
  </si>
  <si>
    <t>6 - Much worse</t>
  </si>
  <si>
    <t xml:space="preserve">ساءت حالته جداً </t>
  </si>
  <si>
    <t>7 - Very much worse</t>
  </si>
  <si>
    <t>ساءت حالته إلى حد كبير</t>
  </si>
  <si>
    <t>MSF OCG</t>
  </si>
  <si>
    <t>The MSF Operational Centre based in Geneva.</t>
  </si>
  <si>
    <t>MSF-51 is MSF OCG (each section is coded, but no MSF on its own)</t>
  </si>
  <si>
    <t>منظمة أطباء بلا حدو</t>
  </si>
  <si>
    <t>Non MSF</t>
  </si>
  <si>
    <t>ليس منظمة أطباء بلا حدود</t>
  </si>
  <si>
    <t>Sexual</t>
  </si>
  <si>
    <t>MSF-313</t>
  </si>
  <si>
    <t>Sexual violence</t>
  </si>
  <si>
    <t>Unlawful sexual intercourse without consent of the victim.</t>
  </si>
  <si>
    <t>Not found as an adjective alone, MSF313 for sexual violence</t>
  </si>
  <si>
    <t>Hide concept if [Has the patient experienced an act of aggression or violence] &lt;&gt; 'Yes'</t>
  </si>
  <si>
    <t>جنسي</t>
  </si>
  <si>
    <t>sXpow8pqklC</t>
  </si>
  <si>
    <t>From one question with multiple choice in OpenMRS to three data elements in DHIS2</t>
  </si>
  <si>
    <t>Physical</t>
  </si>
  <si>
    <t>CIEL-158358</t>
  </si>
  <si>
    <t>Physical Violence</t>
  </si>
  <si>
    <t>Not found as an adjective alone, as a diagnosis in CIEL (physical violence, or as a finding, Victim of physical violence, 167244)</t>
  </si>
  <si>
    <t>جسدي</t>
  </si>
  <si>
    <t>h2DdKZx4Vmo</t>
  </si>
  <si>
    <t>Verbal</t>
  </si>
  <si>
    <t>Not found as an adjective alone, or as a type of violence in MSF</t>
  </si>
  <si>
    <t>لفظي</t>
  </si>
  <si>
    <t>x2WEys3MnzF</t>
  </si>
  <si>
    <t>Psychological</t>
  </si>
  <si>
    <t>نفسي</t>
  </si>
  <si>
    <t>IB5Dcn2mt73</t>
  </si>
  <si>
    <t>memzDtuyqNN</t>
  </si>
  <si>
    <t>If yes, what type of violence 2?</t>
  </si>
  <si>
    <t>Duplication of [Type of violence] - for DHIS2 mapping</t>
  </si>
  <si>
    <t>If yes, what type of violence 3?</t>
  </si>
  <si>
    <t>If yes, time between violence event and consultation</t>
  </si>
  <si>
    <t>&lt; 24 hrs</t>
  </si>
  <si>
    <t>اقل من 24 ساعة</t>
  </si>
  <si>
    <t>rboxGBCpxP5</t>
  </si>
  <si>
    <t>24 -72hrs</t>
  </si>
  <si>
    <t>72-24ساعة</t>
  </si>
  <si>
    <t>Fi67snqrRPm</t>
  </si>
  <si>
    <t>Less than 1 month</t>
  </si>
  <si>
    <t>اقل من شهر واحد</t>
  </si>
  <si>
    <t>W90N4TbsQYD</t>
  </si>
  <si>
    <t>Less than 1 year</t>
  </si>
  <si>
    <t>اقل من سنة</t>
  </si>
  <si>
    <t>NEIhaoKeaqc</t>
  </si>
  <si>
    <t>&gt;= 1 year</t>
  </si>
  <si>
    <t>سنة او اكثر</t>
  </si>
  <si>
    <t>ifUaNyIglm3</t>
  </si>
  <si>
    <t>CIEL-1067</t>
  </si>
  <si>
    <t>unknown</t>
  </si>
  <si>
    <t>Generic answer to question when information/data is not known.</t>
  </si>
  <si>
    <t>Ldq2j9ZBfMI</t>
  </si>
  <si>
    <t>1.1 Highly stigmatizing disease (HIV/AIDS, FHF, cancer, etc.)</t>
  </si>
  <si>
    <t>not found</t>
  </si>
  <si>
    <t>مرض مرتبط بالوصم والعار (الإيدز، الفشل الكبدي الحاد، السرطان، إلخ.)</t>
  </si>
  <si>
    <t>1.1 Highly stigmatizing diseases</t>
  </si>
  <si>
    <t>UtZAg9HOl2X</t>
  </si>
  <si>
    <t>1.2 Severe medical condition (malnutrition, disability, sexual or reproductive problems, etc.)</t>
  </si>
  <si>
    <t>CIEL_160656</t>
  </si>
  <si>
    <t>Personal History of severe disease</t>
  </si>
  <si>
    <t>حالة طبية شديدة (نقص التغذية، الإعاقة الجسدية، مشاكل جنسية أو إنجابية، إلخ.)</t>
  </si>
  <si>
    <t>1.2 Severe medical condition</t>
  </si>
  <si>
    <t>kwVbO7rEDpa</t>
  </si>
  <si>
    <t>1.3 Unwanted pregnancy</t>
  </si>
  <si>
    <t>CIEL -123572</t>
  </si>
  <si>
    <t>Unwanted Pregnancy</t>
  </si>
  <si>
    <t>The pregnancy is not wanted by one or both parents.</t>
  </si>
  <si>
    <t>حمل غير مرعوب به</t>
  </si>
  <si>
    <t>adcxJg5csrG</t>
  </si>
  <si>
    <t>1.4 History of psychiatric problems</t>
  </si>
  <si>
    <t>CIEL-159350</t>
  </si>
  <si>
    <t>Personal History of Psychiatric Disorder</t>
  </si>
  <si>
    <t>المعاناة من مشاكل نفسية في السابق</t>
  </si>
  <si>
    <t>1.4 History of psychological or psychiatric problem</t>
  </si>
  <si>
    <t>opjcxJLoee0</t>
  </si>
  <si>
    <t xml:space="preserve">1.5 Chronic disease (diabetes, hypertension, cancer, etc.) </t>
  </si>
  <si>
    <t>CIEL-145439</t>
  </si>
  <si>
    <t>Chronic disease</t>
  </si>
  <si>
    <t>Diseases which have one or more of the following characteristics: they are permanent, leave residual disability, are caused by nonreversible pathological alteration, require special training of the patient for rehabilitation, or may be expected to require a long period of supervision, observation, or care. (Dictionary of Health Services Management, 2d ed)</t>
  </si>
  <si>
    <t>مرض مزمن (سكري، فرط الضغط، السرطان، إلخ.)</t>
  </si>
  <si>
    <t>1.5 Chronic Illness (diabetes, Hypertension, Cancer, etc)</t>
  </si>
  <si>
    <t>oVNm1SpwSAX</t>
  </si>
  <si>
    <t>1.6 Family member with a serious medical condition</t>
  </si>
  <si>
    <t>MSF-918</t>
  </si>
  <si>
    <t>Close relative with medical disease</t>
  </si>
  <si>
    <t>Relative or family member has a medical disease.</t>
  </si>
  <si>
    <t>فرد من أفراد العائلة يعاني من حالة مرضية شديدة</t>
  </si>
  <si>
    <t>1.6 Family member with serious medical condition</t>
  </si>
  <si>
    <t>hvzUIWVm3VY</t>
  </si>
  <si>
    <t>2.1 Sexual violence within the family</t>
  </si>
  <si>
    <t>العنف الجنسي داخل العائلة</t>
  </si>
  <si>
    <t>ucH7Y0tMLZ1</t>
  </si>
  <si>
    <t>2.2 Sexual violence outside the family</t>
  </si>
  <si>
    <t>العنف الجنسي خارج العائلة</t>
  </si>
  <si>
    <t>2.2 Sexual violence outside family</t>
  </si>
  <si>
    <t>SjIexWH6Yol</t>
  </si>
  <si>
    <t>2.3 Exposed to war</t>
  </si>
  <si>
    <t>العيش في أجواء الحرب</t>
  </si>
  <si>
    <t>2.3 Combat experience / Exposure to war</t>
  </si>
  <si>
    <t>LmfJQGG1kCh</t>
  </si>
  <si>
    <t>2.4 Incarceration/detention</t>
  </si>
  <si>
    <t>CIEL-156761</t>
  </si>
  <si>
    <t>Imprisonment and other incarceration</t>
  </si>
  <si>
    <t>الحبس/الاحتجاز</t>
  </si>
  <si>
    <t>2.4 Incarceration / Detention</t>
  </si>
  <si>
    <t>Tm51ZasLMf0</t>
  </si>
  <si>
    <t>2.5 Hostage/kidnapping/forced recruitment</t>
  </si>
  <si>
    <t>الاختطاف / التجنيد الإجباري</t>
  </si>
  <si>
    <t>2.5 Hostage / Kidnapping / Forced recruitment (by armed groups)</t>
  </si>
  <si>
    <t>evX4dDNHfhg</t>
  </si>
  <si>
    <t>2.6 Deportation</t>
  </si>
  <si>
    <t>الترحيل</t>
  </si>
  <si>
    <t>Uvk4jImA6wf</t>
  </si>
  <si>
    <t>2.7 Domestic violence</t>
  </si>
  <si>
    <t>CIEL-160658</t>
  </si>
  <si>
    <t>History of exposure to domestic violence</t>
  </si>
  <si>
    <t>History of abusive behaviors by one partner against another in an intimate relationship such as marriage, dating, family, or cohabitation. This includes the history of physical, sexual or emotional abuse.</t>
  </si>
  <si>
    <t>As opposed to Domestic Violence as a diagnosis</t>
  </si>
  <si>
    <t>العنف المنزلي</t>
  </si>
  <si>
    <t>Mk5Lqn9HUpX</t>
  </si>
  <si>
    <t>2.8 Victim of threats</t>
  </si>
  <si>
    <t>التعرض للتهديدات</t>
  </si>
  <si>
    <t>2.8 Received threats</t>
  </si>
  <si>
    <t>fHXyGJXvI52</t>
  </si>
  <si>
    <t>2.9 Victim of human trafficking or smuggling</t>
  </si>
  <si>
    <t>التعرض للإتجار البشري والتهريب</t>
  </si>
  <si>
    <t>2.9 Victim of human trafficking / smuggling</t>
  </si>
  <si>
    <t>BX90V68ibIY</t>
  </si>
  <si>
    <t>2.10 Witness violence/killings/threats</t>
  </si>
  <si>
    <t>MSF-922</t>
  </si>
  <si>
    <t>Direct witness of violence</t>
  </si>
  <si>
    <t>Patient directly witnessed an act of violence.</t>
  </si>
  <si>
    <t>مشاهدة أعمال العنف والقتل والتهديد بالتعرض لها</t>
  </si>
  <si>
    <t>2.10 Witnessed violence / killing / threats</t>
  </si>
  <si>
    <t>KSmryqQSjor</t>
  </si>
  <si>
    <t>2.11 Forced to flee (IDP/refugee/migrant)</t>
  </si>
  <si>
    <t>Internally Displaced Person</t>
  </si>
  <si>
    <t>Person who have been forced to flee their home but never cross an international border</t>
  </si>
  <si>
    <t>Also existing migrant MSF-1531 and refugee MSF-1529</t>
  </si>
  <si>
    <t>الإجبار على الهرب (النزوح داخلياً / الهجرة / اللجوء)</t>
  </si>
  <si>
    <t>2.11 Forced to flee / IDP / refugee / migration</t>
  </si>
  <si>
    <t>f4ZY0427W7U</t>
  </si>
  <si>
    <t>2.12 Target of stigma/discrimination/marginalization</t>
  </si>
  <si>
    <t>Multiple distinct types of discrimination in CIEL, no generic. Also reused to seek treatment due to stigme as a reason for noncomliance</t>
  </si>
  <si>
    <t>التعرض للوصم / التمييز العنصري / التهميش</t>
  </si>
  <si>
    <t>2.12 Target of social stigma / Marginalisation and discrimination</t>
  </si>
  <si>
    <t>SIPCKdn1Dpv</t>
  </si>
  <si>
    <t>2.13 Other violence (wounded/beaten/torture)</t>
  </si>
  <si>
    <t>not found - but Victim of Torture CIEL-123156</t>
  </si>
  <si>
    <t>نوع آخر من العنف (التعرض للجرح / الضرب / التعذيب)</t>
  </si>
  <si>
    <t>2.13 Other physical violence (wounded, beaten, tortured)</t>
  </si>
  <si>
    <t>V21lI1g5Fr7</t>
  </si>
  <si>
    <t>2.14 Forced curfew or confinement</t>
  </si>
  <si>
    <t>no found</t>
  </si>
  <si>
    <t>الاحتجاز أو منع الحركة القسري</t>
  </si>
  <si>
    <t>2.14 Forced curfew and confinement</t>
  </si>
  <si>
    <t>Q2Ue5Ws3Efj</t>
  </si>
  <si>
    <t>2.15 History of suicide attempts</t>
  </si>
  <si>
    <t>CIEL-129176</t>
  </si>
  <si>
    <t>History of Suicide attempt</t>
  </si>
  <si>
    <t>Suicide Attempt by Inadequate Means CIEL 125539,  Suicide Attempt by Adequate Means 125540</t>
  </si>
  <si>
    <t>محاولات انتحار سابقة</t>
  </si>
  <si>
    <t>2.15 Suicide/suicide attempt</t>
  </si>
  <si>
    <t>plG9iz6KL0j</t>
  </si>
  <si>
    <t>2.16 History of self-harm/mutilation</t>
  </si>
  <si>
    <t>MSF-1391</t>
  </si>
  <si>
    <t>Self Harm</t>
  </si>
  <si>
    <t>The act of purposely hurting oneself as an emotional coping mechanism.</t>
  </si>
  <si>
    <t>Is listed as diagnosis, not as a precipitating event</t>
  </si>
  <si>
    <t>أذية نفس / تشويه للنفس في السابق</t>
  </si>
  <si>
    <t>2.16 Self harming/mutilation</t>
  </si>
  <si>
    <t>Sl40bVhY9x2</t>
  </si>
  <si>
    <t>2.17 Family members lived a violent experience</t>
  </si>
  <si>
    <t>تعرض أفراد العائلة لتجربة عنيفة</t>
  </si>
  <si>
    <t>2.17 Family member experienced an act of violence</t>
  </si>
  <si>
    <t>c4izXXVfrTG</t>
  </si>
  <si>
    <t xml:space="preserve">2.18 Adult forced marriage </t>
  </si>
  <si>
    <t>الزواج القسري للبالغين</t>
  </si>
  <si>
    <t>2.18 Adult forced marriage</t>
  </si>
  <si>
    <t>EnWWuU1n0rG</t>
  </si>
  <si>
    <t>2.19 Child marriage</t>
  </si>
  <si>
    <t>زواج الأطفال</t>
  </si>
  <si>
    <t>NMAgNOD3HQL</t>
  </si>
  <si>
    <t xml:space="preserve">3.1 Family member killed or missing (arrested / detained / disappeared) </t>
  </si>
  <si>
    <t>MSF-917</t>
  </si>
  <si>
    <t>CIEL-167687</t>
  </si>
  <si>
    <t>Close relative detained/died/missed/injured</t>
  </si>
  <si>
    <t>Relative or family member has died, been detained, is missing, etc.</t>
  </si>
  <si>
    <t>تعرض أحد أفراد العائلة للقتل أو الاختطاف (الاعتقال / الاحتجاز / الإخفاء)</t>
  </si>
  <si>
    <t>3.1 Family member(s) killed / missing</t>
  </si>
  <si>
    <t>mpqu4T3wVmL</t>
  </si>
  <si>
    <t>3.2 Unaccompanied minor or orphaned</t>
  </si>
  <si>
    <t>not found. 1174 CIEL, but as question 'orphan' not finding</t>
  </si>
  <si>
    <t>قاصر أو يتيم من دون مرافق</t>
  </si>
  <si>
    <t>3.2 Unaccompanied minor / orphan</t>
  </si>
  <si>
    <t>ml49BYDG4l2</t>
  </si>
  <si>
    <t>3.3 Negligence of caretakers</t>
  </si>
  <si>
    <t>MSF-1424</t>
  </si>
  <si>
    <t>Victim of Neglect</t>
  </si>
  <si>
    <t>The person has been deprived of the care necessary to maintain their physical or mental health.</t>
  </si>
  <si>
    <t>اهمال مقدمي الرعاية</t>
  </si>
  <si>
    <t>LdTBdS7JiAN</t>
  </si>
  <si>
    <t>3.4 Property destroyed or lost</t>
  </si>
  <si>
    <t>MSF-1544</t>
  </si>
  <si>
    <t>House / Property destroyed</t>
  </si>
  <si>
    <t>Specific agregated concept for the Mental Health database as part of the list of stressors</t>
  </si>
  <si>
    <t>دمار الممتلكات أو فقدانها</t>
  </si>
  <si>
    <t>ZlHWfTaK2nv</t>
  </si>
  <si>
    <t>3.5 Loss of income</t>
  </si>
  <si>
    <t>فقدان مصدر الدخل</t>
  </si>
  <si>
    <t>gzuSTngPfWO</t>
  </si>
  <si>
    <t>3.6 Death of family member (natural or accidental death)</t>
  </si>
  <si>
    <t>not found - CIEL 167687 - loss of a relative, but description also includes detailed missing</t>
  </si>
  <si>
    <t>موت فرد من أفراد العائلة (بشكل طبيعي أو عرضي)</t>
  </si>
  <si>
    <t>3.6 Family member died (natural death or accident)</t>
  </si>
  <si>
    <t>CkyfQyDXdyz</t>
  </si>
  <si>
    <t>3.7 Relationship problems</t>
  </si>
  <si>
    <t>CIEL-113353</t>
  </si>
  <si>
    <t>Relationship problems</t>
  </si>
  <si>
    <t>مشاكل عاطفية مع الشريك/ة</t>
  </si>
  <si>
    <t>s69DQfaGGOB</t>
  </si>
  <si>
    <t>3.8 Divorce/separation</t>
  </si>
  <si>
    <t>CIEL-163007</t>
  </si>
  <si>
    <r>
      <t>Divorced</t>
    </r>
    <r>
      <rPr>
        <sz val="11"/>
        <color theme="1"/>
        <rFont val="Calibri"/>
        <family val="2"/>
        <scheme val="minor"/>
      </rPr>
      <t>/separated→Previously married but now not with living spouse[en]</t>
    </r>
  </si>
  <si>
    <t>Either divorced or separated but not widowed</t>
  </si>
  <si>
    <t>الطلاق / الانفصال</t>
  </si>
  <si>
    <t>3.8 Divorce / Separation</t>
  </si>
  <si>
    <t>suMbGt8PBI5</t>
  </si>
  <si>
    <t>3.9 Migration due to financial reasons</t>
  </si>
  <si>
    <t>not found , only MSF1531 Migrant</t>
  </si>
  <si>
    <t>الهجرة لأسباب اقتصادية</t>
  </si>
  <si>
    <t>nT8YpSPXQrR</t>
  </si>
  <si>
    <t>4.1 Natural disaster (earthquake, tsunami, flood, hurricane etc.)</t>
  </si>
  <si>
    <t>كوارث طبيعية (زلزال / تسونامي / إعصار / فيضان)</t>
  </si>
  <si>
    <t>4.1 Natural disaster (earthquake, tsunami, floods, hurricane, etc.)</t>
  </si>
  <si>
    <t>SqB0dv8uUty</t>
  </si>
  <si>
    <t>4.2 Road accident</t>
  </si>
  <si>
    <t>MSF-2985</t>
  </si>
  <si>
    <t>Trauma Accidental Traffic (TAT)</t>
  </si>
  <si>
    <t>I am unsure if this MSF is a good match, also CIEL - Traffic accident 119964, or CIEL-86, Accident motor vehicle</t>
  </si>
  <si>
    <t>حادث سير</t>
  </si>
  <si>
    <t>4.2 Road accidents</t>
  </si>
  <si>
    <t>Qw4tckBucWL</t>
  </si>
  <si>
    <t>5.1 Financial problems</t>
  </si>
  <si>
    <t>MSF-1543</t>
  </si>
  <si>
    <t>Extreme poverty / financial crisis</t>
  </si>
  <si>
    <t>Maybe too strong</t>
  </si>
  <si>
    <t>مشاكل مالية</t>
  </si>
  <si>
    <t>Pw0DXg2Rod7</t>
  </si>
  <si>
    <t>5.2 Difficult living conditions</t>
  </si>
  <si>
    <t>صعوبة الوضع المعيشي</t>
  </si>
  <si>
    <t>vPKJ8kZECml</t>
  </si>
  <si>
    <t>5.3 Other</t>
  </si>
  <si>
    <t>حدد</t>
  </si>
  <si>
    <t>5.3 Other, specify</t>
  </si>
  <si>
    <t>kXTAw1jCAmB</t>
  </si>
  <si>
    <t>Duplication of [Past / Precipitating Events] - for DHIS2 mapping</t>
  </si>
  <si>
    <t>Precipitating event 2</t>
  </si>
  <si>
    <t>Precipitating event 3</t>
  </si>
  <si>
    <t>1. Medical Conditions</t>
  </si>
  <si>
    <t>category?</t>
  </si>
  <si>
    <t>EdVWOgMdfNc</t>
  </si>
  <si>
    <t>العنف</t>
  </si>
  <si>
    <t>od6MVdk4TOT</t>
  </si>
  <si>
    <t>3. Separation or Loss</t>
  </si>
  <si>
    <t>Mc24Je2EJ4Q</t>
  </si>
  <si>
    <t>iHgeTnhykW6</t>
  </si>
  <si>
    <t>vITRvVrsOKr</t>
  </si>
  <si>
    <t>1. Medical care (MSF, MoH, NGO)</t>
  </si>
  <si>
    <t>MSF-1003</t>
  </si>
  <si>
    <t>General Medical Care</t>
  </si>
  <si>
    <t>Health service providing general medical primary health care</t>
  </si>
  <si>
    <t>Hide concept if [Referral out done] &lt;&gt; TRUE</t>
  </si>
  <si>
    <t>العناية الطبية (منظمة أطباء بلا حدود، أو وزارة الصحة، أو منظمة غير حكومية)</t>
  </si>
  <si>
    <t>Medical attention (MSF, MoH, NGO)</t>
  </si>
  <si>
    <t>BDhNTdJWTFA</t>
  </si>
  <si>
    <t>2. MSF psychiatric services</t>
  </si>
  <si>
    <t>خدمات الصحة النفسية لدى منظمة أطباء بلا حدود</t>
  </si>
  <si>
    <t>MSF psychiatric services</t>
  </si>
  <si>
    <t>x2caKDwJiQT</t>
  </si>
  <si>
    <t>3. Non-MSF psychiatrist services</t>
  </si>
  <si>
    <t>خدمات الصحة النفسية من غير منظمة أطباء بلا حدود</t>
  </si>
  <si>
    <t>Non-MSF psychiatrist services</t>
  </si>
  <si>
    <t>OdNA1Ql2kCX</t>
  </si>
  <si>
    <t>4. Social services</t>
  </si>
  <si>
    <t>CIEL-5486</t>
  </si>
  <si>
    <t>Social Support Services</t>
  </si>
  <si>
    <t>الخدمات الاجتماعية</t>
  </si>
  <si>
    <t>Social services</t>
  </si>
  <si>
    <t>ShYuCnlXhfi</t>
  </si>
  <si>
    <t>5. Legal services</t>
  </si>
  <si>
    <t>MSF-1006</t>
  </si>
  <si>
    <t>legal Services</t>
  </si>
  <si>
    <t>Representation or advice provided by a qualified legal practitioner for a client.</t>
  </si>
  <si>
    <t>الخدمات القانونية</t>
  </si>
  <si>
    <t>Legal services</t>
  </si>
  <si>
    <t>K2opinEAoOm</t>
  </si>
  <si>
    <t>6. Protection services</t>
  </si>
  <si>
    <t>MSF-1007</t>
  </si>
  <si>
    <t>Protection Services</t>
  </si>
  <si>
    <t>Services provided to protect individuals, generally in response to an incident of abuse or neglect.</t>
  </si>
  <si>
    <t>خدمات الحماية</t>
  </si>
  <si>
    <t>Protection services</t>
  </si>
  <si>
    <t>bsyZzHUInhX</t>
  </si>
  <si>
    <t>7. Hospitalisation</t>
  </si>
  <si>
    <t>MSF-46</t>
  </si>
  <si>
    <t>Hospital</t>
  </si>
  <si>
    <t>A health care institution equipped for diagnosis as well as medical treatment.</t>
  </si>
  <si>
    <t>الارسال الى المستشفى</t>
  </si>
  <si>
    <t>Hospitalisation</t>
  </si>
  <si>
    <t>wivtq78V9eS</t>
  </si>
  <si>
    <t>8. CHW</t>
  </si>
  <si>
    <t>عاملو صحة مجتمع</t>
  </si>
  <si>
    <t>CHW</t>
  </si>
  <si>
    <t>WwdmMnGtj4o</t>
  </si>
  <si>
    <t>9. Other</t>
  </si>
  <si>
    <t>nufb9yUQCNJ</t>
  </si>
  <si>
    <t>ta1v2sosPNL</t>
  </si>
  <si>
    <t>Amitriptyline tab</t>
  </si>
  <si>
    <t>CIEL-931</t>
  </si>
  <si>
    <t>Amitriptyline</t>
  </si>
  <si>
    <t>A tricyclic antidepressant drug C20H23N that is administered in the form of its hydrochloride salt and has been used to treat migraine headaches and neuropathic pain as well as depression.</t>
  </si>
  <si>
    <t>SFNY2nbmNC5</t>
  </si>
  <si>
    <t>Biperiden tab</t>
  </si>
  <si>
    <t>CIEL-72217</t>
  </si>
  <si>
    <t>Biperiden</t>
  </si>
  <si>
    <t>KXUid9ZyWDi</t>
  </si>
  <si>
    <t>Carbamazepine tab</t>
  </si>
  <si>
    <t>CIEL-72282</t>
  </si>
  <si>
    <t>Carbamazepine</t>
  </si>
  <si>
    <t>LUN70CHRfGu</t>
  </si>
  <si>
    <t>Chlorpromazine tab</t>
  </si>
  <si>
    <t>CIEL-73330</t>
  </si>
  <si>
    <t>Chlorpromazine</t>
  </si>
  <si>
    <t>NMpVG9Bsu2a</t>
  </si>
  <si>
    <t>Diazepam tab</t>
  </si>
  <si>
    <t>CIEL-74745</t>
  </si>
  <si>
    <t>Diazepam</t>
  </si>
  <si>
    <t>AqIP0ICU2LG</t>
  </si>
  <si>
    <t>Diphenhydramine tab</t>
  </si>
  <si>
    <t>CIEL-75015</t>
  </si>
  <si>
    <t xml:space="preserve">Diphenhydramine </t>
  </si>
  <si>
    <t>sdwO5nE0Mw0</t>
  </si>
  <si>
    <t>Fluoxetine hydrochloride capsule</t>
  </si>
  <si>
    <t>CIEL-76553</t>
  </si>
  <si>
    <t>Fluoxetine hydrochloride</t>
  </si>
  <si>
    <t>TRFSkt35bD2</t>
  </si>
  <si>
    <t>Fluphenazine decanoate amp</t>
  </si>
  <si>
    <t>CIEL-76556</t>
  </si>
  <si>
    <t>Flupenthixol decanoate</t>
  </si>
  <si>
    <t>KCntIlk2i0F</t>
  </si>
  <si>
    <t>Haloperidol tab</t>
  </si>
  <si>
    <t>CIEL-77335</t>
  </si>
  <si>
    <t>Haloperidol</t>
  </si>
  <si>
    <t>Zz6Pv8uRAyJ</t>
  </si>
  <si>
    <t>Haloperidol decanoate amp</t>
  </si>
  <si>
    <t>CIEL-77336</t>
  </si>
  <si>
    <t>Haloperidol decanoate</t>
  </si>
  <si>
    <t>JcBOwASD0hr</t>
  </si>
  <si>
    <t>Hydroxyzine dihydrochloride tab</t>
  </si>
  <si>
    <t>gyJW7Lb6a7j</t>
  </si>
  <si>
    <t>Olanzapine tab</t>
  </si>
  <si>
    <t>CIEL-81025</t>
  </si>
  <si>
    <t>Olanzapine</t>
  </si>
  <si>
    <t>mCdt3GVvcUN</t>
  </si>
  <si>
    <t>Paroxetine tab</t>
  </si>
  <si>
    <t>CIEL-81604</t>
  </si>
  <si>
    <t>Paroxetine</t>
  </si>
  <si>
    <t>j0nh1pnHZQi</t>
  </si>
  <si>
    <t>Promethazine hydrochloride tab</t>
  </si>
  <si>
    <t>CIEL-82670</t>
  </si>
  <si>
    <t>Promethazine hydrochloride</t>
  </si>
  <si>
    <t>XbQfMmwSOgK</t>
  </si>
  <si>
    <t>Risperidone tab</t>
  </si>
  <si>
    <t>CIEL-83405</t>
  </si>
  <si>
    <t>Risperidone</t>
  </si>
  <si>
    <t>KS2PzKAhZ3v</t>
  </si>
  <si>
    <t>Sertraline tab</t>
  </si>
  <si>
    <t>CIEL-83865</t>
  </si>
  <si>
    <t>Sertraline</t>
  </si>
  <si>
    <t>Kd4mRb27dUb</t>
  </si>
  <si>
    <t>Trihexyphenidyl hydrochloride tab</t>
  </si>
  <si>
    <t>CIEL-85464</t>
  </si>
  <si>
    <t>Trihexyphenidyl hydrochloride</t>
  </si>
  <si>
    <t>ZRq3huidlK0</t>
  </si>
  <si>
    <t>Valproate sodium tab</t>
  </si>
  <si>
    <t>CIEL-84114</t>
  </si>
  <si>
    <t>Valproate sodium</t>
  </si>
  <si>
    <t>VM7VL7Ed5oi</t>
  </si>
  <si>
    <t>Dv4LOhzmuP7</t>
  </si>
  <si>
    <t>Medication - 2</t>
  </si>
  <si>
    <t>Duplication of [Medication] - for DHIS2 mapping</t>
  </si>
  <si>
    <t>Medication - 3</t>
  </si>
  <si>
    <t>Patient forgot about session</t>
  </si>
  <si>
    <t>(see Ciel)</t>
  </si>
  <si>
    <t>CIEL-162192</t>
  </si>
  <si>
    <t>Patient Fogot to attend appointment</t>
  </si>
  <si>
    <t>المريض نسي الجلسة</t>
  </si>
  <si>
    <t>K10sA9MeyuB</t>
  </si>
  <si>
    <t>No transportation / unable to attend</t>
  </si>
  <si>
    <t>لا وسائل مواصلات / لم يستطع المجيء</t>
  </si>
  <si>
    <t>a9jCSQB7xkU</t>
  </si>
  <si>
    <t>Patient unreachable</t>
  </si>
  <si>
    <t>لا يمكن الوصول إلى المريض</t>
  </si>
  <si>
    <t>A1myk0SonK2</t>
  </si>
  <si>
    <t>Patient no longer wants services</t>
  </si>
  <si>
    <t>المريض لم يعد يرغب بتلقي الخدمة</t>
  </si>
  <si>
    <t>DfTWJKP67rN</t>
  </si>
  <si>
    <t>Patient was busy</t>
  </si>
  <si>
    <t>المريض كان مشغولاً</t>
  </si>
  <si>
    <t>jtKK82mthKK</t>
  </si>
  <si>
    <t>tkqMcbSlYzz</t>
  </si>
  <si>
    <t>Discharge with the patient’s agreement: end of care</t>
  </si>
  <si>
    <t>الخروج بالتوافق مع المريض: نهاية الرعاية.</t>
  </si>
  <si>
    <t>1. Discharge with the patient’s agreement: end of care</t>
  </si>
  <si>
    <t>dLPq55MxBwB</t>
  </si>
  <si>
    <t>Discharge with the patient’s agreement: single consultation</t>
  </si>
  <si>
    <t>الخروج بالتوافق مع المريض: استشارة واحدة.</t>
  </si>
  <si>
    <t>2. Discharge with the patient’s agreement: single consultation</t>
  </si>
  <si>
    <t>brp4CVnY3jG</t>
  </si>
  <si>
    <t>Discharge with the patient’s agreement: patient moved</t>
  </si>
  <si>
    <t xml:space="preserve"> الخروج بالتوافق مع المريض: المريض انتقل الى موقع اخر.</t>
  </si>
  <si>
    <t>3. Discharge with the patient’s agreement: patient moved</t>
  </si>
  <si>
    <t>YeMJpC1WFDD</t>
  </si>
  <si>
    <t>Discharge with the patient’s agreement: patient referred</t>
  </si>
  <si>
    <t>الخروج بالتوافق مع المريض: تمت إحالة المريض.</t>
  </si>
  <si>
    <t>4. Discharge with the patient’s agreement: patient referred</t>
  </si>
  <si>
    <t>QO22EMZRSNa</t>
  </si>
  <si>
    <t>Patient cannot access the service: MSF is no longer</t>
  </si>
  <si>
    <t>لا يمكن للمريض الوصول إلى الخدمة: أطباء بلا حدود لم تعد بالمنطقة.</t>
  </si>
  <si>
    <t>5. Patient cannot access the service: MSF is no longer there</t>
  </si>
  <si>
    <t>dr4ZmvSaUB9</t>
  </si>
  <si>
    <t>Patient cannot access the service: transport issues</t>
  </si>
  <si>
    <t>لا يمكن للمريض الوصول إلى الخدمة: مشاكل النقل.</t>
  </si>
  <si>
    <t>6. Patient cannot access the service: transport issues</t>
  </si>
  <si>
    <t>deCWsA6Ui5b</t>
  </si>
  <si>
    <t>Patient cannot access the service: arrested/kidnaped</t>
  </si>
  <si>
    <t>لا يمكن للمريض الوصول إلى الخدمة: موقوف / مخطوف.</t>
  </si>
  <si>
    <t>7. Patient cannot access the service: arrested/kidnaped</t>
  </si>
  <si>
    <t>nhyIbBRYaWX</t>
  </si>
  <si>
    <t>Lost to follow up: unable to trace</t>
  </si>
  <si>
    <t>توقف المتابعة: لا يمكن تتبع المريض.</t>
  </si>
  <si>
    <t>8. Lost to follow up: unable to trace</t>
  </si>
  <si>
    <t>P78sA75FJ2i</t>
  </si>
  <si>
    <t>Lost to follow up: dissatisfied/different expectations</t>
  </si>
  <si>
    <t>توقف المتابعة: المريض لم يكن راضياً على الخدمة / توقعات لم تتم تلبيتها.</t>
  </si>
  <si>
    <t>9. Lost to follow up: dissatisfied/different expectations</t>
  </si>
  <si>
    <t>hiYHmyIYvrN</t>
  </si>
  <si>
    <t>Deceased/missing</t>
  </si>
  <si>
    <t>Deceased</t>
  </si>
  <si>
    <t>متوفى / مفقود.</t>
  </si>
  <si>
    <t>10. Deceased/missing</t>
  </si>
  <si>
    <t>nyQCSDpS4zc</t>
  </si>
  <si>
    <t>Achieved</t>
  </si>
  <si>
    <t xml:space="preserve">تم تحقيقه </t>
  </si>
  <si>
    <t xml:space="preserve">No change </t>
  </si>
  <si>
    <t>لا تغيير</t>
  </si>
  <si>
    <t>Challenges</t>
  </si>
  <si>
    <t>تحديات</t>
  </si>
  <si>
    <t>Not at all</t>
  </si>
  <si>
    <t>163733AAAAAAAAAAAAAAAAAAAAAAAAAAAAAA</t>
  </si>
  <si>
    <t>أبداً</t>
  </si>
  <si>
    <t>Score value = 0</t>
  </si>
  <si>
    <t>Several days</t>
  </si>
  <si>
    <t>163734AAAAAAAAAAAAAAAAAAAAAAAAAAAAAA</t>
  </si>
  <si>
    <t>بعض الأيام</t>
  </si>
  <si>
    <t>Score value = 1</t>
  </si>
  <si>
    <t>More than half the days</t>
  </si>
  <si>
    <t>163735AAAAAAAAAAAAAAAAAAAAAAAAAAAAAA</t>
  </si>
  <si>
    <t>أآثر من نصف الأيام</t>
  </si>
  <si>
    <t>Score value = 2</t>
  </si>
  <si>
    <t>Nearly every day</t>
  </si>
  <si>
    <t>163736AAAAAAAAAAAAAAAAAAAAAAAAAAAAAA</t>
  </si>
  <si>
    <t>آل يوم تقريباً</t>
  </si>
  <si>
    <t>Score value = 3</t>
  </si>
  <si>
    <t>160215AAAAAAAAAAAAAAAAAAAAAAAAAAAAAA</t>
  </si>
  <si>
    <t>كلا على الاطلاق</t>
  </si>
  <si>
    <t>A little</t>
  </si>
  <si>
    <t>f6a5ea2d-fc7d-4e9e-8dfd-dbbea05cd9a0</t>
  </si>
  <si>
    <t>قليلا</t>
  </si>
  <si>
    <t>Some</t>
  </si>
  <si>
    <t>164493AAAAAAAAAAAAAAAAAAAAAAAAAAAAAA</t>
  </si>
  <si>
    <t>بعض</t>
  </si>
  <si>
    <t>Fair amount</t>
  </si>
  <si>
    <t>de7fa192-bf2e-4991-a81f-582c4b50ae51</t>
  </si>
  <si>
    <t>كمية جيدة</t>
  </si>
  <si>
    <t>Score value = 4</t>
  </si>
  <si>
    <t>A lot</t>
  </si>
  <si>
    <t>0f074510-1ff6-4924-bfef-effdcffd44f8</t>
  </si>
  <si>
    <t>كثيرا</t>
  </si>
  <si>
    <t>Score value = 5</t>
  </si>
  <si>
    <t>ER</t>
  </si>
  <si>
    <t>Not in DHIS2, needed in Mosul</t>
  </si>
  <si>
    <t>NGO</t>
  </si>
  <si>
    <t>منظمة غير حكومية</t>
  </si>
  <si>
    <t>YZPzqNjIjkE</t>
  </si>
  <si>
    <t>MSF ATFC</t>
  </si>
  <si>
    <t>eQhl8Cckky0</t>
  </si>
  <si>
    <t>Non-MSF ATFC</t>
  </si>
  <si>
    <t>qd0LCPcNoWO</t>
  </si>
  <si>
    <t>Hospital or Health facility</t>
  </si>
  <si>
    <t>مستشفى او منشأة صحية</t>
  </si>
  <si>
    <t>TrHSyBJXKcT</t>
  </si>
  <si>
    <t>gyffBI4rHwm</t>
  </si>
  <si>
    <t>Father</t>
  </si>
  <si>
    <t>Mother</t>
  </si>
  <si>
    <t>Vaccination status - Doses</t>
  </si>
  <si>
    <t>Dose 0</t>
  </si>
  <si>
    <t>Dose 1</t>
  </si>
  <si>
    <t>Dose 2</t>
  </si>
  <si>
    <t>Dose 3</t>
  </si>
  <si>
    <t>Dose 4</t>
  </si>
  <si>
    <t>Not vaccinated</t>
  </si>
  <si>
    <t>Do not create - for mapping only</t>
  </si>
  <si>
    <t>wN4N3pjj0Tw</t>
  </si>
  <si>
    <t>For DHIS2 mapping only</t>
  </si>
  <si>
    <t>JdYryPy7tHW</t>
  </si>
  <si>
    <t>v6E5MjPpqSb</t>
  </si>
  <si>
    <t>Duplication of [Vaccination status - Doses] - for DHIS2 mapping</t>
  </si>
  <si>
    <t>No vaccinated</t>
  </si>
  <si>
    <t>O0Edj0kR5Nd</t>
  </si>
  <si>
    <t>ydpXtzGHWHj</t>
  </si>
  <si>
    <t>xGTdCJcKmAn</t>
  </si>
  <si>
    <t>Xg0muNfVNkv</t>
  </si>
  <si>
    <t>KY34sEEUpnr</t>
  </si>
  <si>
    <t>sBr9pPNqd28</t>
  </si>
  <si>
    <t>aKS3CymU5Ns</t>
  </si>
  <si>
    <t>bZXl07GyWhL</t>
  </si>
  <si>
    <t>T8IyHX0cXe5</t>
  </si>
  <si>
    <t>sw1D3rQGhGQ</t>
  </si>
  <si>
    <t>OT5qZpJO7jc</t>
  </si>
  <si>
    <t>dvq6f79oLIz</t>
  </si>
  <si>
    <t>i4AQ0qRNehI</t>
  </si>
  <si>
    <t>njckedtwZdc</t>
  </si>
  <si>
    <t>PxZFMT68zDd</t>
  </si>
  <si>
    <t>H6YSRKyanXo</t>
  </si>
  <si>
    <t>cwZTMIsCC5H</t>
  </si>
  <si>
    <t>b1vCPYEEjce</t>
  </si>
  <si>
    <t>RZVArvOeoQM</t>
  </si>
  <si>
    <t>koRJWvqd9fX</t>
  </si>
  <si>
    <t>PktzQX6fkgx</t>
  </si>
  <si>
    <t>ocSTcDdyNTW</t>
  </si>
  <si>
    <t>mTk3530bGYt</t>
  </si>
  <si>
    <t>hu4HpZGxknQ</t>
  </si>
  <si>
    <t>EZMbl2HCG9p</t>
  </si>
  <si>
    <t>hmEojVACROI</t>
  </si>
  <si>
    <t>nDI0iPQUa1X</t>
  </si>
  <si>
    <t>OpSJw5WAm18</t>
  </si>
  <si>
    <t>MZfMeIWOPam</t>
  </si>
  <si>
    <t>cUxnl1n3Elk</t>
  </si>
  <si>
    <t>IGb7BSiAggz</t>
  </si>
  <si>
    <t>HdgSh1EMq1l</t>
  </si>
  <si>
    <t>QFcgfRifWyg</t>
  </si>
  <si>
    <t>XGk3KqPo8L2</t>
  </si>
  <si>
    <t>QBENCGv4wSd</t>
  </si>
  <si>
    <t>TBI8FVnrLfW</t>
  </si>
  <si>
    <t>rTBp8C32W8w</t>
  </si>
  <si>
    <t>GH4ogeUFzXa</t>
  </si>
  <si>
    <t>ipWO3gdU4Yp</t>
  </si>
  <si>
    <t>QGiw4ry0TyJ</t>
  </si>
  <si>
    <t>cSdyotNEi6R</t>
  </si>
  <si>
    <t>OF5xbph1XiN</t>
  </si>
  <si>
    <t>ZfPkEIgzMwl</t>
  </si>
  <si>
    <t>ZRDiTHJArw5</t>
  </si>
  <si>
    <t>Rruu1ulpzSe</t>
  </si>
  <si>
    <t>raLxCNMjp3j</t>
  </si>
  <si>
    <t>cU7AqGL8TRJ</t>
  </si>
  <si>
    <t>WklX5Gy9bvP</t>
  </si>
  <si>
    <t>AhpHRa3pQ00</t>
  </si>
  <si>
    <t>TT1</t>
  </si>
  <si>
    <t>BaPawIuIMge</t>
  </si>
  <si>
    <t>TT2</t>
  </si>
  <si>
    <t>Ht9dML7mb0C</t>
  </si>
  <si>
    <t>TT3</t>
  </si>
  <si>
    <t>IEQkdICorA3</t>
  </si>
  <si>
    <t>TT4</t>
  </si>
  <si>
    <t>XyhSFgJ0lzp</t>
  </si>
  <si>
    <t>≥TT5</t>
  </si>
  <si>
    <t>WkDsQkKl3mE</t>
  </si>
  <si>
    <t>flugHmgry3z</t>
  </si>
  <si>
    <t>AkYJr9EfFJp</t>
  </si>
  <si>
    <t>RA1z7oYeLBW</t>
  </si>
  <si>
    <t>cULP83r16XQ</t>
  </si>
  <si>
    <t>OJR1wOuzdAu</t>
  </si>
  <si>
    <t>Yes / No / NA? To be discussed</t>
  </si>
  <si>
    <t>SzkvKP70Pww</t>
  </si>
  <si>
    <t>t3TQeaCkJiy</t>
  </si>
  <si>
    <t>1065AAAAAAAAAAAAAAAAAAAAAAAAAAAAAAAA</t>
  </si>
  <si>
    <t>1066AAAAAAAAAAAAAAAAAAAAAAAAAAAAAAAA</t>
  </si>
  <si>
    <t>F75</t>
  </si>
  <si>
    <t>F100</t>
  </si>
  <si>
    <t>Infant formula</t>
  </si>
  <si>
    <t>Absent</t>
  </si>
  <si>
    <t>Vomiting</t>
  </si>
  <si>
    <t>Refusal</t>
  </si>
  <si>
    <t>Nasogastric tube</t>
  </si>
  <si>
    <t>IV fluid</t>
  </si>
  <si>
    <t>Acute asthma</t>
  </si>
  <si>
    <t>Medical - Pediatrics/Nutrition - Most serious</t>
  </si>
  <si>
    <t>nP6DZ15RiCr</t>
  </si>
  <si>
    <t>BOwk0BqI0f6</t>
  </si>
  <si>
    <t>UoCC4TyaYZp</t>
  </si>
  <si>
    <t>Acute diarrhea (bloody)</t>
  </si>
  <si>
    <t>bXbATZn7QwE</t>
  </si>
  <si>
    <t>Acute diarrhea (non-bloody)</t>
  </si>
  <si>
    <t>FltwCRejivF</t>
  </si>
  <si>
    <t>Acute febrile illness (=&lt;7 days)</t>
  </si>
  <si>
    <t>fgeCTh9601Z</t>
  </si>
  <si>
    <t>Acute flaccid paralysis</t>
  </si>
  <si>
    <t>r8U660ApU51</t>
  </si>
  <si>
    <t>Acute jaundice syndrome</t>
  </si>
  <si>
    <t>PkeGHY5X4hR</t>
  </si>
  <si>
    <t>Bacterial meningitis</t>
  </si>
  <si>
    <t>ELkTBWRtnbU</t>
  </si>
  <si>
    <t>Burns</t>
  </si>
  <si>
    <t>Z0JCjHGqNaj</t>
  </si>
  <si>
    <t>Cholera (suspected)</t>
  </si>
  <si>
    <t>YKzNEhC9cq3</t>
  </si>
  <si>
    <t>Cholera confirmed</t>
  </si>
  <si>
    <t>eyfVX0CSq4s</t>
  </si>
  <si>
    <t>Complicated ear infection</t>
  </si>
  <si>
    <t>Tj93mBtUkhu</t>
  </si>
  <si>
    <t>Complications of SCD</t>
  </si>
  <si>
    <t>EO0bo8A7qDk</t>
  </si>
  <si>
    <t>Congenital or acquired cardiac pathology</t>
  </si>
  <si>
    <t>nvQpfHzvu6A</t>
  </si>
  <si>
    <t>Congestive Heart Failure</t>
  </si>
  <si>
    <t>vNvbx4qpkUa</t>
  </si>
  <si>
    <t>Cutaneous leishmaniosis</t>
  </si>
  <si>
    <t>pycPdcwaYgI</t>
  </si>
  <si>
    <t>Dengue confirmed</t>
  </si>
  <si>
    <t>CnHndylBSN3</t>
  </si>
  <si>
    <t>Diabetes type 2 and complications</t>
  </si>
  <si>
    <t>jQhAo2FVD69</t>
  </si>
  <si>
    <t>Diabetes Type I and complications</t>
  </si>
  <si>
    <t>CzGkEukFnE5</t>
  </si>
  <si>
    <t>Diarrhea (persistent)</t>
  </si>
  <si>
    <t>apvC5aiDSgV</t>
  </si>
  <si>
    <t>Diphtheria</t>
  </si>
  <si>
    <t>MtXYrdYlGOy</t>
  </si>
  <si>
    <t>Epilepsy - Seizures</t>
  </si>
  <si>
    <t>JmfXWcy056y</t>
  </si>
  <si>
    <t>Extra pulmonary tuberculosis</t>
  </si>
  <si>
    <t>gNDMXmSlxY5</t>
  </si>
  <si>
    <t>Eye diseases (including trachoma)</t>
  </si>
  <si>
    <t>anzGBpfOjIE</t>
  </si>
  <si>
    <t>Gynaecological cases</t>
  </si>
  <si>
    <t>jznqlCDB7bD</t>
  </si>
  <si>
    <t>Hepatitis A</t>
  </si>
  <si>
    <t>ukKcORm1F6S</t>
  </si>
  <si>
    <t>Hepatitis B</t>
  </si>
  <si>
    <t>lIUb0EAK51H</t>
  </si>
  <si>
    <t>Hepatitis Delta</t>
  </si>
  <si>
    <t>hduXSHS4szJ</t>
  </si>
  <si>
    <t>Hepatitis E</t>
  </si>
  <si>
    <t>QwzXUJbzLXH</t>
  </si>
  <si>
    <t>HIV Infection confirmed</t>
  </si>
  <si>
    <t>pUhMekDUu7f</t>
  </si>
  <si>
    <t>Hyperreactive splenomegaly due to malaria</t>
  </si>
  <si>
    <t>X7Sk4ow3iI8</t>
  </si>
  <si>
    <t>Infectious diseases not otherwise classified</t>
  </si>
  <si>
    <t>NRRuczCFMMF</t>
  </si>
  <si>
    <t>Lower respiratory tract infection</t>
  </si>
  <si>
    <t>qc8bQZ5WivT</t>
  </si>
  <si>
    <t>Measles (complicated)</t>
  </si>
  <si>
    <t>NBydum9qcq6</t>
  </si>
  <si>
    <t>Measles (uncomplicated)</t>
  </si>
  <si>
    <t>Mzk9OdBug0o</t>
  </si>
  <si>
    <t>Meningeal TB</t>
  </si>
  <si>
    <t>FMpzSLis7mi</t>
  </si>
  <si>
    <t>Meningitis unspecified</t>
  </si>
  <si>
    <t>NzNRwhQ9cvG</t>
  </si>
  <si>
    <t>Mental and psychiatric conditions</t>
  </si>
  <si>
    <t>K7PAEOyTRcr</t>
  </si>
  <si>
    <t>Moderate acute malnutrition</t>
  </si>
  <si>
    <t>TwYur55ToIF</t>
  </si>
  <si>
    <t>Musculoskeletal conditions (infectious origin)</t>
  </si>
  <si>
    <t>VWHtY3nz3Rw</t>
  </si>
  <si>
    <t>Musculoskeletal conditions (non-infectious)</t>
  </si>
  <si>
    <t>y0cWH3jWDqM</t>
  </si>
  <si>
    <t>Necrotizing &amp; bullous skin infections</t>
  </si>
  <si>
    <t>lEkrxTnPMAm</t>
  </si>
  <si>
    <t>Neglected tropical diseases</t>
  </si>
  <si>
    <t>LRNoNQQkUyp</t>
  </si>
  <si>
    <t>Nephrotic Syndrome &amp; Acute Glomerulonephritis</t>
  </si>
  <si>
    <t>ZcyurITHZes</t>
  </si>
  <si>
    <t>Cerebral palsy - Neuro disability</t>
  </si>
  <si>
    <t>r8tFgDoOtCP</t>
  </si>
  <si>
    <t>Non urgent surgical conditions</t>
  </si>
  <si>
    <t>wyOWCkIW4RI</t>
  </si>
  <si>
    <t>Non violence-related injuries</t>
  </si>
  <si>
    <t>kFutLc3yZOe</t>
  </si>
  <si>
    <t>Obstetric cases</t>
  </si>
  <si>
    <t>iI55Apf1fRF</t>
  </si>
  <si>
    <t>Oral and digestive severe candidiasis</t>
  </si>
  <si>
    <t>aoQ6D9x6KLI</t>
  </si>
  <si>
    <t>Persistent fever ( &gt;7 days)</t>
  </si>
  <si>
    <t>whyu4NpVxPn</t>
  </si>
  <si>
    <t>Poliomyelitis confirmed</t>
  </si>
  <si>
    <t>HT9ZZ93rKmF</t>
  </si>
  <si>
    <t>Post surgical infections</t>
  </si>
  <si>
    <t>LaFNaIRr31Y</t>
  </si>
  <si>
    <t>Pulmonary tuberculosis</t>
  </si>
  <si>
    <t>ymehGVfxIuX</t>
  </si>
  <si>
    <t>Rabies</t>
  </si>
  <si>
    <t>talayTpKnQj</t>
  </si>
  <si>
    <t>Severe Acute Malnutrition (Kwashiorkor)</t>
  </si>
  <si>
    <t>JSPmBf2xyfH</t>
  </si>
  <si>
    <t>Severe Acute Malnutrition (Marasmus - Kwashiorkor)</t>
  </si>
  <si>
    <t>SpoQWgDPyqx</t>
  </si>
  <si>
    <t>Severe Acute Malnutrition (Marasmus)</t>
  </si>
  <si>
    <t>wAn3mqCpiiC</t>
  </si>
  <si>
    <t>Severe malaria</t>
  </si>
  <si>
    <t>EwKSGhZtPfR</t>
  </si>
  <si>
    <t>Sexual violence / rape</t>
  </si>
  <si>
    <t>lovYBi9o5Tp</t>
  </si>
  <si>
    <t>Sexually transmitted disease (STI)</t>
  </si>
  <si>
    <t>fy6qMKLMIjI</t>
  </si>
  <si>
    <t>Shigellosis - Salmonellosis</t>
  </si>
  <si>
    <t>zE90IarojUU</t>
  </si>
  <si>
    <t>Sickle cell disease</t>
  </si>
  <si>
    <t>L7N8qGvq28k</t>
  </si>
  <si>
    <t>Simple malaria</t>
  </si>
  <si>
    <t>F0ByKIAMrVs</t>
  </si>
  <si>
    <t>Skin and soft tissue conditions</t>
  </si>
  <si>
    <t>xXMvb2TUtMW</t>
  </si>
  <si>
    <t>Snake bites</t>
  </si>
  <si>
    <t>iRgUBoH1pvK</t>
  </si>
  <si>
    <t>Substance abuse / dependency</t>
  </si>
  <si>
    <t>ZDJi3kMhfDG</t>
  </si>
  <si>
    <t>Suspected or confirmed malignancy</t>
  </si>
  <si>
    <t>qcv5pPyiaim</t>
  </si>
  <si>
    <t>Tetanus</t>
  </si>
  <si>
    <t>pTa1B1wYeLe</t>
  </si>
  <si>
    <t>Toxicity / poisoning</t>
  </si>
  <si>
    <t>WINiS5BkeKv</t>
  </si>
  <si>
    <t>Typhoid fever</t>
  </si>
  <si>
    <t>hOrtW9hFrki</t>
  </si>
  <si>
    <t>Upper respiratory tract infection</t>
  </si>
  <si>
    <t>DoUIBmauj9E</t>
  </si>
  <si>
    <t>Urgent surgical conditions</t>
  </si>
  <si>
    <t>jFUECw4W9aF</t>
  </si>
  <si>
    <t>Urolithiasis / Renal colic</t>
  </si>
  <si>
    <t>sSW1cbhBzhW</t>
  </si>
  <si>
    <t>UTI and renal tract acute pathology</t>
  </si>
  <si>
    <t>qTBmkavG2bG</t>
  </si>
  <si>
    <t>Violence-related injuries</t>
  </si>
  <si>
    <t>mrfLmzfhU5n</t>
  </si>
  <si>
    <t>Viral haemorrhagic fevers</t>
  </si>
  <si>
    <t>J0j4TX9lqqX</t>
  </si>
  <si>
    <t>Visceral leishmaniasis</t>
  </si>
  <si>
    <t>Cjt04G2FlMe</t>
  </si>
  <si>
    <t>Vit A deficiency</t>
  </si>
  <si>
    <t>WyRZR3PNn2u</t>
  </si>
  <si>
    <t>Vit C deficiency (scurvy)</t>
  </si>
  <si>
    <t>JATciD21DwF</t>
  </si>
  <si>
    <t>Vit D deficiency (rickets)</t>
  </si>
  <si>
    <t>za2LmUraSRD</t>
  </si>
  <si>
    <t>Whooping cough</t>
  </si>
  <si>
    <t>LnWb3O0ELPp</t>
  </si>
  <si>
    <t>Yellow fever</t>
  </si>
  <si>
    <t>QJo7brpXC3Z</t>
  </si>
  <si>
    <t>Other bites and stings</t>
  </si>
  <si>
    <t>Jm9wyH1SUvC</t>
  </si>
  <si>
    <t>Other neurological conditions</t>
  </si>
  <si>
    <t>BIuSr3FxBRn</t>
  </si>
  <si>
    <t>Other non communicable diseases</t>
  </si>
  <si>
    <t>VtHhILJkLdJ</t>
  </si>
  <si>
    <t>Other symptoms and abnor. clinical / lab findings</t>
  </si>
  <si>
    <t>JI4uetxlZEi</t>
  </si>
  <si>
    <t>Others</t>
  </si>
  <si>
    <t>OjK1cMG8jkk</t>
  </si>
  <si>
    <t>Covid-19 confirmed</t>
  </si>
  <si>
    <t>m62n1ZUQGHF</t>
  </si>
  <si>
    <t>Covid-19 probable</t>
  </si>
  <si>
    <t>IUjXXVageyU</t>
  </si>
  <si>
    <t>Apnoea of prematurity</t>
  </si>
  <si>
    <t>A07QEdOGULT</t>
  </si>
  <si>
    <t>Birth injury</t>
  </si>
  <si>
    <t>FtoAE4Ckgdc</t>
  </si>
  <si>
    <t>Bronchiolitis obstructive bronchitis</t>
  </si>
  <si>
    <t>LAu8p10eBf1</t>
  </si>
  <si>
    <t>Bronchospasm</t>
  </si>
  <si>
    <t>AKJv8tPOPfq</t>
  </si>
  <si>
    <t>Cardiogenic shock</t>
  </si>
  <si>
    <t>IwBXvTC07X4</t>
  </si>
  <si>
    <t>Congenital herpes virus infection</t>
  </si>
  <si>
    <t>B02tG0t2ZiN</t>
  </si>
  <si>
    <t>Congenital malaria</t>
  </si>
  <si>
    <t>pXF4knGswXw</t>
  </si>
  <si>
    <t>Congenital syphilis</t>
  </si>
  <si>
    <t>qvaVyj95GlX</t>
  </si>
  <si>
    <t>COPD</t>
  </si>
  <si>
    <t>sCGnq3NK2Xy</t>
  </si>
  <si>
    <t>Dengue suspected</t>
  </si>
  <si>
    <t>sCqcBysQAon</t>
  </si>
  <si>
    <t>Dog bite</t>
  </si>
  <si>
    <t>rohyQ83YCPY</t>
  </si>
  <si>
    <t>Febrile convulsions</t>
  </si>
  <si>
    <t>cEFdvYz974J</t>
  </si>
  <si>
    <t>Hyperglycemia</t>
  </si>
  <si>
    <t>SUvj2pUJRFh</t>
  </si>
  <si>
    <t>Hypoglycemia</t>
  </si>
  <si>
    <t>WeuqO510vgS</t>
  </si>
  <si>
    <t>Hypovolemic shock</t>
  </si>
  <si>
    <t>EcBzdm2aQ23</t>
  </si>
  <si>
    <t>Neonatal conjunctivitis</t>
  </si>
  <si>
    <t>l7uIiP3Evps</t>
  </si>
  <si>
    <t>Neonatal convulsions</t>
  </si>
  <si>
    <t>vUf0E6IPcTZ</t>
  </si>
  <si>
    <t>Neonatal jaundice</t>
  </si>
  <si>
    <t>XLcSqtMfBxM</t>
  </si>
  <si>
    <t>Neonatal meconial aspiration</t>
  </si>
  <si>
    <t>iSr0WOSmT9U</t>
  </si>
  <si>
    <t>Neonatal Necrotizing Enterocolitis</t>
  </si>
  <si>
    <t>Jgx0hYetHaY</t>
  </si>
  <si>
    <t>Neonatal pneumonia</t>
  </si>
  <si>
    <t>wa1RG3wnht0</t>
  </si>
  <si>
    <t>Neonatal pneumothorax</t>
  </si>
  <si>
    <t>s0XrcXrOnQ8</t>
  </si>
  <si>
    <t>Neonatal tetanus</t>
  </si>
  <si>
    <t>luBkSC1qQbJ</t>
  </si>
  <si>
    <t>Neonatal tuberculosis</t>
  </si>
  <si>
    <t>djiIx7NnwaX</t>
  </si>
  <si>
    <t>Non cardiac congenital pathology</t>
  </si>
  <si>
    <t>nXAR0YWa21v</t>
  </si>
  <si>
    <t>Newborn to an HIV+ mother</t>
  </si>
  <si>
    <t>yjJN567GnYG</t>
  </si>
  <si>
    <t>Observation</t>
  </si>
  <si>
    <t>HjPEDuITUwp</t>
  </si>
  <si>
    <t>Perinatal asphyxia and complications</t>
  </si>
  <si>
    <t>g0EI2QmcpdA</t>
  </si>
  <si>
    <t>Prematurity and or low birth weight</t>
  </si>
  <si>
    <t>QXUq8rmuwY6</t>
  </si>
  <si>
    <t>Rheumatic heart disease</t>
  </si>
  <si>
    <t>pt0OH3jp5Ne</t>
  </si>
  <si>
    <t>Risk of sepsis</t>
  </si>
  <si>
    <t>MZ53av22vaw</t>
  </si>
  <si>
    <t>Septic shock</t>
  </si>
  <si>
    <t>L6lauJp2IIF</t>
  </si>
  <si>
    <t>Shock uspecified</t>
  </si>
  <si>
    <t>nM58w8K8cVo</t>
  </si>
  <si>
    <t>Severe anaemia</t>
  </si>
  <si>
    <t>vlEFy6xowzU</t>
  </si>
  <si>
    <t>Severe dehydration</t>
  </si>
  <si>
    <t>GBQyB8xsCAw</t>
  </si>
  <si>
    <t>Transient tachypnoea of the newborn</t>
  </si>
  <si>
    <t>FKg2FRM2PtQ</t>
  </si>
  <si>
    <t>Varicella</t>
  </si>
  <si>
    <t>dgIaklTiH6m</t>
  </si>
  <si>
    <t>Vit B complex deficiency</t>
  </si>
  <si>
    <t>zUNsdaOjgcv</t>
  </si>
  <si>
    <t>Other neonatal conditions</t>
  </si>
  <si>
    <t>vW26SgsyQYB</t>
  </si>
  <si>
    <t>Medical - Pediatrics/Nutrition - Secondary 1</t>
  </si>
  <si>
    <t>iOgoFkTPbbl</t>
  </si>
  <si>
    <t>yO5N73LXKpD</t>
  </si>
  <si>
    <t>Ezrxj8sEVkd</t>
  </si>
  <si>
    <t>wHIjteuw2Gc</t>
  </si>
  <si>
    <t>ZocSqLhwlHA</t>
  </si>
  <si>
    <t>GLs13BnQURD</t>
  </si>
  <si>
    <t>MJFGttGUaVX</t>
  </si>
  <si>
    <t>cqz1DZNiiWp</t>
  </si>
  <si>
    <t>ZKCmk9TMON5</t>
  </si>
  <si>
    <t>CM6bNqQE9tk</t>
  </si>
  <si>
    <t>IrqkKXJ9pL5</t>
  </si>
  <si>
    <t>fl3hbTSUUvY</t>
  </si>
  <si>
    <t>tNBupLHGkO1</t>
  </si>
  <si>
    <t>qqdK48VF9V3</t>
  </si>
  <si>
    <t>IQ2vP5mMPRC</t>
  </si>
  <si>
    <t>YzS1SrJkpfD</t>
  </si>
  <si>
    <t>c9sqPdQq6gZ</t>
  </si>
  <si>
    <t>JTeymbhEwKU</t>
  </si>
  <si>
    <t>Xh2f6F0VSwN</t>
  </si>
  <si>
    <t>FQ2EF6qyD3P</t>
  </si>
  <si>
    <t>T4ZsFEUKokD</t>
  </si>
  <si>
    <t>TomHTmV7UU6</t>
  </si>
  <si>
    <t>l3tXrwEXhZv</t>
  </si>
  <si>
    <t>hWuPwQ7mo2s</t>
  </si>
  <si>
    <t>KHqb5KzJjv2</t>
  </si>
  <si>
    <t>b6GZG7ray6L</t>
  </si>
  <si>
    <t>DoJ8USwbWAC</t>
  </si>
  <si>
    <t>LWL1kdtU2G1</t>
  </si>
  <si>
    <t>Ih6U6uYFdnf</t>
  </si>
  <si>
    <t>TVoVhSXLq5s</t>
  </si>
  <si>
    <t>egbcyosmS3z</t>
  </si>
  <si>
    <t>h2QoZAOi0Vl</t>
  </si>
  <si>
    <t>KUUbE0XOsc2</t>
  </si>
  <si>
    <t>mJv2EIUspLf</t>
  </si>
  <si>
    <t>JMuui1OC4qm</t>
  </si>
  <si>
    <t>F0jfwkECwC6</t>
  </si>
  <si>
    <t>A23Hei7Aqa7</t>
  </si>
  <si>
    <t>f08qUA7VdA8</t>
  </si>
  <si>
    <t>BSHRS8ImQPt</t>
  </si>
  <si>
    <t>vn4rkGBqxVZ</t>
  </si>
  <si>
    <t>k34KHbDpceV</t>
  </si>
  <si>
    <t>eeIIBA68Qqp</t>
  </si>
  <si>
    <t>sDZNxSTQR8R</t>
  </si>
  <si>
    <t>FvxHIS3jqix</t>
  </si>
  <si>
    <t>r6eWc8I8PDe</t>
  </si>
  <si>
    <t>Cerebral palsy/Neuro disability</t>
  </si>
  <si>
    <t>ddebsmKgy2u</t>
  </si>
  <si>
    <t>uwM2sVPtUde</t>
  </si>
  <si>
    <t>RV6MQD0BaW1</t>
  </si>
  <si>
    <t>wZFYQnbuYkr</t>
  </si>
  <si>
    <t>xTrkXo0f3jr</t>
  </si>
  <si>
    <t>oQj59DPBYel</t>
  </si>
  <si>
    <t>myLcZsoMRk5</t>
  </si>
  <si>
    <t>YVDu8NgUd87</t>
  </si>
  <si>
    <t>GuReX44Ib4s</t>
  </si>
  <si>
    <t>RDS6MJMiUtx</t>
  </si>
  <si>
    <t>x8YPDz3YDwK</t>
  </si>
  <si>
    <t>mMOlozsbqCr</t>
  </si>
  <si>
    <t>GZvCeMgWmt4</t>
  </si>
  <si>
    <t>UijCKzpfpUH</t>
  </si>
  <si>
    <t>LM9t0dDBnIm</t>
  </si>
  <si>
    <t>Z1xeGfsZWOQ</t>
  </si>
  <si>
    <t>r8DzuoIylch</t>
  </si>
  <si>
    <t>JFwUloySp94</t>
  </si>
  <si>
    <t>l6PDpl6ib86</t>
  </si>
  <si>
    <t>BOFkDhGzR8P</t>
  </si>
  <si>
    <t>NaxHVYSUOyW</t>
  </si>
  <si>
    <t>j3C7Fe8D4qu</t>
  </si>
  <si>
    <t>WP4YznEWlNQ</t>
  </si>
  <si>
    <t>rFwJliVx1S8</t>
  </si>
  <si>
    <t>uOjbsLAWUij</t>
  </si>
  <si>
    <t>NbfUngbPEAP</t>
  </si>
  <si>
    <t>OvztRwDtrx1</t>
  </si>
  <si>
    <t>BlEaw6hgBhq</t>
  </si>
  <si>
    <t>WOUU3mmhdHZ</t>
  </si>
  <si>
    <t>cNnfA3fFLNr</t>
  </si>
  <si>
    <t>joxaKH5Rdul</t>
  </si>
  <si>
    <t>yHVhPBKD9h2</t>
  </si>
  <si>
    <t>Bys1gZTxw4p</t>
  </si>
  <si>
    <t>i6JiY1PAEwc</t>
  </si>
  <si>
    <t>V8ISxvoysXS</t>
  </si>
  <si>
    <t>iDPCH8hTbBY</t>
  </si>
  <si>
    <t>ug8Kgv37aSJ</t>
  </si>
  <si>
    <t>VOFYxJG5Bdy</t>
  </si>
  <si>
    <t>RxYDFTlXi7B</t>
  </si>
  <si>
    <t>BbDlC8AkR76</t>
  </si>
  <si>
    <t>Sla3XxqZjTc</t>
  </si>
  <si>
    <t>IHcB7buq0Lq</t>
  </si>
  <si>
    <t>yzLYFrzUuy9</t>
  </si>
  <si>
    <t>wXYdnbu32bf</t>
  </si>
  <si>
    <t>pX0VJTMfoAj</t>
  </si>
  <si>
    <t>HIfTGoweruV</t>
  </si>
  <si>
    <t>XiCLeKbQyoT</t>
  </si>
  <si>
    <t>WT20v167Xzg</t>
  </si>
  <si>
    <t>d96Q6VDDtGr</t>
  </si>
  <si>
    <t>Bronchiolitis - obstructive bronchitis</t>
  </si>
  <si>
    <t>U8prjAIzmCn</t>
  </si>
  <si>
    <t>C4L4qbEt5mM</t>
  </si>
  <si>
    <t>r8xoa1SyGBZ</t>
  </si>
  <si>
    <t>rSiZA1OeamN</t>
  </si>
  <si>
    <t>hGPNkM4Dk4z</t>
  </si>
  <si>
    <t>nfENb30coWb</t>
  </si>
  <si>
    <t>ikNcvpbDixr</t>
  </si>
  <si>
    <t>BIs1jKjLRHN</t>
  </si>
  <si>
    <t>c3O9dECIxOa</t>
  </si>
  <si>
    <t>p5JcLzBGNqp</t>
  </si>
  <si>
    <t>LJVBk2Zh7hK</t>
  </si>
  <si>
    <t>hypovolemic_shock</t>
  </si>
  <si>
    <t>WnMpToZF0qr</t>
  </si>
  <si>
    <t>MOtQxxicneI</t>
  </si>
  <si>
    <t>bveva4WEwpk</t>
  </si>
  <si>
    <t>x3e3eB13HBC</t>
  </si>
  <si>
    <t>ZVbbk05skVn</t>
  </si>
  <si>
    <t>CV9RoDlgn0w</t>
  </si>
  <si>
    <t>IuCGFWyFWFO</t>
  </si>
  <si>
    <t>NSSABF8r5q8</t>
  </si>
  <si>
    <t>TOYetOKf4MU</t>
  </si>
  <si>
    <t>e9GUiPSsGQC</t>
  </si>
  <si>
    <t>GgiffxpUGcR</t>
  </si>
  <si>
    <t>o7mxkyOuqRW</t>
  </si>
  <si>
    <t>q9596NeqFbK</t>
  </si>
  <si>
    <t>C9vdUIZmji0</t>
  </si>
  <si>
    <t>n5bkPzahGYv</t>
  </si>
  <si>
    <t>MndDsJKT02H</t>
  </si>
  <si>
    <t>pOlHPAPSIwG</t>
  </si>
  <si>
    <t>Z4K838xu1el</t>
  </si>
  <si>
    <t>DzENG1greCA</t>
  </si>
  <si>
    <t>rSM7i2VYQh8</t>
  </si>
  <si>
    <t>hvkuM6He8lg</t>
  </si>
  <si>
    <t>gLpLCbuDJSU</t>
  </si>
  <si>
    <t>ZxWtBfYPFaS</t>
  </si>
  <si>
    <t>wPLsmkaNgVw</t>
  </si>
  <si>
    <t>Medical - Pediatrics/Nutrition - Secondary 2</t>
  </si>
  <si>
    <t>soY8zYvIG1S</t>
  </si>
  <si>
    <t>YFS16cUz3WQ</t>
  </si>
  <si>
    <t>HgX3vXrvsx6</t>
  </si>
  <si>
    <t>ZpRxFecqnwi</t>
  </si>
  <si>
    <t>zVgxlrZnnCe</t>
  </si>
  <si>
    <t>J8Vl7BI0QfR</t>
  </si>
  <si>
    <t>A7Ex0DFMTYf</t>
  </si>
  <si>
    <t>GklH62cOq2Z</t>
  </si>
  <si>
    <t>O9xz3jtr4xg</t>
  </si>
  <si>
    <t>oeR7NWklyjd</t>
  </si>
  <si>
    <t>YRAU0iIbNP9</t>
  </si>
  <si>
    <t>S46QMarDp5i</t>
  </si>
  <si>
    <t>zdLmANKgrGO</t>
  </si>
  <si>
    <t>vYDgtp7MdTr</t>
  </si>
  <si>
    <t>Jil2qLIrVT9</t>
  </si>
  <si>
    <t>Nwd22x068J2</t>
  </si>
  <si>
    <t>ftXcV1u3I8T</t>
  </si>
  <si>
    <t>ZnlAgYg6QR4</t>
  </si>
  <si>
    <t>VrNBEbLfvq6</t>
  </si>
  <si>
    <t>oSTAIVxmb13</t>
  </si>
  <si>
    <t>ZmSORuJ7MmO</t>
  </si>
  <si>
    <t>FWJi9zFnVVH</t>
  </si>
  <si>
    <t>WYuwK5EiFkc</t>
  </si>
  <si>
    <t>LCWIVKAGXxQ</t>
  </si>
  <si>
    <t>yrB1txNoXdz</t>
  </si>
  <si>
    <t>UF0PmdoljJa</t>
  </si>
  <si>
    <t>kJRN97QTpuD</t>
  </si>
  <si>
    <t>oPlApOiyRNf</t>
  </si>
  <si>
    <t>iKsXCU378GN</t>
  </si>
  <si>
    <t>daNBQbvb4W6</t>
  </si>
  <si>
    <t>h3VYXiJtitz</t>
  </si>
  <si>
    <t>jmVxSKHbGG8</t>
  </si>
  <si>
    <t>xNduTQgsOKH</t>
  </si>
  <si>
    <t>VmtZbSQZKWB</t>
  </si>
  <si>
    <t>Ldgjz9C0g8E</t>
  </si>
  <si>
    <t>YBqbmTLX7C0</t>
  </si>
  <si>
    <t>HnTQlyQywuD</t>
  </si>
  <si>
    <t>LR0LHjndAXu</t>
  </si>
  <si>
    <t>aG0OfBS8ueF</t>
  </si>
  <si>
    <t>QQaqc8toFYk</t>
  </si>
  <si>
    <t>bnkjJwvg6iQ</t>
  </si>
  <si>
    <t>J6aEdljbxgr</t>
  </si>
  <si>
    <t>utECVhpdUs4</t>
  </si>
  <si>
    <t>NohI0zAbUc4</t>
  </si>
  <si>
    <t>C1jvKxIjDxj</t>
  </si>
  <si>
    <t>e8eyFjAUlQk</t>
  </si>
  <si>
    <t>yeEBnmqXsQl</t>
  </si>
  <si>
    <t>yIE3xuGdorT</t>
  </si>
  <si>
    <t>lufXrIBxOSO</t>
  </si>
  <si>
    <t>byDZOw8AhEH</t>
  </si>
  <si>
    <t>ApD01rBFsP7</t>
  </si>
  <si>
    <t>eW1xtCC90c3</t>
  </si>
  <si>
    <t>uGrIXRfwMwY</t>
  </si>
  <si>
    <t>HJeN29Cv3kc</t>
  </si>
  <si>
    <t>nL9YgpEXOzY</t>
  </si>
  <si>
    <t>NBY05tQ8hQN</t>
  </si>
  <si>
    <t>cX41mhUP4hg</t>
  </si>
  <si>
    <t>yCOLs7TI2Yf</t>
  </si>
  <si>
    <t>RqDxjW04LBM</t>
  </si>
  <si>
    <t>t9OwU2PBjmi</t>
  </si>
  <si>
    <t>rDDzlHmlVfb</t>
  </si>
  <si>
    <t>C0RJm1JpNud</t>
  </si>
  <si>
    <t>QGLQEmOsLec</t>
  </si>
  <si>
    <t>q3Grvfn9QGb</t>
  </si>
  <si>
    <t>i6qQp5uB0Ko</t>
  </si>
  <si>
    <t>It0cW5RQWpE</t>
  </si>
  <si>
    <t>jxDmdkqUYzT</t>
  </si>
  <si>
    <t>SEVS3rGTnWG</t>
  </si>
  <si>
    <t>Kr9r979EtHx</t>
  </si>
  <si>
    <t>wGTjx3JO66k</t>
  </si>
  <si>
    <t>ufSbySjV4nf</t>
  </si>
  <si>
    <t>UoTji9E533F</t>
  </si>
  <si>
    <t>G4GBgpGBv1I</t>
  </si>
  <si>
    <t>pbbYJwsoExK</t>
  </si>
  <si>
    <t>hrtm8XMGsvI</t>
  </si>
  <si>
    <t>FGVvCNrsZd6</t>
  </si>
  <si>
    <t>kVOcCpX2wET</t>
  </si>
  <si>
    <t>mWZtlCUSfv9</t>
  </si>
  <si>
    <t>Q8QmQpMAnQ4</t>
  </si>
  <si>
    <t>K970D8cUX8q</t>
  </si>
  <si>
    <t>M4dWY0whWZ3</t>
  </si>
  <si>
    <t>Iad4CoXnCTM</t>
  </si>
  <si>
    <t>PJaiWyUC5Rv</t>
  </si>
  <si>
    <t>XTczxMr7cBC</t>
  </si>
  <si>
    <t>tMDEcnOrzaS</t>
  </si>
  <si>
    <t>RZ6Gri5POqL</t>
  </si>
  <si>
    <t>i3kF3xASTF0</t>
  </si>
  <si>
    <t>wo6gncCWDt8</t>
  </si>
  <si>
    <t>SLRzVQxrR6V</t>
  </si>
  <si>
    <t>lbR2rz0zKhv</t>
  </si>
  <si>
    <t>AyulwHw3Bj7</t>
  </si>
  <si>
    <t>mNPTDvpwGn5</t>
  </si>
  <si>
    <t>oJP7rkoXVg1</t>
  </si>
  <si>
    <t>Ra4H6sXRGR8</t>
  </si>
  <si>
    <t>gJSba9WYKcN</t>
  </si>
  <si>
    <t>EQCt6KPlhXh</t>
  </si>
  <si>
    <t>IEWIHnBHcKW</t>
  </si>
  <si>
    <t>fzD74ridSY3</t>
  </si>
  <si>
    <t>VlGKbqPPcqo</t>
  </si>
  <si>
    <t>VEF2GXOUCGn</t>
  </si>
  <si>
    <t>ZcJqi7M0sIE</t>
  </si>
  <si>
    <t>i1cjdEToed4</t>
  </si>
  <si>
    <t>jP8E3Nr5ePF</t>
  </si>
  <si>
    <t>CSFxUSl3Lrp</t>
  </si>
  <si>
    <t>p94oukUpt38</t>
  </si>
  <si>
    <t>RdQaXExPuHY</t>
  </si>
  <si>
    <t>l9b20GYt8K8</t>
  </si>
  <si>
    <t>vHdiG2Glz2R</t>
  </si>
  <si>
    <t>bz0dwSs5R8q</t>
  </si>
  <si>
    <t>F7ph9cAUsjq</t>
  </si>
  <si>
    <t>PEUNHffrc5r</t>
  </si>
  <si>
    <t>qfD7Pdor9Ke</t>
  </si>
  <si>
    <t>QnWXeiCqjvs</t>
  </si>
  <si>
    <t>y6Z1pZrll3Z</t>
  </si>
  <si>
    <t>hG3VHYjksd7</t>
  </si>
  <si>
    <t>kNx7jnB8tpr</t>
  </si>
  <si>
    <t>harSVfsnIAt</t>
  </si>
  <si>
    <t>xW2glpN3ZdI</t>
  </si>
  <si>
    <t>ES9hj5pSPBm</t>
  </si>
  <si>
    <t>ApxIIyzZOvu</t>
  </si>
  <si>
    <t>onaykQ33cTD</t>
  </si>
  <si>
    <t>YeQfOMYWPyl</t>
  </si>
  <si>
    <t>e50oxQBEjFZ</t>
  </si>
  <si>
    <t>nduZ755HdUK</t>
  </si>
  <si>
    <t>OosWiQ14i4U</t>
  </si>
  <si>
    <t>I49cMnQlRYb</t>
  </si>
  <si>
    <t>o0jzqeTCtcA</t>
  </si>
  <si>
    <t>H6yZB35ROGG</t>
  </si>
  <si>
    <t>PFNsVEiE3Mg</t>
  </si>
  <si>
    <t>ITFC - Diseases treated during the stay - Secondary 3</t>
  </si>
  <si>
    <t>Medical - Pediatrics/Nutrition - Secondary 3</t>
  </si>
  <si>
    <t>A5jgsQN6cg6</t>
  </si>
  <si>
    <t>YMQwj0AwrJM</t>
  </si>
  <si>
    <t>bluop7krNFI</t>
  </si>
  <si>
    <t>aVQ2oi3G43Y</t>
  </si>
  <si>
    <t>b52kxhqjmV9</t>
  </si>
  <si>
    <t>WE6lCWupEYy</t>
  </si>
  <si>
    <t>HWfmCVKRv3I</t>
  </si>
  <si>
    <t>ok2FInOgsTB</t>
  </si>
  <si>
    <t>Neonatal ecrotizing enterocolitisn</t>
  </si>
  <si>
    <t>bt1b6Bxj2kF</t>
  </si>
  <si>
    <t>NKVXlNCLf17</t>
  </si>
  <si>
    <t>MBeU92FooY5</t>
  </si>
  <si>
    <t>pJNzXChiGXl</t>
  </si>
  <si>
    <t>HT13icXo5YH</t>
  </si>
  <si>
    <t>tFvK0JjfEok</t>
  </si>
  <si>
    <t>lefj8RM9IfZ</t>
  </si>
  <si>
    <t>DawDRlElB9F</t>
  </si>
  <si>
    <t>GyhzORItLY8</t>
  </si>
  <si>
    <t>xcAffGbjtaI</t>
  </si>
  <si>
    <t>xH3LxnnChOf</t>
  </si>
  <si>
    <t>B9xVjlrAWHk</t>
  </si>
  <si>
    <t>rqX77y5nyBB</t>
  </si>
  <si>
    <t>jOVk2qkoqyy</t>
  </si>
  <si>
    <t>XagfsDBPa2U</t>
  </si>
  <si>
    <t>b7VwHnEElX4</t>
  </si>
  <si>
    <t>CLTxVpE2nyA</t>
  </si>
  <si>
    <t>J80kH4PewuI</t>
  </si>
  <si>
    <t>RlzumxPwBd4</t>
  </si>
  <si>
    <t>HtM1Sox2Vwj</t>
  </si>
  <si>
    <t>nXBWUIZslkY</t>
  </si>
  <si>
    <t>POa0tRlSuBy</t>
  </si>
  <si>
    <t>YLMeuzLogS9</t>
  </si>
  <si>
    <t>QFNeWiHVebh</t>
  </si>
  <si>
    <t>AJ4Xt5rFWGv</t>
  </si>
  <si>
    <t>uQkCX2hOxUz</t>
  </si>
  <si>
    <t>PqbFgrmJdlD</t>
  </si>
  <si>
    <t>guEVgXa3b6v</t>
  </si>
  <si>
    <t>ynQdWMHuVnM</t>
  </si>
  <si>
    <t>V51gp9J0zWT</t>
  </si>
  <si>
    <t>q6Ae06r15Ho</t>
  </si>
  <si>
    <t>F2XsLwIR6fG</t>
  </si>
  <si>
    <t>rlGC8uqJdzh</t>
  </si>
  <si>
    <t>n6mQ1I8sLr1</t>
  </si>
  <si>
    <t>LnguSPhlhvw</t>
  </si>
  <si>
    <t>wIdOQXkA9vZ</t>
  </si>
  <si>
    <t>fHN1Fc1XE3x</t>
  </si>
  <si>
    <t>sj85TsVZ3JX</t>
  </si>
  <si>
    <t>EXN5Y8Bbe4U</t>
  </si>
  <si>
    <t>w4TaclahhD4</t>
  </si>
  <si>
    <t>FTJPLScLlnW</t>
  </si>
  <si>
    <t>JH2GCxIGcWf</t>
  </si>
  <si>
    <t>yjXZddwKmXl</t>
  </si>
  <si>
    <t>gcSNHIXe5TM</t>
  </si>
  <si>
    <t>vWZOq83jtyI</t>
  </si>
  <si>
    <t>CTGA8o161O9</t>
  </si>
  <si>
    <t>ZuuL8WkZEGq</t>
  </si>
  <si>
    <t>sTU8qlhaC8h</t>
  </si>
  <si>
    <t>kSePi7ROwlD</t>
  </si>
  <si>
    <t>Fx4Tqmp4Aum</t>
  </si>
  <si>
    <t>hFiMNaLFQqq</t>
  </si>
  <si>
    <t>zTCrtZh4N4r</t>
  </si>
  <si>
    <t>fvAf7HoLqiZ</t>
  </si>
  <si>
    <t>lWivqa14ywH</t>
  </si>
  <si>
    <t>fA5OLx44Kqy</t>
  </si>
  <si>
    <t>QSGKKKOJgJy</t>
  </si>
  <si>
    <t>IYrzxMo1XdR</t>
  </si>
  <si>
    <t>SHBQIe1fUcx</t>
  </si>
  <si>
    <t>Tel9TSdNRKv</t>
  </si>
  <si>
    <t>Lizb2D5tY6F</t>
  </si>
  <si>
    <t>C2aGaLQ7wfC</t>
  </si>
  <si>
    <t>xbsxjRVbgFt</t>
  </si>
  <si>
    <t>HPgk2Ttjxgu</t>
  </si>
  <si>
    <t>enxyg6CNRzX</t>
  </si>
  <si>
    <t>jDpjwjOmzYi</t>
  </si>
  <si>
    <t>JS1JiSduXtv</t>
  </si>
  <si>
    <t>VdEPVcQIJ9n</t>
  </si>
  <si>
    <t>jv8EoB8Ixcc</t>
  </si>
  <si>
    <t>gX2JCGQxzrk</t>
  </si>
  <si>
    <t>ltUMXNGhEq8</t>
  </si>
  <si>
    <t>ddklpeUOxUt</t>
  </si>
  <si>
    <t>pASiyT81UCq</t>
  </si>
  <si>
    <t>Dd15skECALP</t>
  </si>
  <si>
    <t>HPg1Uen5FY0</t>
  </si>
  <si>
    <t>YQ8eAJMeeJH</t>
  </si>
  <si>
    <t>lQqjSIZNH5D</t>
  </si>
  <si>
    <t>nTT9Yte9u1S</t>
  </si>
  <si>
    <t>NcqJU6GvwC2</t>
  </si>
  <si>
    <t>lhvVc3FUCpO</t>
  </si>
  <si>
    <t>bZZNGmGmH2F</t>
  </si>
  <si>
    <t>GlOW8o3i6mR</t>
  </si>
  <si>
    <t>LmXWiBEvHwI</t>
  </si>
  <si>
    <t>MvS3SDtkUeq</t>
  </si>
  <si>
    <t>J0DdLu2MHDs</t>
  </si>
  <si>
    <t>JToZ8urVV4S</t>
  </si>
  <si>
    <t>gZWPKGZRwcj</t>
  </si>
  <si>
    <t>oVCqPof3OrT</t>
  </si>
  <si>
    <t>uYnA0pnSaib</t>
  </si>
  <si>
    <t>KC9VbPmfCS0</t>
  </si>
  <si>
    <t>Qx1uLto5yEX</t>
  </si>
  <si>
    <t>lIOfRgPuHgD</t>
  </si>
  <si>
    <t>WO1S4bWy3kR</t>
  </si>
  <si>
    <t>ad45MmIrFgH</t>
  </si>
  <si>
    <t>Wa5DWnrKvGK</t>
  </si>
  <si>
    <t>Lv66yP6CBue</t>
  </si>
  <si>
    <t>hTK6DDFaG6e</t>
  </si>
  <si>
    <t>qWULOu2OfQk</t>
  </si>
  <si>
    <t>OShtoAim3Wg</t>
  </si>
  <si>
    <t>MjGSCSxWji8</t>
  </si>
  <si>
    <t>NCKIOR3jQHw</t>
  </si>
  <si>
    <t>kAgodBQdyLK</t>
  </si>
  <si>
    <t>OWklY4z4BDt</t>
  </si>
  <si>
    <t>CyUW5yS5Rgg</t>
  </si>
  <si>
    <t>pYEJB8o2qjA</t>
  </si>
  <si>
    <t>kF6LZEDgeid</t>
  </si>
  <si>
    <t>W9HFlAbnhhg</t>
  </si>
  <si>
    <t>U3dzpFQgcmH</t>
  </si>
  <si>
    <t>BQ0tEkOuzJ7</t>
  </si>
  <si>
    <t>w3WM30UaV3P</t>
  </si>
  <si>
    <t>zPHUZb5MEJP</t>
  </si>
  <si>
    <t>Prematurity and/or low birth weight</t>
  </si>
  <si>
    <t>nbgZIc8oTzY</t>
  </si>
  <si>
    <t>oGUhgcrpTRz</t>
  </si>
  <si>
    <t>I8SfVL1ISjT</t>
  </si>
  <si>
    <t>Ppv9BTW1HUM</t>
  </si>
  <si>
    <t>oxHISHDzfPj</t>
  </si>
  <si>
    <t>DY621CqJVK6</t>
  </si>
  <si>
    <t>Km8nbWcG57I</t>
  </si>
  <si>
    <t>duWhWZ2OorT</t>
  </si>
  <si>
    <t>Dx5mvv0dua0</t>
  </si>
  <si>
    <t>VqNHFgx2IKp</t>
  </si>
  <si>
    <t>Baseline consultation V1</t>
  </si>
  <si>
    <t>Type of admission</t>
  </si>
  <si>
    <t>Context of first contact</t>
  </si>
  <si>
    <t>Consultation type</t>
  </si>
  <si>
    <t>Individual phone call</t>
  </si>
  <si>
    <t>mSD2fqZ7LWS</t>
  </si>
  <si>
    <t>Location of first consultation</t>
  </si>
  <si>
    <t>Mental Health-Baseline consultation- Location of first consultation</t>
  </si>
  <si>
    <t>qjHMbpscJu4</t>
  </si>
  <si>
    <t>Location of first consultation - If other, specify</t>
  </si>
  <si>
    <t>Hide concept if [Location of first consultation] &lt;&gt; 'Other'</t>
  </si>
  <si>
    <t>Mental Health-Baseline consultation- Location of first consultation - If other, specify</t>
  </si>
  <si>
    <t>FBmLz3M3dBx</t>
  </si>
  <si>
    <t>Patient is hospitalized</t>
  </si>
  <si>
    <t>Mental Health-Baseline consultation- Patient is hospitalized</t>
  </si>
  <si>
    <t>oZeHbPeKTiC</t>
  </si>
  <si>
    <t>Mental Health- yes/no</t>
  </si>
  <si>
    <t>HPyU4rOnts5</t>
  </si>
  <si>
    <t>npWdGGMgSpk</t>
  </si>
  <si>
    <t>sn94Fror3jU</t>
  </si>
  <si>
    <t>Patient type HIV/TB</t>
  </si>
  <si>
    <t>HIV complicated</t>
  </si>
  <si>
    <t>Mental Health-Baseline consultation- Patient type HIV/TB</t>
  </si>
  <si>
    <t>I3zDR43aKPB</t>
  </si>
  <si>
    <t>Mental Health-Baseline- Patient type</t>
  </si>
  <si>
    <t>a58gR9HxGCX</t>
  </si>
  <si>
    <t>e3c3R3346zV</t>
  </si>
  <si>
    <t>Late presenter</t>
  </si>
  <si>
    <t>REkrKTJhbdA</t>
  </si>
  <si>
    <t>S. Kaposi</t>
  </si>
  <si>
    <t>soW2KImwWNb</t>
  </si>
  <si>
    <t>TB/MDR</t>
  </si>
  <si>
    <t>qRldYBC20bL</t>
  </si>
  <si>
    <t>Therapeutic Failure (2nd line / third line)</t>
  </si>
  <si>
    <t>MkwSEhBMPtb</t>
  </si>
  <si>
    <t>Hide option</t>
  </si>
  <si>
    <t>g9AMbYYi3eL</t>
  </si>
  <si>
    <t>h7u32ho4tSI</t>
  </si>
  <si>
    <t>iVYcMD12NFp</t>
  </si>
  <si>
    <t>Referral in criteria - HIV context</t>
  </si>
  <si>
    <t>Child in risk of abuse or neglected</t>
  </si>
  <si>
    <t>Mental Health-Baseline consultation- Referral in criteria - HIV context</t>
  </si>
  <si>
    <t>p3W3B3u5UYg</t>
  </si>
  <si>
    <t>Mental Health-Baseline- Cause of referral in (Referral in criteria)</t>
  </si>
  <si>
    <t>aekF0dqgT1v</t>
  </si>
  <si>
    <t>ULJpXToizyL</t>
  </si>
  <si>
    <t>Child in therapeutic failure</t>
  </si>
  <si>
    <t>ljSeQLCbUqQ</t>
  </si>
  <si>
    <t>MDR/TB Treatment Initiation</t>
  </si>
  <si>
    <t>Dxb5w1oIBf5</t>
  </si>
  <si>
    <t>PHQ9+</t>
  </si>
  <si>
    <t>lsPaMt2zIwp</t>
  </si>
  <si>
    <t>Pregnant / Breastfeeding</t>
  </si>
  <si>
    <t>a8h0zjAT4Yi</t>
  </si>
  <si>
    <t>Sexual gender violence</t>
  </si>
  <si>
    <t>YQdOxMhxzpI</t>
  </si>
  <si>
    <t>WeXK5Ampzwr</t>
  </si>
  <si>
    <t>PRkeyCiEY1L</t>
  </si>
  <si>
    <t>Present signs and symptoms expressed by the patient</t>
  </si>
  <si>
    <t>Main signs and symptoms 1</t>
  </si>
  <si>
    <t>1.1. Body pain and psychosomatic complaints</t>
  </si>
  <si>
    <t>Mental Health-Baseline consultation- Main signs and symptoms 1</t>
  </si>
  <si>
    <t>Woyjgqltuln</t>
  </si>
  <si>
    <t>Mental Health-Baseline- Main signs and symptoms 1</t>
  </si>
  <si>
    <t>HKaOnyA4izM</t>
  </si>
  <si>
    <t>vGGIsUROxbS</t>
  </si>
  <si>
    <t>1.2. Eating problems</t>
  </si>
  <si>
    <t>slc7KGN1m8P</t>
  </si>
  <si>
    <t>1.3. Sleeping problems</t>
  </si>
  <si>
    <t>u5v46LF314y</t>
  </si>
  <si>
    <t>1.4. Enuresis / encopresis</t>
  </si>
  <si>
    <t>PvTIujS8DE0</t>
  </si>
  <si>
    <t>1.5. Sexual problems</t>
  </si>
  <si>
    <t>gDMV3MLkBQY</t>
  </si>
  <si>
    <t>1.6. Neurological symptoms without a physical cause / conversion symptoms</t>
  </si>
  <si>
    <t>YwhTubCpzOQ</t>
  </si>
  <si>
    <t>2.1. Sad mood</t>
  </si>
  <si>
    <t>vYsaqtJyk9J</t>
  </si>
  <si>
    <t>2.2. Irritability / anger</t>
  </si>
  <si>
    <t>Vd0D68CSk8O</t>
  </si>
  <si>
    <t>2.3. Loss of interest / anhedonia</t>
  </si>
  <si>
    <t>URCpRsODXtr</t>
  </si>
  <si>
    <t>2.4. Hopelessness</t>
  </si>
  <si>
    <t>YLUt5Ah3bqp</t>
  </si>
  <si>
    <t>2.5. Guilt/self-blame/feeling/worthless/low self-esteem</t>
  </si>
  <si>
    <t>ClUyk8pZb7u</t>
  </si>
  <si>
    <t>2.6. Suicidal thoughts</t>
  </si>
  <si>
    <t>u6LYikx7YzQ</t>
  </si>
  <si>
    <t>2.7. Suicidal attempt</t>
  </si>
  <si>
    <t>s6Eg6lQyZWO</t>
  </si>
  <si>
    <t>2.8. Self-harm</t>
  </si>
  <si>
    <t>E3kpNXKwD2C</t>
  </si>
  <si>
    <t>2.9. Lock of appetite</t>
  </si>
  <si>
    <t>XWfsZs60ajm</t>
  </si>
  <si>
    <t>3.1. Anxiety/stress</t>
  </si>
  <si>
    <t>K3U55eLFfzP</t>
  </si>
  <si>
    <t>3.2. Constant worry</t>
  </si>
  <si>
    <t>eAQN3eVYKAP</t>
  </si>
  <si>
    <t>3.3. Excessive fear / phobia / feeling threatened</t>
  </si>
  <si>
    <t>rPFyktAiZR2</t>
  </si>
  <si>
    <t>3.4. Panic attack</t>
  </si>
  <si>
    <t>C4UdYYXuhkQ</t>
  </si>
  <si>
    <t>3.5. Compulsive or repetitive behavior</t>
  </si>
  <si>
    <t>zWkLxeUTwwN</t>
  </si>
  <si>
    <t>3.6. Elective mutism</t>
  </si>
  <si>
    <t>KJyiX8JCJUr</t>
  </si>
  <si>
    <t>4.1. Intrusive feelings, thoughts</t>
  </si>
  <si>
    <t>kGIkcfpy5Uy</t>
  </si>
  <si>
    <t>4.2. Flashbacks</t>
  </si>
  <si>
    <t>xnIb2YJRM6o</t>
  </si>
  <si>
    <t>4.3. Avoidance</t>
  </si>
  <si>
    <t>DLx1tuTEbyC</t>
  </si>
  <si>
    <t>4.4. Hypervigilance / excessive startle response</t>
  </si>
  <si>
    <t>z3Fa1Ohs84T</t>
  </si>
  <si>
    <t>4.5. Trauma-related auditory /visual hallucinations</t>
  </si>
  <si>
    <t>uQq9EU88OtZ</t>
  </si>
  <si>
    <t>4.6. Child has stopped talking</t>
  </si>
  <si>
    <t>YNF4myNHLby</t>
  </si>
  <si>
    <t>5.1. Delusions</t>
  </si>
  <si>
    <t>niD04hzcTCO</t>
  </si>
  <si>
    <t>5.2. Visual hallucinations</t>
  </si>
  <si>
    <t>bAywz3KuOAY</t>
  </si>
  <si>
    <t>5.3. Auditory hallucinations</t>
  </si>
  <si>
    <t>M5oOIgIzgLg</t>
  </si>
  <si>
    <t>5.4. Disorganized thought /speech</t>
  </si>
  <si>
    <t>bRdkWInUwhA</t>
  </si>
  <si>
    <t>5.5. Bizarre behavior</t>
  </si>
  <si>
    <t>EhWdb8NXgbB</t>
  </si>
  <si>
    <t>5.6. Agitation</t>
  </si>
  <si>
    <t>hkfTABGOLdO</t>
  </si>
  <si>
    <t>6.1. Lack of concentration, memory and reasoning problems</t>
  </si>
  <si>
    <t>vJOQ03evfBp</t>
  </si>
  <si>
    <t>6.2. Delayed development (milestone) in children</t>
  </si>
  <si>
    <t>sdRHk14rYtp</t>
  </si>
  <si>
    <t>6.3. Abnormal social interaction and communication in children</t>
  </si>
  <si>
    <t>XLzu90wk36W</t>
  </si>
  <si>
    <t>6.4. Learning difficulties</t>
  </si>
  <si>
    <t>E9O8M1SWjax</t>
  </si>
  <si>
    <t>6.5. Epileptic seizures</t>
  </si>
  <si>
    <t>OfvoaDfEJ2h</t>
  </si>
  <si>
    <t>7.1. Alcohol / substance abuse</t>
  </si>
  <si>
    <t>qhuDwW1vTZu</t>
  </si>
  <si>
    <t>7.2. Aggressiveness</t>
  </si>
  <si>
    <t>D4VrpA3BnJQ</t>
  </si>
  <si>
    <t>7.3. Conduct problems in children</t>
  </si>
  <si>
    <t>p9aiCYSi6ry</t>
  </si>
  <si>
    <t>7.4. Hypo-hyperactivity</t>
  </si>
  <si>
    <t>U5y9XGOMuPl</t>
  </si>
  <si>
    <t>7.5. Impulsivity</t>
  </si>
  <si>
    <t>f9SFwb4J6IQ</t>
  </si>
  <si>
    <t>7.6. Regression in development</t>
  </si>
  <si>
    <t>ncI39b3ITBb</t>
  </si>
  <si>
    <t>7.7. Social / interpersonal isolation</t>
  </si>
  <si>
    <t>N84tcOWY0cg</t>
  </si>
  <si>
    <t>7.8. Reduction of family attachment / involvement</t>
  </si>
  <si>
    <t>MmcgFQGgFos</t>
  </si>
  <si>
    <t>F4u0VDOBBO4</t>
  </si>
  <si>
    <t>If other symptoms 1, specify</t>
  </si>
  <si>
    <t>Hide concept if [Main signs and symptoms 1] &lt;&gt; 'Other'</t>
  </si>
  <si>
    <t>Main signs and symptoms 2</t>
  </si>
  <si>
    <t>Mental Health-Baseline consultation- Main signs and symptoms 2</t>
  </si>
  <si>
    <t>q9JxQCaqGHh</t>
  </si>
  <si>
    <t>Mental Health-Baseline- Main signs and symptoms 2</t>
  </si>
  <si>
    <t>DL5T7VkR0sC</t>
  </si>
  <si>
    <t>RUO9bcjHNfL</t>
  </si>
  <si>
    <t>D34Y7wiEJwf</t>
  </si>
  <si>
    <t>gNCPCIFoTSI</t>
  </si>
  <si>
    <t>e4hFDwzHwYi</t>
  </si>
  <si>
    <t>mVhUAinItWJ</t>
  </si>
  <si>
    <t>ZNvtMTM75Hh</t>
  </si>
  <si>
    <t>lxUKWtFENk7</t>
  </si>
  <si>
    <t>Ie8A1K33ClV</t>
  </si>
  <si>
    <t>grDVX6L1QB5</t>
  </si>
  <si>
    <t>oQ1JH6RNbFq</t>
  </si>
  <si>
    <t>CsACk1pZMh3</t>
  </si>
  <si>
    <t>AVnSwNebqlD</t>
  </si>
  <si>
    <t>v8GTPfGMDFt</t>
  </si>
  <si>
    <t>JmOAwmsQPp7</t>
  </si>
  <si>
    <t>jQa6kb7KxYq</t>
  </si>
  <si>
    <t>Vt2h1Q2Kqd4</t>
  </si>
  <si>
    <t>WiQtpi4tmBD</t>
  </si>
  <si>
    <t>kzazCOMh54r</t>
  </si>
  <si>
    <t>oQ0z456fPHx</t>
  </si>
  <si>
    <t>mlme1lmaVO2</t>
  </si>
  <si>
    <t>MGiBNgElar9</t>
  </si>
  <si>
    <t>Mq0pb0N9es9</t>
  </si>
  <si>
    <t>BZSmbkjFeb2</t>
  </si>
  <si>
    <t>qF5GJWuwP7I</t>
  </si>
  <si>
    <t>AqGM4A4x4ZH</t>
  </si>
  <si>
    <t>TDiKsGVr9vW</t>
  </si>
  <si>
    <t>VfHmZSrz1iu</t>
  </si>
  <si>
    <t>vKrmm7xEiyU</t>
  </si>
  <si>
    <t>DkKlf7z7J0A</t>
  </si>
  <si>
    <t>DtvjqtSueBg</t>
  </si>
  <si>
    <t>MOo56oH5fZZ</t>
  </si>
  <si>
    <t>wBw8MxEosCT</t>
  </si>
  <si>
    <t>aBxzUf9Ecfk</t>
  </si>
  <si>
    <t>ZjoKShVNf0f</t>
  </si>
  <si>
    <t>hN67qLSwc0g</t>
  </si>
  <si>
    <t>a8jObgXBIVl</t>
  </si>
  <si>
    <t>LItaXrhu90p</t>
  </si>
  <si>
    <t>6.5. Epilectic seizures</t>
  </si>
  <si>
    <t>YkxJRhPijXI</t>
  </si>
  <si>
    <t>vB4gzAOsKpd</t>
  </si>
  <si>
    <t>Q6XGBJH0R3x</t>
  </si>
  <si>
    <t>y8L2Zv4RlJn</t>
  </si>
  <si>
    <t>prDbHgGinOW</t>
  </si>
  <si>
    <t>wyYpwXPlgdp</t>
  </si>
  <si>
    <t>dWAEuWFErLq</t>
  </si>
  <si>
    <t>ObBIwswzC5k</t>
  </si>
  <si>
    <t>LVrVkdfIDqi</t>
  </si>
  <si>
    <t>P5ynTlcrpyz</t>
  </si>
  <si>
    <t>If other symptoms 2, specify</t>
  </si>
  <si>
    <t>Hide concept if [Main signs and symptoms 2] &lt;&gt; 'Other'</t>
  </si>
  <si>
    <t>Mental Health-Baseline consultation- If other symptoms 2, specify</t>
  </si>
  <si>
    <t>Em5zvpdd5ha</t>
  </si>
  <si>
    <t>Main signs and symptoms 3</t>
  </si>
  <si>
    <t>Mental Health-Baseline consultation- Main signs and symptoms 3</t>
  </si>
  <si>
    <t>DxOkrCzoVt0</t>
  </si>
  <si>
    <t>Mental Health-Baseline- Main signs and symptoms 3</t>
  </si>
  <si>
    <t>At6orlZekCM</t>
  </si>
  <si>
    <t>MwJY654TSd9</t>
  </si>
  <si>
    <t>X5iYrcRfeBm</t>
  </si>
  <si>
    <t>i8SeLRYrbLx</t>
  </si>
  <si>
    <t>lal50P9l8LG</t>
  </si>
  <si>
    <t>osP23xYIepo</t>
  </si>
  <si>
    <t>wdjZ3qNwk2X</t>
  </si>
  <si>
    <t>Klj5wb7JG2Z</t>
  </si>
  <si>
    <t>uFtMp9g0TBW</t>
  </si>
  <si>
    <t>ksZZNEFB7zu</t>
  </si>
  <si>
    <t>cANk27WdhXc</t>
  </si>
  <si>
    <t>zM5c5uYMsvZ</t>
  </si>
  <si>
    <t>bTA27TiYjpB</t>
  </si>
  <si>
    <t>iEvp2qvpmp2</t>
  </si>
  <si>
    <t>v3MUVJ9PZnf</t>
  </si>
  <si>
    <t>2.9. Lack of appetite</t>
  </si>
  <si>
    <t>C6koyG3Ytee</t>
  </si>
  <si>
    <t>uKObSeRV2AA</t>
  </si>
  <si>
    <t>nVvPtSfgrkw</t>
  </si>
  <si>
    <t>cTSMIEwkUYg</t>
  </si>
  <si>
    <t>VuCPaKDSJdS</t>
  </si>
  <si>
    <t>jGib2ATf9wA</t>
  </si>
  <si>
    <t>A3x28k4mK0K</t>
  </si>
  <si>
    <t>hOe2Uv2QzNW</t>
  </si>
  <si>
    <t>wiWg65ZmY7m</t>
  </si>
  <si>
    <t>F8dCXAItxyH</t>
  </si>
  <si>
    <t>ZFvD3DPIOqU</t>
  </si>
  <si>
    <t>b86laBEr3D6</t>
  </si>
  <si>
    <t>dzQNyZ3JOiL</t>
  </si>
  <si>
    <t>rigJ0GaQlc8</t>
  </si>
  <si>
    <t>iDmZxyq6Yti</t>
  </si>
  <si>
    <t>FOUqwMu7jvw</t>
  </si>
  <si>
    <t>eDjtQywapEI</t>
  </si>
  <si>
    <t>XFxNnT9I8o7</t>
  </si>
  <si>
    <t>hB4c0OCSl7E</t>
  </si>
  <si>
    <t>IDSOcWT8P8l</t>
  </si>
  <si>
    <t>dgFNITlokVo</t>
  </si>
  <si>
    <t>BtcrJMIKM4o</t>
  </si>
  <si>
    <t>GzfGb2aVuQP</t>
  </si>
  <si>
    <t>yGcvHAyMoOi</t>
  </si>
  <si>
    <t>eaupIW2UJrD</t>
  </si>
  <si>
    <t>smFKAfMZaRD</t>
  </si>
  <si>
    <t>W1bWRA7RQJe</t>
  </si>
  <si>
    <t>prUU4ZtQXqa</t>
  </si>
  <si>
    <t>O1QlKohNY1u</t>
  </si>
  <si>
    <t>R69L7o6Dlex</t>
  </si>
  <si>
    <t>lhoZfWi4Z4Y</t>
  </si>
  <si>
    <t>K8cbzMAAb5j</t>
  </si>
  <si>
    <t>EvgGfB64BzL</t>
  </si>
  <si>
    <t>If other symptoms 3, specify</t>
  </si>
  <si>
    <t>Hide concept if [Main signs and symptoms 3] &lt;&gt; 'Other'</t>
  </si>
  <si>
    <t>Mental Health-Baseline consultation- If other symptoms 3, specify</t>
  </si>
  <si>
    <t>aWsxYkJR8Ua</t>
  </si>
  <si>
    <t>Main category of symptoms 2</t>
  </si>
  <si>
    <t>Hide concept</t>
  </si>
  <si>
    <t>Mental Health-Baseline consultation- Main category of symptoms 2</t>
  </si>
  <si>
    <t>HI1SiwPYd9P</t>
  </si>
  <si>
    <t>Mental Health-Baseline- Main category of symptoms 2</t>
  </si>
  <si>
    <t>ugZ7OkqquBT</t>
  </si>
  <si>
    <t>RUejkBD736H</t>
  </si>
  <si>
    <t>pIiRF8mJB1j</t>
  </si>
  <si>
    <t>kXzK0kHQR9y</t>
  </si>
  <si>
    <t>CsGyTQ3VbxP</t>
  </si>
  <si>
    <t>YdpqRs5xVjn</t>
  </si>
  <si>
    <t>YedHl1KGYWc</t>
  </si>
  <si>
    <t>BR8q8HZyVUq</t>
  </si>
  <si>
    <t>Gd6FpsYhQBa</t>
  </si>
  <si>
    <t>Main category of symptoms 3</t>
  </si>
  <si>
    <t>Mental Health-Baseline consultation- Main category of symptoms 3</t>
  </si>
  <si>
    <t>efFB9WuXCQV</t>
  </si>
  <si>
    <t>Mental Health-Baseline- Main category of symptoms 3</t>
  </si>
  <si>
    <t>ZrNMcI9PQZu</t>
  </si>
  <si>
    <t>b8C2JrR8KlV</t>
  </si>
  <si>
    <t>azBZE32Lc83</t>
  </si>
  <si>
    <t>Zb1YvhWO5L9</t>
  </si>
  <si>
    <t>zYRqTIuXeVw</t>
  </si>
  <si>
    <t>p6NJZ3F7bGE</t>
  </si>
  <si>
    <t>r1SYezfYcWA</t>
  </si>
  <si>
    <t>OmkIsPVyd4D</t>
  </si>
  <si>
    <t>JdRq4AasoNz</t>
  </si>
  <si>
    <t>Coping mechanism</t>
  </si>
  <si>
    <t>Patient has positive functionality</t>
  </si>
  <si>
    <t>Mental Health-Baseline consultation- Patient has positive functionality</t>
  </si>
  <si>
    <t>kAwEiYOilpy</t>
  </si>
  <si>
    <t>Patient has internal resources</t>
  </si>
  <si>
    <t>Mental Health-Baseline consultation- Patient has internal resources</t>
  </si>
  <si>
    <t>mzm29GFKY4U</t>
  </si>
  <si>
    <t>Patient has external resources</t>
  </si>
  <si>
    <t>Mental Health-Baseline consultation- Patient has external resources</t>
  </si>
  <si>
    <t>zpFx3MXhLte</t>
  </si>
  <si>
    <t>Patient has spiritual/moral resources</t>
  </si>
  <si>
    <t>Mental Health-Baseline consultation- Patient has spiritual/moral resources</t>
  </si>
  <si>
    <t>oJ111p1r4Ja</t>
  </si>
  <si>
    <t>Main clinical diagnosis</t>
  </si>
  <si>
    <t>Adjustment disorder</t>
  </si>
  <si>
    <t>oVOeHmeVVkX</t>
  </si>
  <si>
    <t>Childhood developmental disorder</t>
  </si>
  <si>
    <t>j5NE8R71Jme</t>
  </si>
  <si>
    <t>Generalized anxiety</t>
  </si>
  <si>
    <t>PnQJPr3ELbF</t>
  </si>
  <si>
    <t>Obsessive compulsive disorder</t>
  </si>
  <si>
    <t>YKc5W2yvEIW</t>
  </si>
  <si>
    <t>Other anxiety disorder</t>
  </si>
  <si>
    <t>vCAovfZnrdn</t>
  </si>
  <si>
    <t>Other conditions of clinical attention</t>
  </si>
  <si>
    <t>ZeuZLTHLyPV</t>
  </si>
  <si>
    <t>Other mental disorders</t>
  </si>
  <si>
    <t>PXTAfBARQUt</t>
  </si>
  <si>
    <t>yZfkeOwBJuT</t>
  </si>
  <si>
    <t>Phobia (social, specific, agoraphobia)</t>
  </si>
  <si>
    <t>b9hUwyzpsBZ</t>
  </si>
  <si>
    <t>Secondary clinical diagnosis 1</t>
  </si>
  <si>
    <t>Mental Health-Baseline consultation- Secondary clinical diagnosis 1</t>
  </si>
  <si>
    <t>KphQzTvMgS5</t>
  </si>
  <si>
    <t>Secondary clinical diagnosis 2</t>
  </si>
  <si>
    <t>Mental Health-Baseline consultation- Secondary clinical diagnosis 2</t>
  </si>
  <si>
    <t>ma2PvVKUzmr</t>
  </si>
  <si>
    <t>Secondary clinical diagnosis 3</t>
  </si>
  <si>
    <t>Mental Health-Baseline consultation- Secondary clinical diagnosis 3</t>
  </si>
  <si>
    <t>zy3c92fIhHU</t>
  </si>
  <si>
    <t>Precipitating events and risk factors expressed by the patient</t>
  </si>
  <si>
    <t>Main precipitating factor</t>
  </si>
  <si>
    <t>Mental Health-Baseline consultation- Main precipitating factor</t>
  </si>
  <si>
    <t>Oyos8KC10Mx</t>
  </si>
  <si>
    <t>1.7 Planned pregnancy</t>
  </si>
  <si>
    <t>CVzsm1GPm0m</t>
  </si>
  <si>
    <t>1.8 Planned pregnancy unwanted</t>
  </si>
  <si>
    <t>sAtFQP9TbkP</t>
  </si>
  <si>
    <t>6. Other that does not appear on the list</t>
  </si>
  <si>
    <t>qOYxOyZk0H1</t>
  </si>
  <si>
    <t>Secondary precipitating factor 1)</t>
  </si>
  <si>
    <t>Mental Health-Baseline consultation- Secondary precipitating factor 1</t>
  </si>
  <si>
    <t>jcFZ8liGK8I</t>
  </si>
  <si>
    <t>Mental Health-Baseline- Secondary precipitating factor 1)</t>
  </si>
  <si>
    <t>LnK4rRSLkWv</t>
  </si>
  <si>
    <t>eikYiuv7ikP</t>
  </si>
  <si>
    <t>YB7dvfvPeni</t>
  </si>
  <si>
    <t>icu4C834KwO</t>
  </si>
  <si>
    <t>X3ehszhIwNX</t>
  </si>
  <si>
    <t>gP4mZkACX5O</t>
  </si>
  <si>
    <t>yTIaDKiUVqy</t>
  </si>
  <si>
    <t>yi0ou2o6U3o</t>
  </si>
  <si>
    <t>Qscjot1RVFp</t>
  </si>
  <si>
    <t>nZ036wIhenJ</t>
  </si>
  <si>
    <t>qZMP2Ituqsw</t>
  </si>
  <si>
    <t>xvOgH0gLrU6</t>
  </si>
  <si>
    <t>B9OXD60cUyZ</t>
  </si>
  <si>
    <t>pRwX65zKlNz</t>
  </si>
  <si>
    <t>KvyI2dPhyeq</t>
  </si>
  <si>
    <t>pQWAMFwhhfI</t>
  </si>
  <si>
    <t>bbYHkw1UPuI</t>
  </si>
  <si>
    <t>cQXqWYMdoya</t>
  </si>
  <si>
    <t>wn9aLo27Brd</t>
  </si>
  <si>
    <t>L1e4kFszsB8</t>
  </si>
  <si>
    <t>rvzy9k1Y6ZK</t>
  </si>
  <si>
    <t>jrHxmVkLphK</t>
  </si>
  <si>
    <t>xvpRegaw00R</t>
  </si>
  <si>
    <t>qSgWsQQS9f8</t>
  </si>
  <si>
    <t>jRhR59TUWKA</t>
  </si>
  <si>
    <t>f2YhjyhsfTH</t>
  </si>
  <si>
    <t>yPBlEvDb5WW</t>
  </si>
  <si>
    <t>RXJ4L2FERTs</t>
  </si>
  <si>
    <t>ifVZJABwlKi</t>
  </si>
  <si>
    <t>ezw8mRAaOaE</t>
  </si>
  <si>
    <t>thkZy0wxGpE</t>
  </si>
  <si>
    <t>BUAkWpTl5FL</t>
  </si>
  <si>
    <t>Cr9TcizRFW7</t>
  </si>
  <si>
    <t>3.5 Loss of family income</t>
  </si>
  <si>
    <t>oIl7XNtugUq</t>
  </si>
  <si>
    <t>R8FZMQATF0A</t>
  </si>
  <si>
    <t>wIw74ogl1PK</t>
  </si>
  <si>
    <t>3.8 Divorce / separation</t>
  </si>
  <si>
    <t>YKSFLGDarUq</t>
  </si>
  <si>
    <t>Irppr3cmN14</t>
  </si>
  <si>
    <t>4. Disaster / Catastrophes</t>
  </si>
  <si>
    <t>JaLGKNeatIL</t>
  </si>
  <si>
    <t>Z7cz2mKcrIa</t>
  </si>
  <si>
    <t>mGn2GzfrxtG</t>
  </si>
  <si>
    <t>5. Others</t>
  </si>
  <si>
    <t>xKcLaEi4Lzm</t>
  </si>
  <si>
    <t>SEcS85RFaNf</t>
  </si>
  <si>
    <t>byj3NsfRpME</t>
  </si>
  <si>
    <t>FXJ56vxi9Gi</t>
  </si>
  <si>
    <t>Secondary precipitating factor 2)</t>
  </si>
  <si>
    <t>Mental Health-Baseline consultation- Secondary precipitating factor 2</t>
  </si>
  <si>
    <t>iRbBP4TiUTi</t>
  </si>
  <si>
    <t>Mental Health-Baseline- Secondary precipitating factor 2)</t>
  </si>
  <si>
    <t>uEBn5MEudLZ</t>
  </si>
  <si>
    <t>LSEmPOXkwYZ</t>
  </si>
  <si>
    <t>Y4WoeXh8rNU</t>
  </si>
  <si>
    <t>sKyE8sGObZi</t>
  </si>
  <si>
    <t>RaWs7kiJzGm</t>
  </si>
  <si>
    <t>bOaHwA1SdhP</t>
  </si>
  <si>
    <t>tpttIEgtzv4</t>
  </si>
  <si>
    <t>bSWw6GSLsc8</t>
  </si>
  <si>
    <t>gbTcsWOmYq9</t>
  </si>
  <si>
    <t>ifzUhS2ZHqy</t>
  </si>
  <si>
    <t>ix0lDiWhHsc</t>
  </si>
  <si>
    <t>DF5696Qt9RC</t>
  </si>
  <si>
    <t>EDwNdZpUrCx</t>
  </si>
  <si>
    <t>Q6dl24peF2E</t>
  </si>
  <si>
    <t>PrRMmR67zqz</t>
  </si>
  <si>
    <t>URmZW5qWqvc</t>
  </si>
  <si>
    <t>Zt6ex0Pg8PD</t>
  </si>
  <si>
    <t>JCzxf1rGX2x</t>
  </si>
  <si>
    <t>eRflUD0gLb2</t>
  </si>
  <si>
    <t>RwekBSNn4si</t>
  </si>
  <si>
    <t>zfAWUjV1diT</t>
  </si>
  <si>
    <t>muI58efLWHQ</t>
  </si>
  <si>
    <t>e83eQZzAHUM</t>
  </si>
  <si>
    <t>PRk1UTFSRwi</t>
  </si>
  <si>
    <t>k8zccAhmOhX</t>
  </si>
  <si>
    <t>rRKJjCDfDRQ</t>
  </si>
  <si>
    <t>VKXaVyW8G94</t>
  </si>
  <si>
    <t>T0IvcrGQUUv</t>
  </si>
  <si>
    <t>ImRlZ8X9WO0</t>
  </si>
  <si>
    <t>FpiwRS21c95</t>
  </si>
  <si>
    <t>rkM4U4hR6KE</t>
  </si>
  <si>
    <t>dG1xWdpgxXo</t>
  </si>
  <si>
    <t>aXJAnafhPxF</t>
  </si>
  <si>
    <t>MDazfrcVOgh</t>
  </si>
  <si>
    <t>GqSfef2sR1R</t>
  </si>
  <si>
    <t>JnVkdew8tHo</t>
  </si>
  <si>
    <t>TloJseKmia1</t>
  </si>
  <si>
    <t>Dd82m3vo7b3</t>
  </si>
  <si>
    <t>Olfj4O8EhsO</t>
  </si>
  <si>
    <t>GV9ziMIRv9Z</t>
  </si>
  <si>
    <t>ocoAY70ivQR</t>
  </si>
  <si>
    <t>ev8Ezo92fYl</t>
  </si>
  <si>
    <t>Q2PW2DrRmS8</t>
  </si>
  <si>
    <t>efeafU08brp</t>
  </si>
  <si>
    <t>o8U4WioQrtW</t>
  </si>
  <si>
    <t>Main category of events or factors</t>
  </si>
  <si>
    <t>Medical conditions</t>
  </si>
  <si>
    <t>Mental Health-Baseline consultation- Main category of events or factors</t>
  </si>
  <si>
    <t>TZ7296lWOGI</t>
  </si>
  <si>
    <t>Mental Health-Baseline- Main category of events or factors 1</t>
  </si>
  <si>
    <t>UHUuWkuDo4i</t>
  </si>
  <si>
    <t>n1gnyubUtqy</t>
  </si>
  <si>
    <t>Violence</t>
  </si>
  <si>
    <t>kliw14EzGyU</t>
  </si>
  <si>
    <t>Separation or loss</t>
  </si>
  <si>
    <t>j8VfvHDcHu0</t>
  </si>
  <si>
    <t>Disaster</t>
  </si>
  <si>
    <t>IHr2n8cRzwY</t>
  </si>
  <si>
    <t>d3kXycvdm57</t>
  </si>
  <si>
    <t>Occurence date of the main event</t>
  </si>
  <si>
    <t>Mental Health-Baseline consultation- Occurence date of the main event</t>
  </si>
  <si>
    <t>WigKEG9g8fl</t>
  </si>
  <si>
    <t>Mental Health-Baseline- Occurence date of the main event</t>
  </si>
  <si>
    <t>cfv3eGo17x8</t>
  </si>
  <si>
    <t>HfrK4GQRgFw</t>
  </si>
  <si>
    <t>vd3Y8tXOgKf</t>
  </si>
  <si>
    <t>vgVUwueItRN</t>
  </si>
  <si>
    <t>pCdNOsxpsNB</t>
  </si>
  <si>
    <t>KF6yQkEMmXV</t>
  </si>
  <si>
    <t>jCSAt3lui13</t>
  </si>
  <si>
    <t>Agression/violence</t>
  </si>
  <si>
    <t>Has the patient experienced an aggresion/violence?</t>
  </si>
  <si>
    <t>Mental Health-Baseline consultation- Has the patient experienced an aggresion/violence?</t>
  </si>
  <si>
    <t>NGTDOKzB1eo</t>
  </si>
  <si>
    <t>Mental Health-Baseline- Has the patient experience an aggresion/violence?</t>
  </si>
  <si>
    <t>r0MQ1xoK4Yq</t>
  </si>
  <si>
    <t>ZxCHdZTBft2</t>
  </si>
  <si>
    <t>zKJyMEP7vcU</t>
  </si>
  <si>
    <t>Aggression/violence type 1</t>
  </si>
  <si>
    <t>Hide concept if [Has the patient experienced an aggresion/violence?] &lt;&gt; 'Yes'</t>
  </si>
  <si>
    <t>Mental Health-Baseline consultation- Aggression/violence type 1</t>
  </si>
  <si>
    <t>bizBsJgSuEQ</t>
  </si>
  <si>
    <t>Aggression/violence type 2</t>
  </si>
  <si>
    <t>Mental Health-Baseline consultation- Aggression/violence type 2</t>
  </si>
  <si>
    <t>KvTpKqe2IjW</t>
  </si>
  <si>
    <t>Aggression/violence type 3</t>
  </si>
  <si>
    <t>Mental Health-Baseline consultation- Aggression/violence type 3</t>
  </si>
  <si>
    <t>gTDZM4Nf4KE</t>
  </si>
  <si>
    <t>Time between violent event and consultation</t>
  </si>
  <si>
    <t>&lt; 24h</t>
  </si>
  <si>
    <t>Mental Health-Baseline consultation- Time between violent event and consultation</t>
  </si>
  <si>
    <t>jPLh2gkByO7</t>
  </si>
  <si>
    <t>Mental Health-Baseline- Delay</t>
  </si>
  <si>
    <t>OvnQPoUpn0D</t>
  </si>
  <si>
    <t>nYLic22Wpnd</t>
  </si>
  <si>
    <t>24 - 72 hours</t>
  </si>
  <si>
    <t>D82EzgKyapX</t>
  </si>
  <si>
    <t>&lt; 1 month</t>
  </si>
  <si>
    <t>et8h0BfYizv</t>
  </si>
  <si>
    <t>&lt; 1year</t>
  </si>
  <si>
    <t>Zkttqh0Yyci</t>
  </si>
  <si>
    <t>e67c1VibSwe</t>
  </si>
  <si>
    <t>wj0F8RyJjAP</t>
  </si>
  <si>
    <t>(Sexual violence cases) Has the patient received medical treatment?</t>
  </si>
  <si>
    <t>Yes, before 72h after aggresion</t>
  </si>
  <si>
    <t>Mental Health-Baseline consultation- SV cases - Has the patient received medical treatment?</t>
  </si>
  <si>
    <t>mbYJngnhxlA</t>
  </si>
  <si>
    <t>Mental Health-Baseline- SV cases - Has the patient received medical treatment?</t>
  </si>
  <si>
    <t>WkMN1mepO3T</t>
  </si>
  <si>
    <t>RdoJYTXUcC7</t>
  </si>
  <si>
    <t>Yes, 72h after the aggresion</t>
  </si>
  <si>
    <t>wnTJUZH6oUp</t>
  </si>
  <si>
    <t>mxxwZcgjrrY</t>
  </si>
  <si>
    <t>Specify by who?</t>
  </si>
  <si>
    <t>Hide 'Specify by who?' and 'If medical treatment done, date:'</t>
  </si>
  <si>
    <t>Mental Health-Baseline consultation- Specify by who?</t>
  </si>
  <si>
    <t>LW58TIP1gF7</t>
  </si>
  <si>
    <t>If medical treatment done, date:</t>
  </si>
  <si>
    <t>Mental Health-Baseline consultation- If medical treatment done, date:</t>
  </si>
  <si>
    <t>adXgDvD0VHE</t>
  </si>
  <si>
    <t>Behavioural Risks Assessment</t>
  </si>
  <si>
    <t>Has the patient mentioned any death or suicide ideas?</t>
  </si>
  <si>
    <t>Mental Health-Baseline consultation- Has the patient mentioned any death or suicide ideas?</t>
  </si>
  <si>
    <t>kaPYsVJYqma</t>
  </si>
  <si>
    <t>Does the patient present a risk of suicide?</t>
  </si>
  <si>
    <t>Mental Health-Baseline consultation- Does the patient present a risk of suicide?</t>
  </si>
  <si>
    <t>HEVRAmegqJ6</t>
  </si>
  <si>
    <t>Does the patient practice substance abuse?</t>
  </si>
  <si>
    <t>Mental Health-Baseline consultation- Does the patient practice substance abuse?</t>
  </si>
  <si>
    <t>GCsqmAeUvA5</t>
  </si>
  <si>
    <t>Does the patient present a violence risk to him/herself or others?</t>
  </si>
  <si>
    <t>Mental Health-Baseline consultation- Does the patient present a violence risk to him/herself or others?</t>
  </si>
  <si>
    <t>NuTyBAIjuGB</t>
  </si>
  <si>
    <t>Scores</t>
  </si>
  <si>
    <t>MHO</t>
  </si>
  <si>
    <t>Mental Health-Baseline consultation- MHO</t>
  </si>
  <si>
    <t>OAMQxTpq1NB</t>
  </si>
  <si>
    <t>SRQ 20</t>
  </si>
  <si>
    <t>Mental Health Baseline consultation SRQ20 min and max value</t>
  </si>
  <si>
    <t>Mental Health-Baseline consultation- SRQ 20</t>
  </si>
  <si>
    <t>hxpD2ZRarEx</t>
  </si>
  <si>
    <t>Psychiatric information</t>
  </si>
  <si>
    <t>Mental Health-Baseline consultation- Past psychiatric history (y/n)</t>
  </si>
  <si>
    <t>fyYji8f8GX6</t>
  </si>
  <si>
    <t>Family history of psychiatric disorders</t>
  </si>
  <si>
    <t>Mental Health-Baseline consultation- Family history of psychiatric disorders</t>
  </si>
  <si>
    <t>pzIZ4Pv9Ulf</t>
  </si>
  <si>
    <t>Psychotropic Treatment</t>
  </si>
  <si>
    <t>Currently on psychotropic medication</t>
  </si>
  <si>
    <t>Mental Health-Baseline consultation- Currently on psychotropic medication</t>
  </si>
  <si>
    <t>WhP1iG4wPmM</t>
  </si>
  <si>
    <t>New mhGAP - Prescribed by</t>
  </si>
  <si>
    <t>ICM Hide 'Prescribed by' if 'new mhGAP - Currently on psychotropic / psychiatric medication?' is not 'Yes'</t>
  </si>
  <si>
    <t>Mental Health-Baseline consultation- New mhGAP - Prescribed by</t>
  </si>
  <si>
    <t>xKQF4UoMTUu</t>
  </si>
  <si>
    <t>Mental Health-Baseline- Prescribed by</t>
  </si>
  <si>
    <t>RXTKJQDe0Da</t>
  </si>
  <si>
    <t>Hf2vLD1GtrD</t>
  </si>
  <si>
    <t>M0BySGVfDez</t>
  </si>
  <si>
    <t>Intake starting date</t>
  </si>
  <si>
    <t>Mental Health-Baseline consultation- Intake starting date</t>
  </si>
  <si>
    <t>pezv5ybIBPp</t>
  </si>
  <si>
    <t>Prescribed drugs</t>
  </si>
  <si>
    <t>Drug 1</t>
  </si>
  <si>
    <t>Mental Health-Baseline consultation- Drug 1</t>
  </si>
  <si>
    <t>E3Glb8Ces3A</t>
  </si>
  <si>
    <t>Mental Health-Baseline- Drug 1_psy</t>
  </si>
  <si>
    <t>IDeHlYoqAoJ</t>
  </si>
  <si>
    <t>A75ktRq0kT9</t>
  </si>
  <si>
    <t>Amitriptyline 25 mg tab</t>
  </si>
  <si>
    <t>X2YqTbjy8AD</t>
  </si>
  <si>
    <t>Biperiden 2 mg tab</t>
  </si>
  <si>
    <t>qPYg3N6HFjq</t>
  </si>
  <si>
    <t>Carbamazepine 200 mg tab</t>
  </si>
  <si>
    <t>JOkCtB7Pngr</t>
  </si>
  <si>
    <t>Chlorpromazine 25 mg tab</t>
  </si>
  <si>
    <t>C9BQRN4EQZ7</t>
  </si>
  <si>
    <t>Chlorpromazine 100 mg tab</t>
  </si>
  <si>
    <t>Z852n7SiXlO</t>
  </si>
  <si>
    <t>Chlorpromazine 25 mg/ml, 2 ml amp</t>
  </si>
  <si>
    <t>Cq306GFaW8W</t>
  </si>
  <si>
    <t>Diazepam 2 mg tab</t>
  </si>
  <si>
    <t>iONy2twIAv3</t>
  </si>
  <si>
    <t>Diazepam 5 mg tab</t>
  </si>
  <si>
    <t>W8DmjPxhtaE</t>
  </si>
  <si>
    <t>Diazepam 5 mg/ml, 2 ml amp</t>
  </si>
  <si>
    <t>bXsfcqmjMDJ</t>
  </si>
  <si>
    <t>Fluoxetine hydrochloride 20 mg capsule</t>
  </si>
  <si>
    <t>VCpr8a7zbXm</t>
  </si>
  <si>
    <t>Fluphenazine decanoate 25 mg/ml, 1 ml amp</t>
  </si>
  <si>
    <t>PBEiOI1detf</t>
  </si>
  <si>
    <t>Haloperidol 0.5 mg tab</t>
  </si>
  <si>
    <t>DKA6gp2DGE2</t>
  </si>
  <si>
    <t>Haloperidol 2 mg tab</t>
  </si>
  <si>
    <t>R9j20Ru2fYA</t>
  </si>
  <si>
    <t>Haloperidol 5 mg tab</t>
  </si>
  <si>
    <t>wA50YOHvaVH</t>
  </si>
  <si>
    <t>Haloperidol 5 mg/ml, 1 ml amp</t>
  </si>
  <si>
    <t>DOCDT2o4cWC</t>
  </si>
  <si>
    <t>Haloperidol decanoate 50 mg/ml, 1 ml amp</t>
  </si>
  <si>
    <t>Zz6nw0WuGLL</t>
  </si>
  <si>
    <t>Hydroxyzine dihydrochloride 25 mg tab</t>
  </si>
  <si>
    <t>nTpVdd6gUOB</t>
  </si>
  <si>
    <t>Imipramine hydrochloride 10 mg tab</t>
  </si>
  <si>
    <t>OpPNEZ3OnjC</t>
  </si>
  <si>
    <t>Olanzapine 2.5 mg tab</t>
  </si>
  <si>
    <t>oYaaVhKGD2P</t>
  </si>
  <si>
    <t>Olanzapine 5 mg tab</t>
  </si>
  <si>
    <t>a9YABCvOJEY</t>
  </si>
  <si>
    <t>Paroxetine 20 mg breakable tab</t>
  </si>
  <si>
    <t>fiX0twZ3U4k</t>
  </si>
  <si>
    <t>Phenobarbital 5.4% 1 mg/drop oral sol. 30 ml bot</t>
  </si>
  <si>
    <t>TM7NOdyWkT3</t>
  </si>
  <si>
    <t>Phenobarbital 50 mg tab</t>
  </si>
  <si>
    <t>uiehaPeBv0W</t>
  </si>
  <si>
    <t>Phenobarbital 60 mg tab</t>
  </si>
  <si>
    <t>MCJhyZuFIF2</t>
  </si>
  <si>
    <t>Phenytoin sodium 100 mg tab</t>
  </si>
  <si>
    <t>W9xu8S2qdXG</t>
  </si>
  <si>
    <t>Promethazine hydrochloride 25 mg tab</t>
  </si>
  <si>
    <t>U06pO4R61hy</t>
  </si>
  <si>
    <t>Promethazine hydrochloride 25 mg/ml 1 ml amp</t>
  </si>
  <si>
    <t>e3K78gv99a0</t>
  </si>
  <si>
    <t>Promethazine hydrochloride 25 mg/ml 2 ml amp</t>
  </si>
  <si>
    <t>gv4BHPji9EG</t>
  </si>
  <si>
    <t>Risperidone 1 mg tab</t>
  </si>
  <si>
    <t>GkWVHFDY8Kt</t>
  </si>
  <si>
    <t>Risperidone 2 mg tab</t>
  </si>
  <si>
    <t>teevb8IBjud</t>
  </si>
  <si>
    <t>Sertraline 50 mg tab</t>
  </si>
  <si>
    <t>p8sq2jPeXI8</t>
  </si>
  <si>
    <t>Sertraline 100 mg tab</t>
  </si>
  <si>
    <t>ARC1h9gPboB</t>
  </si>
  <si>
    <t>Trihexyphenidyl hydrochloride 2 mg tab</t>
  </si>
  <si>
    <t>agVfdH6DUFb</t>
  </si>
  <si>
    <t>Valproate sodium 200 mg gastro-resistant tab</t>
  </si>
  <si>
    <t>omlLClSHWLb</t>
  </si>
  <si>
    <t>Valproate sodium 500 mg gastro-resistant tab</t>
  </si>
  <si>
    <t>ozroEcoU1CO</t>
  </si>
  <si>
    <t>it6yMSk2v9c</t>
  </si>
  <si>
    <t>Drug 2</t>
  </si>
  <si>
    <t>Mental Health-Baseline consultation- Drug 2</t>
  </si>
  <si>
    <t>g0dFGzTmVQM</t>
  </si>
  <si>
    <t>Mental Health-Baseline- Drug 2_psy</t>
  </si>
  <si>
    <t>ghiAluwLNBE</t>
  </si>
  <si>
    <t>fIwqEGnNL4o</t>
  </si>
  <si>
    <t>qIZ4xywvOKb</t>
  </si>
  <si>
    <t>xyMtRy1ZtRJ</t>
  </si>
  <si>
    <t>zIEuZfsyi2B</t>
  </si>
  <si>
    <t>RUlDrigkx4L</t>
  </si>
  <si>
    <t>Gaju6dn5Utf</t>
  </si>
  <si>
    <t>BYK41Vy4rVY</t>
  </si>
  <si>
    <t>JoAYt5UKCwU</t>
  </si>
  <si>
    <t>KAAYoOjDhTf</t>
  </si>
  <si>
    <t>n3TZB5I57SN</t>
  </si>
  <si>
    <t>aX9vNrtHWdv</t>
  </si>
  <si>
    <t>mQQiBPckUw0</t>
  </si>
  <si>
    <t>Qu3L06EXllx</t>
  </si>
  <si>
    <t>MedSybmBHRt</t>
  </si>
  <si>
    <t>GwLYjlCipQE</t>
  </si>
  <si>
    <t>aWJvJdVIx6S</t>
  </si>
  <si>
    <t>MxDY2u7yHTY</t>
  </si>
  <si>
    <t>jrnzlcQmSGk</t>
  </si>
  <si>
    <t>AAVndy52DH4</t>
  </si>
  <si>
    <t>ZafqulkdEUC</t>
  </si>
  <si>
    <t>MQel3rTDpd5</t>
  </si>
  <si>
    <t>edYv4em9QOZ</t>
  </si>
  <si>
    <t>HcyT8mtrYNr</t>
  </si>
  <si>
    <t>cd1Z2K8wjli</t>
  </si>
  <si>
    <t>tyUntk8Tv48</t>
  </si>
  <si>
    <t>hKUcoGM6egS</t>
  </si>
  <si>
    <t>ZuxNfbXUF8H</t>
  </si>
  <si>
    <t>IVMlXW1p2xj</t>
  </si>
  <si>
    <t>vDs6Dy43GGy</t>
  </si>
  <si>
    <t>gA4LmuodLd5</t>
  </si>
  <si>
    <t>VTr28PLZMUe</t>
  </si>
  <si>
    <t>zYvQm0lp9pJ</t>
  </si>
  <si>
    <t>H9m4K0jzFqx</t>
  </si>
  <si>
    <t>cPlWatLXdOi</t>
  </si>
  <si>
    <t>kwEzFBpKSSQ</t>
  </si>
  <si>
    <t>O7LKlvFMolI</t>
  </si>
  <si>
    <t>T7icq9CdAdQ</t>
  </si>
  <si>
    <t>Drug 3</t>
  </si>
  <si>
    <t>Mental Health-Baseline consultation- Drug 3</t>
  </si>
  <si>
    <t>Ps9l6QeSKoA</t>
  </si>
  <si>
    <t>Mental Health-Baseline- Drug 3_psy</t>
  </si>
  <si>
    <t>SN9bfTnXC4u</t>
  </si>
  <si>
    <t>ypm6FfSzih5</t>
  </si>
  <si>
    <t>FOTvWPJQ8cI</t>
  </si>
  <si>
    <t>UcSP2HEGSkW</t>
  </si>
  <si>
    <t>KK8I59YEEPN</t>
  </si>
  <si>
    <t>UOWsvxrNftO</t>
  </si>
  <si>
    <t>KQBos1Ts6R3</t>
  </si>
  <si>
    <t>EiUtLWgGj6k</t>
  </si>
  <si>
    <t>TYPGMDm28Bp</t>
  </si>
  <si>
    <t>wj2Lx1JZmrC</t>
  </si>
  <si>
    <t>AHbDZrFx37h</t>
  </si>
  <si>
    <t>iGFCFvfQg4O</t>
  </si>
  <si>
    <t>UlfiDjP2wAt</t>
  </si>
  <si>
    <t>mktSRqAM9mw</t>
  </si>
  <si>
    <t>kdzFlkjvaqR</t>
  </si>
  <si>
    <t>jMjMhgZpm6k</t>
  </si>
  <si>
    <t>KjRrJ8RKppt</t>
  </si>
  <si>
    <t>fptv440cyak</t>
  </si>
  <si>
    <t>Ki1iGgoQd2N</t>
  </si>
  <si>
    <t>IbTEGzfk1ms</t>
  </si>
  <si>
    <t>NZGDb6RTwau</t>
  </si>
  <si>
    <t>JntIun90qxr</t>
  </si>
  <si>
    <t>iNfzAFiNGTn</t>
  </si>
  <si>
    <t>vmVCFWs6CLC</t>
  </si>
  <si>
    <t>X2tamHLuo1I</t>
  </si>
  <si>
    <t>XoDq4l7JyZr</t>
  </si>
  <si>
    <t>JkB8TfOAb5e</t>
  </si>
  <si>
    <t>OpoTOULgjAx</t>
  </si>
  <si>
    <t>itXYZiHeN4N</t>
  </si>
  <si>
    <t>ja8Th7sQpkU</t>
  </si>
  <si>
    <t>jC32MjmupAc</t>
  </si>
  <si>
    <t>WOkPa9lrxke</t>
  </si>
  <si>
    <t>Bi8VfqtRlqe</t>
  </si>
  <si>
    <t>IWr1HcExJzw</t>
  </si>
  <si>
    <t>u8Ge6PWlAhH</t>
  </si>
  <si>
    <t>eaztDzaz0Vt</t>
  </si>
  <si>
    <t>BX1lKtvpzPY</t>
  </si>
  <si>
    <t>NmrsGn383J4</t>
  </si>
  <si>
    <t>Type of Intervention</t>
  </si>
  <si>
    <t>ICM Hide option 'Type of intervention - Unique consultation'</t>
  </si>
  <si>
    <t>mhGAP / Psychiatric</t>
  </si>
  <si>
    <t>cDiEtJtoljd</t>
  </si>
  <si>
    <t>PFA</t>
  </si>
  <si>
    <t>dUYbWHYBSb2</t>
  </si>
  <si>
    <t>PO19bija0vY</t>
  </si>
  <si>
    <t>Family therapy</t>
  </si>
  <si>
    <t>qvepXRYJQBA</t>
  </si>
  <si>
    <t>Psychiatric / mhGAP consultation</t>
  </si>
  <si>
    <t>w0uuLbqlOM2</t>
  </si>
  <si>
    <t>Psychological first aid</t>
  </si>
  <si>
    <t>XmVX4GjbBWK</t>
  </si>
  <si>
    <t>abWZov6EMFo</t>
  </si>
  <si>
    <t>Unique consultation</t>
  </si>
  <si>
    <t>DUQwiTNfB9h</t>
  </si>
  <si>
    <t>eGyef7kdZtW</t>
  </si>
  <si>
    <t>Next appointment</t>
  </si>
  <si>
    <t>POM - Mental Health-Baseline consultation - Hide 'Next appointment date' if 'Follow up session required?' is not TRUE</t>
  </si>
  <si>
    <t>Referrals</t>
  </si>
  <si>
    <t>Patient referred to - 1</t>
  </si>
  <si>
    <t>Mental Health-Baseline consultation- Patient referred to - 1</t>
  </si>
  <si>
    <t>WN2gfF9iwsV</t>
  </si>
  <si>
    <t>MSF medical team</t>
  </si>
  <si>
    <t>fUX9EWCXrFh</t>
  </si>
  <si>
    <t>MU1ObRAiYxG</t>
  </si>
  <si>
    <t>No referral</t>
  </si>
  <si>
    <t>PYDvuzcq6Nk</t>
  </si>
  <si>
    <t>Non-MSF medical team</t>
  </si>
  <si>
    <t>eYJ616L6DEO</t>
  </si>
  <si>
    <t>Patient referred to - 2</t>
  </si>
  <si>
    <t>Mental Health-Baseline consultation- Patient referred to - 2</t>
  </si>
  <si>
    <t>SDQuC8BKv58</t>
  </si>
  <si>
    <t>Patient referred to - 3</t>
  </si>
  <si>
    <t>Mental Health-Baseline consultation- Patient referred to - 3</t>
  </si>
  <si>
    <t>DrAPY8RwFb0</t>
  </si>
  <si>
    <t>Patient referred to - 4</t>
  </si>
  <si>
    <t>Mental Health-Baseline consultation- Patient referred to - 4</t>
  </si>
  <si>
    <t>jsUheN39FVk</t>
  </si>
  <si>
    <t>File closing</t>
  </si>
  <si>
    <t>Mental Health-Baseline consultation- File closing</t>
  </si>
  <si>
    <t>lIwBrkicNx5</t>
  </si>
  <si>
    <t>Reason for closing</t>
  </si>
  <si>
    <t>Death</t>
  </si>
  <si>
    <t>Hide 'Reason for closing'</t>
  </si>
  <si>
    <t>Mental Health-Baseline consultation- Reason for closing</t>
  </si>
  <si>
    <t>YmOr3K7v0NG</t>
  </si>
  <si>
    <t>Mental Health-Baseline- Reason for closing</t>
  </si>
  <si>
    <t>xNuSRWK7JIP</t>
  </si>
  <si>
    <t>ZHsD1xV92Ld</t>
  </si>
  <si>
    <t>LTFU</t>
  </si>
  <si>
    <t>NYod3jcnl3Z</t>
  </si>
  <si>
    <t>Referred to other services</t>
  </si>
  <si>
    <t>sAzwXYByBFs</t>
  </si>
  <si>
    <t>u2ePcx6MyND</t>
  </si>
  <si>
    <t>bDEV1JligSe</t>
  </si>
  <si>
    <t>If LTFU, specifiy</t>
  </si>
  <si>
    <t>Arrested/kidnapped/detained</t>
  </si>
  <si>
    <t>Hide 'If LTFU, specifiy'</t>
  </si>
  <si>
    <t>Mental Health-Baseline consultation- If LTFU, specifiy</t>
  </si>
  <si>
    <t>zLiQmLqNcOH</t>
  </si>
  <si>
    <t>Mental Health-Baseline- If LTFU, specifiy</t>
  </si>
  <si>
    <t>eEIiaCtWCAu</t>
  </si>
  <si>
    <t>rfDWg2b3s2K</t>
  </si>
  <si>
    <t>Relocation</t>
  </si>
  <si>
    <t>GVoV2dZ8IUq</t>
  </si>
  <si>
    <t>Unable to access the service</t>
  </si>
  <si>
    <t>BFcv05KHzIl</t>
  </si>
  <si>
    <t>Unmet expectations</t>
  </si>
  <si>
    <t>yhrQrajBHCp</t>
  </si>
  <si>
    <t>Unreacheable</t>
  </si>
  <si>
    <t>DCo0AsIqudm</t>
  </si>
  <si>
    <t>Unsatisfied with the service</t>
  </si>
  <si>
    <t>rq8mJEyhffC</t>
  </si>
  <si>
    <t>Consultation with</t>
  </si>
  <si>
    <t>Mental Health-Baseline consultation- Psychiatrist</t>
  </si>
  <si>
    <t>JZ0OTfVmoJJ</t>
  </si>
  <si>
    <t>Mental Health-Baseline consultation- Psychologist</t>
  </si>
  <si>
    <t>Rp3RnrzwmBC</t>
  </si>
  <si>
    <t>Mental Health-Baseline consultation- Counsellor</t>
  </si>
  <si>
    <t>LqPoSpXjHnu</t>
  </si>
  <si>
    <t>Clinical officer/GP/psychiatrist nurse</t>
  </si>
  <si>
    <t>Mental Health-Baseline consultation- Clinical officer/GP/psychiatrist nurse</t>
  </si>
  <si>
    <t>r0oQ7TlB13T</t>
  </si>
  <si>
    <t>Initials of the consultant</t>
  </si>
  <si>
    <t>Mental Health-Baseline consultation- Initials of the consultant</t>
  </si>
  <si>
    <t>GfGgQmtPLOM</t>
  </si>
  <si>
    <t>POM - Mental Health-Baseline consultation - Hide file closure-related data elements' if 'File closure' is not TRUE</t>
  </si>
  <si>
    <t>Mental Health-Baseline consultation- Comments</t>
  </si>
  <si>
    <t>bXuyAsfK2dT</t>
  </si>
  <si>
    <t>Triage V1</t>
  </si>
  <si>
    <t>Main Problem</t>
  </si>
  <si>
    <t>Mental Health-Triage - Main category of symptoms</t>
  </si>
  <si>
    <t>kW5c1sDDyqg</t>
  </si>
  <si>
    <t>Type Of Agression/Violence</t>
  </si>
  <si>
    <t>Mental Health-Triage - Has the patient experienced an aggresion/violence?</t>
  </si>
  <si>
    <t>ZuQZA1SkQnS</t>
  </si>
  <si>
    <t>Aggression/violence type</t>
  </si>
  <si>
    <t>POM - Mental Health-Triage - Hide violence-related data elements if 'Has the patient experienced an aggresion/violence?' is not TRUE</t>
  </si>
  <si>
    <t>Mental Health-Triage - Aggression/violence type</t>
  </si>
  <si>
    <t>kcAeiUMJ9rS</t>
  </si>
  <si>
    <t>Mental Health-Triage - Time between violent event and consultation</t>
  </si>
  <si>
    <t>iXxqDU6JCjx</t>
  </si>
  <si>
    <t>Pregnancy due to sexual violence?</t>
  </si>
  <si>
    <t>Mental Health-Triage - Pregnancy due to sexual violence?</t>
  </si>
  <si>
    <t>KznYLdoXCTf</t>
  </si>
  <si>
    <t>Has the patient mentioned any death or suicide ideas (last 6 months)?</t>
  </si>
  <si>
    <t>POM - Mental Health-Triage - Hide 'Has the patient mentioned any death or suicide ideas (last 6 months)?' if 'Sex' is not 'female'</t>
  </si>
  <si>
    <t>Mental Health-Triage - Has the patient mentioned any death or suicide ideas (last 6 months)?</t>
  </si>
  <si>
    <t>tXHvq2YbAyO</t>
  </si>
  <si>
    <t>Mental Health-Triage - Does the patient present a risk of suicide?</t>
  </si>
  <si>
    <t>Y940dBoOEPP</t>
  </si>
  <si>
    <t>Mental Health-Triage - Does the patient present a violence risk to him/herself or others?</t>
  </si>
  <si>
    <t>DiIPQXOq73P</t>
  </si>
  <si>
    <t>Psychiatric History</t>
  </si>
  <si>
    <t>Mental Health-Triage - Past psychiatric history</t>
  </si>
  <si>
    <t>I7m9DcyyXTO</t>
  </si>
  <si>
    <t>Support System</t>
  </si>
  <si>
    <t>Support system available</t>
  </si>
  <si>
    <t>Mental Health-Triage - Support system available</t>
  </si>
  <si>
    <t>hFb9Hg36SZ8</t>
  </si>
  <si>
    <t>Children/Unaccompanied Minors</t>
  </si>
  <si>
    <t>Children/Unaccompanied minors</t>
  </si>
  <si>
    <t>Mental Health-Triage - Children/Unaccompanied minors</t>
  </si>
  <si>
    <t>doTDg5Qxv4D</t>
  </si>
  <si>
    <t>Outcome</t>
  </si>
  <si>
    <t>Red (hot)</t>
  </si>
  <si>
    <t>Mental Health-Triage - Outcome</t>
  </si>
  <si>
    <t>oDqtKFMyj8v</t>
  </si>
  <si>
    <t>Mental Health - Outcome</t>
  </si>
  <si>
    <t>kTSdI8C0WKP</t>
  </si>
  <si>
    <t>uuSDYDcgab3</t>
  </si>
  <si>
    <t>Yellow (urgent)</t>
  </si>
  <si>
    <t>wnYCoskZLnK</t>
  </si>
  <si>
    <t>Green (general MH)</t>
  </si>
  <si>
    <t>BdvCayRROtU</t>
  </si>
  <si>
    <t>Designation</t>
  </si>
  <si>
    <t>Individual Consultation</t>
  </si>
  <si>
    <t>Mental Health-Triage - Designation</t>
  </si>
  <si>
    <t>WxQBRXJnY9h</t>
  </si>
  <si>
    <t>Mental Health - Designation</t>
  </si>
  <si>
    <t>w7RpHSzodfo</t>
  </si>
  <si>
    <t>cechnw3KFxM</t>
  </si>
  <si>
    <t>Group session</t>
  </si>
  <si>
    <t>pcu9OjtuOgv</t>
  </si>
  <si>
    <t>mZdJYMqQwEv</t>
  </si>
  <si>
    <t>Waiting list</t>
  </si>
  <si>
    <t>rwI1l8DM8P7</t>
  </si>
  <si>
    <t>Other services</t>
  </si>
  <si>
    <t>vCveELzkCrg</t>
  </si>
  <si>
    <t>Designation - If other services - specify</t>
  </si>
  <si>
    <t>POM - Mental Health-Triage - Hide 'Designation - If other services - specify' if 'Designation' is not 'other'</t>
  </si>
  <si>
    <t>Mental Health-Triage - Designation - If other services - specify</t>
  </si>
  <si>
    <t>pTjWY2X9XNj</t>
  </si>
  <si>
    <t>Mental Health - Designation - If other services - specify</t>
  </si>
  <si>
    <t>wH0Yv4kVYcp</t>
  </si>
  <si>
    <t>q8WoF0vv3Ol</t>
  </si>
  <si>
    <t>External</t>
  </si>
  <si>
    <t>HYLKsUFY3c5</t>
  </si>
  <si>
    <t>Consultation date</t>
  </si>
  <si>
    <t>Remove concept</t>
  </si>
  <si>
    <t>Mental Health-Baseline consultation- Consultation date</t>
  </si>
  <si>
    <t>CXS4qAJH2qD</t>
  </si>
  <si>
    <t>Consultation</t>
  </si>
  <si>
    <t>Remove option</t>
  </si>
  <si>
    <t>Hide option only in MHPSS Baseline and Follow-up consultations</t>
  </si>
  <si>
    <t>IrzCH5OSDRA</t>
  </si>
  <si>
    <t>Hide option (only in MHPSS Baseline and Follow-up consultations)</t>
  </si>
  <si>
    <t>LJkaLubVYeP</t>
  </si>
  <si>
    <t>Consultant Initials</t>
  </si>
  <si>
    <t>Mental Health-Baseline consultation - Consultant Initials</t>
  </si>
  <si>
    <t>ZyxLBvQgf7w</t>
  </si>
  <si>
    <t>Location of Intervention</t>
  </si>
  <si>
    <t>Location of Intervention - If Health Facility, specify</t>
  </si>
  <si>
    <t>Hide concept if [Location of Intervention] &lt;&gt; 'Health facility'</t>
  </si>
  <si>
    <t>Location of Intervention - If MSF Health Facility, specify</t>
  </si>
  <si>
    <t>Hide concept if [Location of Intervention] &lt;&gt; 'MSF health facility'</t>
  </si>
  <si>
    <t>Location of Intervention - If Mobile Clinic, specify</t>
  </si>
  <si>
    <t>Hide concept if [Location of Intervention] &lt;&gt; 'Mobile clinic'</t>
  </si>
  <si>
    <t>Location of Intervention - If other, specify</t>
  </si>
  <si>
    <t>Hide concept if [Location of Intervention] &lt;&gt; 'Other'</t>
  </si>
  <si>
    <t>Referral in criteria - HIV context if other, specify</t>
  </si>
  <si>
    <t>Hide concept if [Referral in criteria - HIV context] &lt;&gt; 'Other'</t>
  </si>
  <si>
    <t>Mental Health-Baseline consultation- Referral in criteria - HIV context if other, specify</t>
  </si>
  <si>
    <t>jsiPERNyut6</t>
  </si>
  <si>
    <t>Current Symptoms or Complaints</t>
  </si>
  <si>
    <t>Signs and symptoms 1</t>
  </si>
  <si>
    <t>Hide concept if [Signs and symptoms 1] &lt;&gt; 'Other'</t>
  </si>
  <si>
    <t>Signs and symptoms 2</t>
  </si>
  <si>
    <t>Hide concept if [Signs and symptoms 2] &lt;&gt; 'Other'</t>
  </si>
  <si>
    <t>Signs and symptoms 3</t>
  </si>
  <si>
    <t>Hide concept if [Signs and symptoms 3] &lt;&gt; 'Other'</t>
  </si>
  <si>
    <t>Diagnosis by Psychologist</t>
  </si>
  <si>
    <t>Hide concept if [Clinical diagnosis] &lt;&gt; 'Other'</t>
  </si>
  <si>
    <t>Replace options by numeric value?</t>
  </si>
  <si>
    <t>Remove option - make integer</t>
  </si>
  <si>
    <t>Risk Factors</t>
  </si>
  <si>
    <t>Is the patient currently at risk of hurting others</t>
  </si>
  <si>
    <t>If yes, what type of violence 1?</t>
  </si>
  <si>
    <t>Precipitating event 1</t>
  </si>
  <si>
    <t>Precipitating event 1 - If other, specify</t>
  </si>
  <si>
    <t>Hide concept if [Precipitating event 1] &lt;&gt; 'Other'</t>
  </si>
  <si>
    <t>Precipitating event 2 - If other, specify</t>
  </si>
  <si>
    <t>Hide concept if [Precipitating event 2] &lt;&gt; 'Other'</t>
  </si>
  <si>
    <t>Mental Health-Baseline consultation- Precipitating event 2 - If other, specify</t>
  </si>
  <si>
    <t>mNK6CITsdWD</t>
  </si>
  <si>
    <t>Precipitating event 3 - If other, specify</t>
  </si>
  <si>
    <t>Hide concept if [Precipitating event 3] &lt;&gt; 'Other'</t>
  </si>
  <si>
    <t>Mental Health-Baseline consultation- Precipitating event 3 - If other, specify</t>
  </si>
  <si>
    <t>jocqmYW394G</t>
  </si>
  <si>
    <t>Hide concept if [Follow up session required] &lt;&gt; 'Yes'</t>
  </si>
  <si>
    <t>Referral out done</t>
  </si>
  <si>
    <t>File Closure</t>
  </si>
  <si>
    <t>File closure</t>
  </si>
  <si>
    <t>Mental Health-Baseline consultation- File closure</t>
  </si>
  <si>
    <t>zE45wcpvJ0K</t>
  </si>
  <si>
    <t>Total number of sessions</t>
  </si>
  <si>
    <t>Mental Health-Baseline consultation- Total Number of Sessions</t>
  </si>
  <si>
    <t>aYzkYw19Guh</t>
  </si>
  <si>
    <t>Reason for closure</t>
  </si>
  <si>
    <t>Patient did not want follow-up</t>
  </si>
  <si>
    <t>Mental Health-Baseline consultation- Reason for closure</t>
  </si>
  <si>
    <t>Xb7DrrFMVHg</t>
  </si>
  <si>
    <t>Mental Health-Baseline- Reason for closure</t>
  </si>
  <si>
    <t>ubgMNLegUhy</t>
  </si>
  <si>
    <t>CjkAt86nwXt</t>
  </si>
  <si>
    <t>Referred to other service</t>
  </si>
  <si>
    <t>oE0B10KLLif</t>
  </si>
  <si>
    <t>Single Consultation (PFA, Orientation, Single Session)</t>
  </si>
  <si>
    <t>fQ9pdLK2oMU</t>
  </si>
  <si>
    <t>Date of file closure</t>
  </si>
  <si>
    <t>Mental Health-Baseline consultation- Date of file closure</t>
  </si>
  <si>
    <t>QlheQMjS2dt</t>
  </si>
  <si>
    <t>mhGAP File Information baseline</t>
  </si>
  <si>
    <t>Remove concept (for mhGAP only)</t>
  </si>
  <si>
    <t>Child / Adolescent</t>
  </si>
  <si>
    <t>Older Adult</t>
  </si>
  <si>
    <t>Currently on psychotropic / psychiatric medication?</t>
  </si>
  <si>
    <t>Main clinical diagnosis - If other, specify</t>
  </si>
  <si>
    <t>PHQ9 score</t>
  </si>
  <si>
    <t>Prescribed medications 1</t>
  </si>
  <si>
    <t>Details of prescribed medications 1</t>
  </si>
  <si>
    <t>Prescribed medications 2</t>
  </si>
  <si>
    <t>Details of prescribed medications 2</t>
  </si>
  <si>
    <t>Prescribed medications 3</t>
  </si>
  <si>
    <t>Details of prescribed medications 3</t>
  </si>
  <si>
    <t>mhGAP Baseline consultation</t>
  </si>
  <si>
    <t>ICM- Mental Health - mhGAP Baseline consultation - Populate 'Consultation date' with 'Event date'</t>
  </si>
  <si>
    <t>Mental Health- mhGAP- Baseline consultation- Consultation date</t>
  </si>
  <si>
    <t>I7phgLmRWQq</t>
  </si>
  <si>
    <t>Mental Health - mhGAP Baseline consultation - Hide option 'Individual phone call ' - Mental Health-Baseline consultation- Consultation type</t>
  </si>
  <si>
    <t>Mental Health-Baseline consultation - mhGAP - Consultation type</t>
  </si>
  <si>
    <t>PbhusBsns5z</t>
  </si>
  <si>
    <t>mhGAP - Hide 'Total number of beneficiaries in family' if 'consultation type not family'</t>
  </si>
  <si>
    <t>Mental Health-Baseline consultation-mhGAP- Total number of beneficiaries in family consultation</t>
  </si>
  <si>
    <t>hQqqL8k0x2p</t>
  </si>
  <si>
    <t>Hide 'Display DE only if any option of "Consultation done by" has been selected if 'Consultation done by' has value</t>
  </si>
  <si>
    <t>mhGAP File Information</t>
  </si>
  <si>
    <t>POM - Mental Health-Baseline consultation- Special populations - Hide 'Pregnant / Breastfeeding' if 'Sex' is not 'female'</t>
  </si>
  <si>
    <t>ICM Hide option 'Other anxiety disorder' - Main clinical diagnosis</t>
  </si>
  <si>
    <t>POM - Mental Health-Baseline consultation - Hide 'Main clinical diagnosis - If other, specify' if 'Main clinical diagnosis' is not 'other'</t>
  </si>
  <si>
    <t>ICM Mental Health-Baseline consultation- PHQ9 score max value 70</t>
  </si>
  <si>
    <t>ICM Hide 'Details of prescribed medications 1' if 'Prescribed medications 1' is not 'Yes'</t>
  </si>
  <si>
    <t>Hide 'Details of prescribed medications 2' if 'Prescribed medications 2' is not 'Yes'</t>
  </si>
  <si>
    <t>ICM Hide 'Details of prescribed medications 3' if 'Prescribed medications 3' is not 'Yes'</t>
  </si>
  <si>
    <t>Follow-Up</t>
  </si>
  <si>
    <t>mhGAP - Follow-Up Required</t>
  </si>
  <si>
    <t>mhGAP - Date of next appointment</t>
  </si>
  <si>
    <t>ICM- mhGAPh- Baseline consultation - make date of appointment mandatory if 'Follow-up session required' is not 'Yes'</t>
  </si>
  <si>
    <t>Follow-up consultation V1</t>
  </si>
  <si>
    <t>ICM Mental Health - Follow-up consultation - Hide option 'Individual phone call ' - Mental Health-Follow-up consultation- Consultation type</t>
  </si>
  <si>
    <t>g3xB2BUgwc1</t>
  </si>
  <si>
    <t>Place of consultation</t>
  </si>
  <si>
    <t>Mental Health-Follow-up consultation- Place of consultation</t>
  </si>
  <si>
    <t>nP7lMYS3jA0</t>
  </si>
  <si>
    <t>Mental Health-Follow up- Place of consultation</t>
  </si>
  <si>
    <t>bsooJlEj8DR</t>
  </si>
  <si>
    <t>yKwg8EQVYwW</t>
  </si>
  <si>
    <t>Uq7oLW3KPTD</t>
  </si>
  <si>
    <t>MzHjC6R5UI0</t>
  </si>
  <si>
    <t>tE3QWwVucEZ</t>
  </si>
  <si>
    <t>BAQSnm1jZRT</t>
  </si>
  <si>
    <t>fhzWhjY6Sh4</t>
  </si>
  <si>
    <t>Mental Health-Follow-up consultation- Patient is hospitalized</t>
  </si>
  <si>
    <t>z2VhQqWPiy3</t>
  </si>
  <si>
    <t>Mental Health-Baseline- Hospitalization</t>
  </si>
  <si>
    <t>V5iPqEVeDfA</t>
  </si>
  <si>
    <t>GucnNrJ9K6p</t>
  </si>
  <si>
    <t>U19iz9dBWTz</t>
  </si>
  <si>
    <t>Main problem - Evolution</t>
  </si>
  <si>
    <t>Has the main complaint changed since last session?</t>
  </si>
  <si>
    <t>Mental Health-Follow-up consultation- Has the main complaint changed since last session?</t>
  </si>
  <si>
    <t>jEFNIhzuQ1v</t>
  </si>
  <si>
    <t>ICM-MH-FU - Hide 'Main category of symptoms' fields</t>
  </si>
  <si>
    <t>Mental Health-Follow-up consultation- Main category of symptoms</t>
  </si>
  <si>
    <t>jRvfgK5cpbr</t>
  </si>
  <si>
    <t>Mental Health-Follow up- Main category of symptoms</t>
  </si>
  <si>
    <t>fsetQTLJGvT</t>
  </si>
  <si>
    <t>aP4hc1rZ6XN</t>
  </si>
  <si>
    <t>TnnPy6TWqDn</t>
  </si>
  <si>
    <t>W3VDx57CzWk</t>
  </si>
  <si>
    <t>IOkmCAKt0p1</t>
  </si>
  <si>
    <t>n5dfOnupnBl</t>
  </si>
  <si>
    <t>dAV7VN9dF7V</t>
  </si>
  <si>
    <t>bdUhEZncDx4</t>
  </si>
  <si>
    <t>bnoIABmT936</t>
  </si>
  <si>
    <t>MH - Hide optionset 'Main category of Symptoms 2' - MH - Follow-up consultation- Main category of symptoms 2</t>
  </si>
  <si>
    <t>Mental Health-Follow-up consultation- Main category of symptoms 2</t>
  </si>
  <si>
    <t>qHGwnzLCaJ1</t>
  </si>
  <si>
    <t>Mental Health-Follow up- Main category of symptoms 2</t>
  </si>
  <si>
    <t>oPdEmBE2CLl</t>
  </si>
  <si>
    <t>dKKX7bIQWnf</t>
  </si>
  <si>
    <t>liW2NgLSAFk</t>
  </si>
  <si>
    <t>sYeZ1CuZ24f</t>
  </si>
  <si>
    <t>uGm4TMFN1ai</t>
  </si>
  <si>
    <t>qBX1Rkoc4fv</t>
  </si>
  <si>
    <t>LvYUOoARP0Z</t>
  </si>
  <si>
    <t>C816BDcDKWr</t>
  </si>
  <si>
    <t>s2Om0Y0bfpx</t>
  </si>
  <si>
    <t>Mental Health-Follow-up consultation- Main category of symptoms 3</t>
  </si>
  <si>
    <t>ZzJrfMMPi6A</t>
  </si>
  <si>
    <t>Mental Health-Follow up- Main category of symptoms 3</t>
  </si>
  <si>
    <t>CmmSR0dsCNz</t>
  </si>
  <si>
    <t>QpXVc5EQ2bR</t>
  </si>
  <si>
    <t>QOQSWIPJp4j</t>
  </si>
  <si>
    <t>aRqxjXhyfqL</t>
  </si>
  <si>
    <t>I8XTpJieRke</t>
  </si>
  <si>
    <t>n2m9EbNPdeO</t>
  </si>
  <si>
    <t>JJOii6wV0E9</t>
  </si>
  <si>
    <t>QbBNAnqytbU</t>
  </si>
  <si>
    <t>hVnzxJprWQt</t>
  </si>
  <si>
    <t>Coping Mechanism</t>
  </si>
  <si>
    <t>Mental Health-Follow-up consultation- Patient has positive functionality</t>
  </si>
  <si>
    <t>LV9VAesjA3n</t>
  </si>
  <si>
    <t>Mental Health-Follow-up consultation- Patient has internal resources</t>
  </si>
  <si>
    <t>OQXfvpVtA3E</t>
  </si>
  <si>
    <t>Mental Health-Follow-up consultation- Patient has external resources</t>
  </si>
  <si>
    <t>iV8OaBjZotB</t>
  </si>
  <si>
    <t>Mental Health-Follow-up consultation- Patient has spiritual/moral resources</t>
  </si>
  <si>
    <t>oAkrYtZP2WK</t>
  </si>
  <si>
    <t>Mental Health - Follow-up consultation - Hide option 'Other conditions of clinical attention' - Main clinical diagnosis</t>
  </si>
  <si>
    <t>Mental Health-Follow-up consultation- Secondary clinical diagnosis 1</t>
  </si>
  <si>
    <t>lixz2VqbvnC</t>
  </si>
  <si>
    <t>Mental Health-Follow up- Clinical diagnosis</t>
  </si>
  <si>
    <t>ryudJ6nE5M4</t>
  </si>
  <si>
    <t>GvITjy7NK4Z</t>
  </si>
  <si>
    <t>k3Z25FgLYmJ</t>
  </si>
  <si>
    <t>bHWT1GOXrvv</t>
  </si>
  <si>
    <t>Q8iuO4VKBZb</t>
  </si>
  <si>
    <t>eu1wRCpKOrC</t>
  </si>
  <si>
    <t>mMZabM8ajPb</t>
  </si>
  <si>
    <t>V60oRtfSFBL</t>
  </si>
  <si>
    <t>RzOkZmDptdN</t>
  </si>
  <si>
    <t>P9KiIvtnEnU</t>
  </si>
  <si>
    <t>aRbiEnWyffb</t>
  </si>
  <si>
    <t>IvQkn0jpoLG</t>
  </si>
  <si>
    <t>Pvij7hVhGMO</t>
  </si>
  <si>
    <t>OYfVfWPXYB8</t>
  </si>
  <si>
    <t>P62K2yG2B0M</t>
  </si>
  <si>
    <t>SSHAtMwVoxs</t>
  </si>
  <si>
    <t>Lky68XFkfIN</t>
  </si>
  <si>
    <t>zVdScG9S31h</t>
  </si>
  <si>
    <t>Be3L6RGBkWh</t>
  </si>
  <si>
    <t>L5OKQA1qUuh</t>
  </si>
  <si>
    <t>jvBsTv600YF</t>
  </si>
  <si>
    <t>MRzaVjFIFrt</t>
  </si>
  <si>
    <t>JUI7z7Z5yEi</t>
  </si>
  <si>
    <t>hMAcR3NAMkY</t>
  </si>
  <si>
    <t>l87BXKUWCZy</t>
  </si>
  <si>
    <t>QMuu84gQTT2</t>
  </si>
  <si>
    <t>Mental Health-Follow-up consultation- Secondary clinical diagnosis 2</t>
  </si>
  <si>
    <t>sCz0TBl0cPM</t>
  </si>
  <si>
    <t>Mental Health-Follow-up consultation- Secondary clinical diagnosis 3</t>
  </si>
  <si>
    <t>MuZWbBR6uqB</t>
  </si>
  <si>
    <t>POM - Mental Health-Follow-up consultation - Show warning if MHOS score is less than 0 or higher than 65</t>
  </si>
  <si>
    <t>Mental Health-Follow-up consultation- MHOS</t>
  </si>
  <si>
    <t>tXMgjzusbbt</t>
  </si>
  <si>
    <t>Qkti5idUkD8</t>
  </si>
  <si>
    <t>GNedenQPj9c</t>
  </si>
  <si>
    <t>uy7o8jI6A4X</t>
  </si>
  <si>
    <t>BgidnykIBFl</t>
  </si>
  <si>
    <t>gYuya0VtTv3</t>
  </si>
  <si>
    <t>d30Wt2WkSd1</t>
  </si>
  <si>
    <t>bDHmOhLJuss</t>
  </si>
  <si>
    <t>bnlBo49weYO</t>
  </si>
  <si>
    <t>MvYhJh2p7Q3</t>
  </si>
  <si>
    <t>RmZjctZi3Uz</t>
  </si>
  <si>
    <t>rait2r0HGDV</t>
  </si>
  <si>
    <t>An2jO51joXs</t>
  </si>
  <si>
    <t>RRAyo9qG8oQ</t>
  </si>
  <si>
    <t>A8aX9AOqrrG</t>
  </si>
  <si>
    <t>O4nNRLELq2q</t>
  </si>
  <si>
    <t>mick7IxvpU2</t>
  </si>
  <si>
    <t>rA7ZnFtpRlF</t>
  </si>
  <si>
    <t>MhKJyKzFRs7</t>
  </si>
  <si>
    <t>DbcEt42q3YI</t>
  </si>
  <si>
    <t>POqrPnXpmRk</t>
  </si>
  <si>
    <t>L31zEnkwBpw</t>
  </si>
  <si>
    <t>Improvement</t>
  </si>
  <si>
    <t>Aside from the score, has the patient expressed improvement?</t>
  </si>
  <si>
    <t>Mental Health-Follow-up consultation- Aside from the score, has the patient expressed improvement?</t>
  </si>
  <si>
    <t>KrBFWuJ1enH</t>
  </si>
  <si>
    <t>Has the patient achieved the goals (determined and discussed in previous sessions)?</t>
  </si>
  <si>
    <t>Mental Health-Follow-up consultation- Has the patient achieved the goals (determined and discussed in previous sessions)?</t>
  </si>
  <si>
    <t>JzsnfCefhcM</t>
  </si>
  <si>
    <t>Has the patient experienced an aggresion/violence since last visit?</t>
  </si>
  <si>
    <t>Mental Health-Follow-up consultation- Has the patient experienced an aggresion/violence since last visit?</t>
  </si>
  <si>
    <t>llDKCRQEtrr</t>
  </si>
  <si>
    <t>ICM-MH-FU - Hide 'Aggression/violence type' and 'Time between violent event and consultation'</t>
  </si>
  <si>
    <t>Mental Health-Follow-up consultation- Aggression/violence type 1</t>
  </si>
  <si>
    <t>tsgUBN08MTU</t>
  </si>
  <si>
    <t>Mental Health-Follow-up consultation- Aggression/violence type 2</t>
  </si>
  <si>
    <t>rX106BWJZBk</t>
  </si>
  <si>
    <t>Mental Health-Follow-up consultation- Aggression/violence type 3</t>
  </si>
  <si>
    <t>A9a9tjfI4mO</t>
  </si>
  <si>
    <t>Mental Health-Follow-up consultation- Time between violent event and consultation</t>
  </si>
  <si>
    <t>PnAFBTKPF6p</t>
  </si>
  <si>
    <t>Mental Health-Follow up- Delay</t>
  </si>
  <si>
    <t>Tb6HTKF2fMl</t>
  </si>
  <si>
    <t>aLwtBLHcDfd</t>
  </si>
  <si>
    <t>hIgM2T4NU11</t>
  </si>
  <si>
    <t>bf8FBtnaY6i</t>
  </si>
  <si>
    <t>WQ6JC9ic70J</t>
  </si>
  <si>
    <t>iPzSgawAnxs</t>
  </si>
  <si>
    <t>uOdDWcb8HXg</t>
  </si>
  <si>
    <t>SV cases - Has the patient received medical treatment?</t>
  </si>
  <si>
    <t>Mental Health-Follow-up consultation- SV cases - Has the patient received medical treatment?</t>
  </si>
  <si>
    <t>aGxf0r6sqMQ</t>
  </si>
  <si>
    <t>Mental Health-Follow up- SV cases - Has the patient received medical treatment?</t>
  </si>
  <si>
    <t>QHBM9INQSvL</t>
  </si>
  <si>
    <t>F3o7r6GTt7Q</t>
  </si>
  <si>
    <t>rtIhdIhuluh</t>
  </si>
  <si>
    <t>CRGoi8cY0Yx</t>
  </si>
  <si>
    <t>ICM-MH-FU - Hide 'Specify by who?' and 'If medical treatment done, date'</t>
  </si>
  <si>
    <t>Mental Health-Follow-up consultation- Specify by who?</t>
  </si>
  <si>
    <t>k2VDLC3RyFO</t>
  </si>
  <si>
    <t>Mental Health-Follow-up consultation- If medical treatment done, date</t>
  </si>
  <si>
    <t>DQYlJh8VPmX</t>
  </si>
  <si>
    <t>Mental Health-Follow-up consultation- Has the patient mentioned any death or suicide ideas?</t>
  </si>
  <si>
    <t>SrcYn21s4J3</t>
  </si>
  <si>
    <t>Mental Health-Follow-up consultation- Does the patient practice substance abuse?</t>
  </si>
  <si>
    <t>f8MuLZ80VQh</t>
  </si>
  <si>
    <t>Mental Health-Follow-up consultation- Does the patient present a risk of suicide?</t>
  </si>
  <si>
    <t>gr3gL49nfnt</t>
  </si>
  <si>
    <t>Mental Health-Follow-up consultation- Does the patient present a violence risk to him/herself or others?</t>
  </si>
  <si>
    <t>GPLiN8qOc1v</t>
  </si>
  <si>
    <t>Mental Health-Follow-up consultation- Currently on psychotropic medication</t>
  </si>
  <si>
    <t>xLtKqvzf7RF</t>
  </si>
  <si>
    <t>Mental Health-Follow-up consultation- Intake starting date</t>
  </si>
  <si>
    <t>IdMmJoZqNFg</t>
  </si>
  <si>
    <t>Antipsychotic prescribed in a previous session</t>
  </si>
  <si>
    <t>Mental Health-Follow-up consultation- Antipsychotic prescribed in a previous session</t>
  </si>
  <si>
    <t>OY9uQVL3zop</t>
  </si>
  <si>
    <t>Tremor</t>
  </si>
  <si>
    <t>Mental Health-Follow-up consultation- Tremor</t>
  </si>
  <si>
    <t>NUHbFUG1cGh</t>
  </si>
  <si>
    <t>Rigidity</t>
  </si>
  <si>
    <t>Mental Health-Follow-up consultation- Rigidity</t>
  </si>
  <si>
    <t>c6GGxvHV1xI</t>
  </si>
  <si>
    <t>Abnormal movements</t>
  </si>
  <si>
    <t>Mental Health-Follow-up consultation- Abnormal movements</t>
  </si>
  <si>
    <t>yGkjbTtv1Q5</t>
  </si>
  <si>
    <t>Other side effects</t>
  </si>
  <si>
    <t>Mental Health-Follow-up consultation- Other side effects</t>
  </si>
  <si>
    <t>vxxQzJ90lpF</t>
  </si>
  <si>
    <t>Mental Health-Follow-up consultation- Drug 1</t>
  </si>
  <si>
    <t>XsFdYCYUgXL</t>
  </si>
  <si>
    <t>Mental Health-Follow up- Drug 1_psy</t>
  </si>
  <si>
    <t>LJZ9PYX4L36</t>
  </si>
  <si>
    <t>cepDraAMkrU</t>
  </si>
  <si>
    <t>ngaFq5BGTae</t>
  </si>
  <si>
    <t>GlBuePYbPcc</t>
  </si>
  <si>
    <t>BaTsoCTueq6</t>
  </si>
  <si>
    <t>ejZvdVL5c3t</t>
  </si>
  <si>
    <t>mQTQFjGde2q</t>
  </si>
  <si>
    <t>dn45uMb6ubz</t>
  </si>
  <si>
    <t>bTIV6Dv1Ycs</t>
  </si>
  <si>
    <t>GUKUryGFtec</t>
  </si>
  <si>
    <t>lrPUgNto5T6</t>
  </si>
  <si>
    <t>pLFfUTjZRs1</t>
  </si>
  <si>
    <t>McDXbo7FqP4</t>
  </si>
  <si>
    <t>ALvKeSPeujj</t>
  </si>
  <si>
    <t>lfqJAgOueE5</t>
  </si>
  <si>
    <t>mF9SoaxCYcz</t>
  </si>
  <si>
    <t>q1JOQ2M66lt</t>
  </si>
  <si>
    <t>qgc57uBhnAQ</t>
  </si>
  <si>
    <t>NgfwtoHjqGy</t>
  </si>
  <si>
    <t>O4ug46RGRDc</t>
  </si>
  <si>
    <t>IkubvmalX6r</t>
  </si>
  <si>
    <t>iT5BCUeytgn</t>
  </si>
  <si>
    <t>ZwkW2xJxVV7</t>
  </si>
  <si>
    <t>UJgF5BQ4UBB</t>
  </si>
  <si>
    <t>eEcW5Sttzkn</t>
  </si>
  <si>
    <t>Z4I9HnMkPRI</t>
  </si>
  <si>
    <t>idsXT9paH7X</t>
  </si>
  <si>
    <t>s63iyWkXJIP</t>
  </si>
  <si>
    <t>iEHwlritF2t</t>
  </si>
  <si>
    <t>eicFDfiHcft</t>
  </si>
  <si>
    <t>uOxl4YIL90l</t>
  </si>
  <si>
    <t>OV29Kd5AFkc</t>
  </si>
  <si>
    <t>iNlddVbUZgO</t>
  </si>
  <si>
    <t>JaQp8qAycet</t>
  </si>
  <si>
    <t>tlub2uCd1OP</t>
  </si>
  <si>
    <t>IDWuAJLQZrN</t>
  </si>
  <si>
    <t>ZYpt80cuIiS</t>
  </si>
  <si>
    <t>huUgcFirBD1</t>
  </si>
  <si>
    <t>Mental Health-Follow-up consultation- Drug 2</t>
  </si>
  <si>
    <t>ncfUxcCt1aH</t>
  </si>
  <si>
    <t>Mental Health-Follow up- Drug 2_psy</t>
  </si>
  <si>
    <t>mlXuUVM6EeZ</t>
  </si>
  <si>
    <t>Yj9YMnabfZP</t>
  </si>
  <si>
    <t>fJHDVKm9Cxk</t>
  </si>
  <si>
    <t>CHgXsSwKFI8</t>
  </si>
  <si>
    <t>nOyIIQV0Qtn</t>
  </si>
  <si>
    <t>yESL9n1bwrw</t>
  </si>
  <si>
    <t>QaYnOm3rnbN</t>
  </si>
  <si>
    <t>ZjFMUcKOVJW</t>
  </si>
  <si>
    <t>CAla3lLPEnQ</t>
  </si>
  <si>
    <t>uaQXc9PrB2a</t>
  </si>
  <si>
    <t>MaDw48sWCdz</t>
  </si>
  <si>
    <t>n3RsrumgrLN</t>
  </si>
  <si>
    <t>poozSHHt3EF</t>
  </si>
  <si>
    <t>EltBRVckH5G</t>
  </si>
  <si>
    <t>h8j1JuwATva</t>
  </si>
  <si>
    <t>ocfT1c4LHpB</t>
  </si>
  <si>
    <t>Rq962aBrTLT</t>
  </si>
  <si>
    <t>l5Il568etPF</t>
  </si>
  <si>
    <t>VSb1sBmIdk9</t>
  </si>
  <si>
    <t>pOzNYtyHudg</t>
  </si>
  <si>
    <t>UGbHjVxDKQd</t>
  </si>
  <si>
    <t>tXi9YREzh01</t>
  </si>
  <si>
    <t>DqyozeW6a1Z</t>
  </si>
  <si>
    <t>IAVULDRKBgW</t>
  </si>
  <si>
    <t>WdVss7r6vWY</t>
  </si>
  <si>
    <t>C6sOWkyP2pv</t>
  </si>
  <si>
    <t>NsCxISECg4G</t>
  </si>
  <si>
    <t>Ax8Em6PY3ES</t>
  </si>
  <si>
    <t>QbT6CG6ln3M</t>
  </si>
  <si>
    <t>WGZqgCpt7t3</t>
  </si>
  <si>
    <t>UqKWCYihYxp</t>
  </si>
  <si>
    <t>xeRslv1Pkcp</t>
  </si>
  <si>
    <t>EBy71JYKPWs</t>
  </si>
  <si>
    <t>hQyFXuiRi2b</t>
  </si>
  <si>
    <t>Wgng4QyvPQC</t>
  </si>
  <si>
    <t>WER1oVUbNlZ</t>
  </si>
  <si>
    <t>AAe1INMdyVq</t>
  </si>
  <si>
    <t>Wl29FbnnqTK</t>
  </si>
  <si>
    <t>Mental Health-Follow-up consultation- Drug 3</t>
  </si>
  <si>
    <t>ZN7ppdbyit3</t>
  </si>
  <si>
    <t>Mental Health-Follow up- Drug 3_psy</t>
  </si>
  <si>
    <t>gC2CLLNw7tp</t>
  </si>
  <si>
    <t>O4N7KIogA4Q</t>
  </si>
  <si>
    <t>IhNkQIcHj3S</t>
  </si>
  <si>
    <t>zXOCu6twyWq</t>
  </si>
  <si>
    <t>sSrkaqaZnLZ</t>
  </si>
  <si>
    <t>uk2oQSwWcxP</t>
  </si>
  <si>
    <t>XDbdSDk4Y05</t>
  </si>
  <si>
    <t>xnyLnZl7K2g</t>
  </si>
  <si>
    <t>SZALlNewX3R</t>
  </si>
  <si>
    <t>ALMbPeoFJLU</t>
  </si>
  <si>
    <t>vm3ar9uL9mm</t>
  </si>
  <si>
    <t>R1sGXh20YAn</t>
  </si>
  <si>
    <t>Yz1ls4xRkYW</t>
  </si>
  <si>
    <t>ejg0rD78JGU</t>
  </si>
  <si>
    <t>jw46sSKcOsz</t>
  </si>
  <si>
    <t>GXtdz7Myjna</t>
  </si>
  <si>
    <t>fEZoFf18gP3</t>
  </si>
  <si>
    <t>OnzW0zYwJwD</t>
  </si>
  <si>
    <t>TNMOJy4udGG</t>
  </si>
  <si>
    <t>qOM2eE4rJBG</t>
  </si>
  <si>
    <t>c6dqLvt8sDR</t>
  </si>
  <si>
    <t>O1mXE28KVLk</t>
  </si>
  <si>
    <t>B7eZeZPvKNf</t>
  </si>
  <si>
    <t>GMVJVWUE776</t>
  </si>
  <si>
    <t>DQlbgTrw3ds</t>
  </si>
  <si>
    <t>rFHR5U3TONS</t>
  </si>
  <si>
    <t>NsphbzPBKW7</t>
  </si>
  <si>
    <t>Dkk1bFikFpv</t>
  </si>
  <si>
    <t>aNGbv6W1rcw</t>
  </si>
  <si>
    <t>vsFQoZCOpT7</t>
  </si>
  <si>
    <t>vpZNib1QiRy</t>
  </si>
  <si>
    <t>Eyo7sqbD6SJ</t>
  </si>
  <si>
    <t>A9sMCTqzYzb</t>
  </si>
  <si>
    <t>S37jglhLq9Z</t>
  </si>
  <si>
    <t>XmVr6AfzBkn</t>
  </si>
  <si>
    <t>QfqLd3WOBeJ</t>
  </si>
  <si>
    <t>t9njZLKR8yG</t>
  </si>
  <si>
    <t>sfwM1cZK57Q</t>
  </si>
  <si>
    <t>Mental Health-Follow-up consultation- Patient referred to - 1</t>
  </si>
  <si>
    <t>RY6FytO4t91</t>
  </si>
  <si>
    <t>Mental Health-Follow up- Patient referred to</t>
  </si>
  <si>
    <t>kUp3bBVHd24</t>
  </si>
  <si>
    <t>xoeWcdhADBD</t>
  </si>
  <si>
    <t>mrv3WUcOhLn</t>
  </si>
  <si>
    <t>KofdbE3bbSG</t>
  </si>
  <si>
    <t>lDyH48bovYC</t>
  </si>
  <si>
    <t>vZkBwMrOOpo</t>
  </si>
  <si>
    <t>p0stj6xKKrV</t>
  </si>
  <si>
    <t>G6YNShOtAvM</t>
  </si>
  <si>
    <t>Spv4ItVP9E7</t>
  </si>
  <si>
    <t>xQ7RmczqYog</t>
  </si>
  <si>
    <t>O30eOgFoJEz</t>
  </si>
  <si>
    <t>XYN3g5Rud4p</t>
  </si>
  <si>
    <t>IkQyQyZ1ASo</t>
  </si>
  <si>
    <t>Mental Health-Follow-up consultation- Patient referred to - 2</t>
  </si>
  <si>
    <t>q1GKFP74KCM</t>
  </si>
  <si>
    <t>Mental Health-Follow-up consultation- Patient referred to - 3</t>
  </si>
  <si>
    <t>HKPUdzn5QrX</t>
  </si>
  <si>
    <t>Mental Health-Follow-up consultation- Patient referred to - 4</t>
  </si>
  <si>
    <t>x4fvjMr3Y4z</t>
  </si>
  <si>
    <t>Mental Health-Follow-up consultation- File closing</t>
  </si>
  <si>
    <t>KYhxEb2o8fz</t>
  </si>
  <si>
    <t>ICM-MH-FU - Hide 'Reason for closing'</t>
  </si>
  <si>
    <t>Mental Health-Follow-up consultation- Reason for closing</t>
  </si>
  <si>
    <t>mZug5T1kMqX</t>
  </si>
  <si>
    <t>Mental Health-Follow up- Reason for closing</t>
  </si>
  <si>
    <t>vf5xetTf28W</t>
  </si>
  <si>
    <t>nnjTyeFRkUz</t>
  </si>
  <si>
    <t>KZ578QAeUVo</t>
  </si>
  <si>
    <t>qJyo53svO4Q</t>
  </si>
  <si>
    <t>Successful intervention</t>
  </si>
  <si>
    <t>jR6PJDth8kE</t>
  </si>
  <si>
    <t>pRlI5ygb2eb</t>
  </si>
  <si>
    <t>euomyEnrVpa</t>
  </si>
  <si>
    <t>ICM-MH-FU - Hide 'If LTFU, specifiy'</t>
  </si>
  <si>
    <t>Mental Health-Follow-up consultation- If LTFU, specifiy</t>
  </si>
  <si>
    <t>DGmU1KafcNf</t>
  </si>
  <si>
    <t>Mental Health-Follow up- If LTFU, specifiy</t>
  </si>
  <si>
    <t>JFYPrEJIZO2</t>
  </si>
  <si>
    <t>QPnWxUtJWps</t>
  </si>
  <si>
    <t>FcTtLE1hYcx</t>
  </si>
  <si>
    <t>xzKW90KGPjf</t>
  </si>
  <si>
    <t>Uyqblvx8cJW</t>
  </si>
  <si>
    <t>cmFXoHcUlQK</t>
  </si>
  <si>
    <t>LZJAoG6U8b0</t>
  </si>
  <si>
    <t>POM - Mental Health-Follow-up consultation - Hide 'Next session date' if 'Follow up session required?' is not TRUE</t>
  </si>
  <si>
    <t>Mental Health-Follow-up consultation- Psychiatrist</t>
  </si>
  <si>
    <t>ihzaH4pB9e7</t>
  </si>
  <si>
    <t>Mental Health-Follow-up consultation- Psychologist</t>
  </si>
  <si>
    <t>w4ohAHXVH57</t>
  </si>
  <si>
    <t>Counselor</t>
  </si>
  <si>
    <t>Mental Health-Follow-up consultation- Counselor</t>
  </si>
  <si>
    <t>WYbSDDH8lD5</t>
  </si>
  <si>
    <t>Mental Health-Follow-up consultation- Clinical officer/GP/psychiatrist nurse</t>
  </si>
  <si>
    <t>ve1dhjVOI0z</t>
  </si>
  <si>
    <t>Mental Health-Follow-up consultation- Initials of the consultant</t>
  </si>
  <si>
    <t>tBExcyB21tg</t>
  </si>
  <si>
    <t>POM - Mental Health-Follow-up consultation - Hide closure-related data elements if 'File closure' is not TRUE</t>
  </si>
  <si>
    <t>Mental Health-Follow-up consultation- Comments</t>
  </si>
  <si>
    <t>K5zfBM8WnUr</t>
  </si>
  <si>
    <t>Session</t>
  </si>
  <si>
    <t>Session Number</t>
  </si>
  <si>
    <t>Calculate automatically?</t>
  </si>
  <si>
    <t>Hide concept if [Consultation type] &lt;&gt; 'Family'</t>
  </si>
  <si>
    <t>Automatic</t>
  </si>
  <si>
    <t>Mental Health-Follow-up consultation- Consultation date</t>
  </si>
  <si>
    <t>yUT7HyjWurN</t>
  </si>
  <si>
    <t>Mental Health-Follow-up consultation- Consultant Initials</t>
  </si>
  <si>
    <t>h8qJzbIitxd</t>
  </si>
  <si>
    <t>Hide concept if [The patient did not come] &lt;&gt; TRUE</t>
  </si>
  <si>
    <t>Other specify</t>
  </si>
  <si>
    <t>Hide concept if [Reason for missed appointment] &lt;&gt; 'Other'</t>
  </si>
  <si>
    <t>Clinical Diagnosis</t>
  </si>
  <si>
    <t>SkOrzNYb2GC</t>
  </si>
  <si>
    <t>Last FUP attended consultation date</t>
  </si>
  <si>
    <t>Mental Health-Follow-up consultation- Last FUP attended consultation date</t>
  </si>
  <si>
    <t>jtKIoKducvE</t>
  </si>
  <si>
    <t>Mental Health-Follow-up consultation- File closure</t>
  </si>
  <si>
    <t>KhN1161b9lS</t>
  </si>
  <si>
    <t>Hide concept if [File closure] &lt;&gt; 'Yes'</t>
  </si>
  <si>
    <t>Mental Health-Follow-up consultation- Date of file closure</t>
  </si>
  <si>
    <t>nx3a28e7KYR</t>
  </si>
  <si>
    <t>Calculated</t>
  </si>
  <si>
    <t>Mental Health-Follow-up consultation- Total Number of Sessions</t>
  </si>
  <si>
    <t>B1LaWtUW3i7</t>
  </si>
  <si>
    <t>Successful Intervention / Goals achieved</t>
  </si>
  <si>
    <t>Mental Health-Follow-up consultation- Reason for closure</t>
  </si>
  <si>
    <t>WUVuFALFALx</t>
  </si>
  <si>
    <t>Mental Health-Follow-up- Reason for closure</t>
  </si>
  <si>
    <t>Flu8q4SoTlA</t>
  </si>
  <si>
    <t>WsfeDeP2pEe</t>
  </si>
  <si>
    <t>GIL09hRfZn1</t>
  </si>
  <si>
    <t>Patient has found services elsewhere</t>
  </si>
  <si>
    <t>x7ic3s5vYlt</t>
  </si>
  <si>
    <t>Patient has died</t>
  </si>
  <si>
    <t>iENK4EoxElL</t>
  </si>
  <si>
    <t>MSF is no longer in the region</t>
  </si>
  <si>
    <t>z3A2kZLQnmU</t>
  </si>
  <si>
    <t>Patient was not satisfied with services / Unmet expectations</t>
  </si>
  <si>
    <t>nSGdrLyLoiX</t>
  </si>
  <si>
    <t>Patient has moved to another location</t>
  </si>
  <si>
    <t>huTKsBgazsG</t>
  </si>
  <si>
    <t>Patient has no access to transportation / cannot access MSF services</t>
  </si>
  <si>
    <t>MZ42Cij7X2T</t>
  </si>
  <si>
    <t>Patient is unreachable / has no contact information on file</t>
  </si>
  <si>
    <t>cuOarmIEqUy</t>
  </si>
  <si>
    <t>Patient was arrested, kidnapped or detained</t>
  </si>
  <si>
    <t>X05SFNuo5ZY</t>
  </si>
  <si>
    <t>Replace by visit note?</t>
  </si>
  <si>
    <t>Mental Health-Follow-up consultation- PHQ9 score</t>
  </si>
  <si>
    <t>alPaUDxtrdg</t>
  </si>
  <si>
    <t>aX6OyfLUeYA</t>
  </si>
  <si>
    <t>Hop7Lqkdo3P</t>
  </si>
  <si>
    <t>pFnToMQSEjt</t>
  </si>
  <si>
    <t>hPLKMTsJ9l8</t>
  </si>
  <si>
    <t>bj3l7LZzslV</t>
  </si>
  <si>
    <t>d2oW3J9Jfn7</t>
  </si>
  <si>
    <t>PnbbRClW7j5</t>
  </si>
  <si>
    <t>eSl5cffioQg</t>
  </si>
  <si>
    <t>errcaT3qTWW</t>
  </si>
  <si>
    <t>CsM9gAoeFHH</t>
  </si>
  <si>
    <t>b5p7SQCwzOC</t>
  </si>
  <si>
    <t>G2fTYW3Z0kL</t>
  </si>
  <si>
    <t>gnk2Bi9NHLn</t>
  </si>
  <si>
    <t>t0EGfhvBQJM</t>
  </si>
  <si>
    <t>eaC92JLnlKv</t>
  </si>
  <si>
    <t>xqDPMYsRV2v</t>
  </si>
  <si>
    <t>WOcbpQrmLLQ</t>
  </si>
  <si>
    <t>Wte62CEqE94</t>
  </si>
  <si>
    <t>SShr7kUk3do</t>
  </si>
  <si>
    <t>MOUcbp4mCBA</t>
  </si>
  <si>
    <t>Details</t>
  </si>
  <si>
    <t>mhGAP - Follow-Up consultation</t>
  </si>
  <si>
    <t>ICM Mental Health - Follow-up consultation - Session number max value 99</t>
  </si>
  <si>
    <t>ICM- Mental Health - mhGap - Folow-p consultation - Populate 'Consultation date' with 'consultation date'</t>
  </si>
  <si>
    <t>Mental Health-mhGAP- Follow-up consultation- Consultation date</t>
  </si>
  <si>
    <t>EOFi7nk2vNM</t>
  </si>
  <si>
    <t>Mental Health - mhGAP Follow up consultation - Hide option 'Individual phone call ' - Mental Health-Follow up consultation- Consultation type</t>
  </si>
  <si>
    <t>Mental Health-Follow-up consultation - mhGAP - Consultation type</t>
  </si>
  <si>
    <t>df59URt7LQj</t>
  </si>
  <si>
    <t>Mental Health - Follow-up consultation mhGAP - Hide 'Total number of beneficiaries in family' if 'consultation type not family'</t>
  </si>
  <si>
    <t>Mental Health-Follow-up consultation-mhGAP- Total number of beneficiaries in family consultation</t>
  </si>
  <si>
    <t>O8tcZwvGusE</t>
  </si>
  <si>
    <t>Mental Health - Follow up consultation - mhGAP - Hide 'Display DE only if any option of "Consultation done by" has been selected if 'Consultation done by' has value</t>
  </si>
  <si>
    <t>POM - Mental Health-Follow-up consultation - Hide 'Missed Session' DE if 'The patient did not come' is not TRUE</t>
  </si>
  <si>
    <t>POM - Mental Health-Follow-up consultation - Hide 'Other specify' if 'Reason for missed appointment' is not 'other'</t>
  </si>
  <si>
    <t>POM - Mental Health-Follow-up consultation - Hide 'Main clinical diagnosis - If other, specify' if 'Main clinical diagnosis' is not 'other'</t>
  </si>
  <si>
    <t>ICM Mental Health-Follow-up consultation- PHQ9 score max value 70</t>
  </si>
  <si>
    <t>ICM Mental Health - Follow-up consultation - Hide 'Details of prescribed medications 1' if 'Prescribed medications 1' is not 'Yes'</t>
  </si>
  <si>
    <t>ICM Mental Health - Follow-up consultation - Hide 'Details of prescribed medications 2' if 'Prescribed medications 2' is not 'Yes'</t>
  </si>
  <si>
    <t>ICM Mental Health - Follow-up consultation - Hide 'Details of prescribed medications 3' if 'Prescribed medications 3' is not 'Yes'</t>
  </si>
  <si>
    <t>Mental Health - Follow-up consultation - Hide 'Adherence to treatment detail' if 'Adherence to treatment' is not 'Yes'</t>
  </si>
  <si>
    <t>ICM- mhGAPh- Follow up consultation - Make 'Follow-up session required' mandatory if 'Patient rescheduled' is 'Yes'</t>
  </si>
  <si>
    <t>ICM- mhGAPh- Follow up consultation - Hide 'Next appointment date' if 'Follow-up session required' is not 'Yes'</t>
  </si>
  <si>
    <t>Last FUP mhGAP attended consultation date</t>
  </si>
  <si>
    <t>ICM - Follow up consultation - mhGAP - Populate 'Last attended consultation date' with 'consultation date'</t>
  </si>
  <si>
    <t>Mental Health-Follow-up consultation- mhGAP - Last FUP attended consultation date</t>
  </si>
  <si>
    <t>fMqEZpiRVZV</t>
  </si>
  <si>
    <t>MHPSS - Exit</t>
  </si>
  <si>
    <t>Counselling/Psychotherapy (MHPSS) Exit</t>
  </si>
  <si>
    <t>MHPSS- Mental Health  - Exit - Populate 'Closure date' with 'exit date'</t>
  </si>
  <si>
    <t>If family, number of patients</t>
  </si>
  <si>
    <t>Mental Health - Exit file closure - Hide MHPSS - If family, number of patients - Type of consultation is Family</t>
  </si>
  <si>
    <t>Mental Health-Exit File closure- MHPSS - If family, number of patients</t>
  </si>
  <si>
    <t>Xk59Xw9eyzS</t>
  </si>
  <si>
    <t>Total Number of Sessions</t>
  </si>
  <si>
    <t>Mental Health-Exit File closure- MHPSS - Total Number of Sessions</t>
  </si>
  <si>
    <t>QJxbUPjoIoo</t>
  </si>
  <si>
    <t>Mental Health - Exit file closure - Hide MHPSS - Patient referred to if MHPSS - Type of closure is 4</t>
  </si>
  <si>
    <t>Counselling/Psychotherapy (MHPSS) - Last available scores</t>
  </si>
  <si>
    <t>MHOS delta</t>
  </si>
  <si>
    <t>Mental Health- Exit File closure - Calculate MHOS delta</t>
  </si>
  <si>
    <t>Mental Health-Exit File Closure- MHOS delta</t>
  </si>
  <si>
    <t>b8bjS7ah8Qi</t>
  </si>
  <si>
    <t>FXX6k4XGJl7</t>
  </si>
  <si>
    <t>AocUO7YDSK8</t>
  </si>
  <si>
    <t>AwN1669kPq5</t>
  </si>
  <si>
    <t>dGHmRxDrxi5</t>
  </si>
  <si>
    <t>Lmd4qgm2ntl</t>
  </si>
  <si>
    <t>yWww581Jpcq</t>
  </si>
  <si>
    <t>hYCUYvMNFuq</t>
  </si>
  <si>
    <t>mhGAP - Exit</t>
  </si>
  <si>
    <t>Psychiatry/mhGAP Exit</t>
  </si>
  <si>
    <t>mhGAP- Mental Health  - Exit - Populate 'Closure date' with 'exit date'</t>
  </si>
  <si>
    <t>Mental Health-Exit File closure- mhGAP - Closure date</t>
  </si>
  <si>
    <t>bduR8KPNSeV</t>
  </si>
  <si>
    <t>Mental Health-Exit File closure- mhGAP - Total Number of Sessions</t>
  </si>
  <si>
    <t>Di6tE3HKIuz</t>
  </si>
  <si>
    <t>Mental Health-Exit File closure- mhGAP - Type of closure</t>
  </si>
  <si>
    <t>lvCcX90Ud3h</t>
  </si>
  <si>
    <t>Mental Health - Exit file closure - Hide mhGAP - Patient referred to if mhGAP - Type of closure is 4</t>
  </si>
  <si>
    <t>Mental Health-Exit File closure- mhGAP - Patient referred to</t>
  </si>
  <si>
    <t>Lui7iwHFLE2</t>
  </si>
  <si>
    <t>Psychiatry/mhGAP - Last available scores</t>
  </si>
  <si>
    <t>Medical – Pediatrics/Nutrition v1</t>
  </si>
  <si>
    <t>Patient Identification</t>
  </si>
  <si>
    <t>Patient number</t>
  </si>
  <si>
    <t>Medical - Pediatrics/Nutrition - Patient number</t>
  </si>
  <si>
    <t>Pi1zytYdq6l</t>
  </si>
  <si>
    <t>Medical - Pediatrics/Nutrition - First name</t>
  </si>
  <si>
    <t>so91lRksoBz</t>
  </si>
  <si>
    <t>Medical - Pediatrics/Nutrition - Last name</t>
  </si>
  <si>
    <t>eFMWeovwKIa</t>
  </si>
  <si>
    <t>Demographic data</t>
  </si>
  <si>
    <t>Sex (M/F)</t>
  </si>
  <si>
    <t>Medical - Pediatrics/Nutrition - Sex</t>
  </si>
  <si>
    <t>Lg1LrNf9LQR</t>
  </si>
  <si>
    <t>Medical - Pediatrics/Nutrition - Sex / Sex (M/F)</t>
  </si>
  <si>
    <t>dQlJLsTgAGy</t>
  </si>
  <si>
    <t>D2l6j8z0ki7</t>
  </si>
  <si>
    <t>c2c307gzVEa</t>
  </si>
  <si>
    <t>Age in years</t>
  </si>
  <si>
    <t>Medical - Pediatrics/Nutrition - Age in years</t>
  </si>
  <si>
    <t>f3n6kIB9IbI</t>
  </si>
  <si>
    <t>Age in months</t>
  </si>
  <si>
    <t>Medical - Pediatrics/Nutrition - Age in months</t>
  </si>
  <si>
    <t>OVo3FxLURtH</t>
  </si>
  <si>
    <t>Medical - Pediatrics/Nutrition - Current status</t>
  </si>
  <si>
    <t>oc9zlhOoWmP</t>
  </si>
  <si>
    <t>Medical - Pediatrics/Nutrition - Legal status</t>
  </si>
  <si>
    <t>DbyD9bbGIvE</t>
  </si>
  <si>
    <t>RnKbXv1iMZe</t>
  </si>
  <si>
    <t>iUavQGXBBKw</t>
  </si>
  <si>
    <t>L4XC97v5ixA</t>
  </si>
  <si>
    <t>JDAwOExF98e</t>
  </si>
  <si>
    <t>RyybBHjuny9</t>
  </si>
  <si>
    <t>Admission time</t>
  </si>
  <si>
    <t>TIME</t>
  </si>
  <si>
    <t>Medical - Pediatrics/Nutrition - Admission time</t>
  </si>
  <si>
    <t>iQio7NYSA3m</t>
  </si>
  <si>
    <t>by whom / from where</t>
  </si>
  <si>
    <t>snH8Rb7148A</t>
  </si>
  <si>
    <t>Spontaneous admission?</t>
  </si>
  <si>
    <t>If 'other', specify:</t>
  </si>
  <si>
    <t>Condition at admission</t>
  </si>
  <si>
    <t>Weight at admission (in Kg)</t>
  </si>
  <si>
    <t>Medical - Pediatrics/Nutrition - Weight at admission (in Kg)</t>
  </si>
  <si>
    <t>kCQXO0YUe1X</t>
  </si>
  <si>
    <t>Height (in cm)</t>
  </si>
  <si>
    <t>Medical - Pediatrics/Nutrition - Height (in cm)</t>
  </si>
  <si>
    <t>ImLkCx5edVw</t>
  </si>
  <si>
    <t>Weight / height</t>
  </si>
  <si>
    <t>Medical - Pediatrics/Nutrition - Weight / height</t>
  </si>
  <si>
    <t>LnWxH2GKKDo</t>
  </si>
  <si>
    <t>AOnF2wXi8Do</t>
  </si>
  <si>
    <t>[-3 ; -2 Zs[</t>
  </si>
  <si>
    <t>W88hSg1kNgl</t>
  </si>
  <si>
    <t>&lt; -3 Zs</t>
  </si>
  <si>
    <t>C778uzwnPAp</t>
  </si>
  <si>
    <t>&gt;= -2 Zs</t>
  </si>
  <si>
    <t>wEksscFRzoR</t>
  </si>
  <si>
    <t>Admission MUAC (mm)</t>
  </si>
  <si>
    <t>Medical - Pediatrics/Nutrition - Admission MUAC (mm)</t>
  </si>
  <si>
    <t>U0SijObquQo</t>
  </si>
  <si>
    <t>Oedema</t>
  </si>
  <si>
    <t>Medical - Pediatrics/Nutrition - Oedema</t>
  </si>
  <si>
    <t>nJQ7cGaitte</t>
  </si>
  <si>
    <t>S4UbmInA830</t>
  </si>
  <si>
    <t>+</t>
  </si>
  <si>
    <t>QsCOahKA0yU</t>
  </si>
  <si>
    <t>++</t>
  </si>
  <si>
    <t>JMLjhlO27JL</t>
  </si>
  <si>
    <t>+++</t>
  </si>
  <si>
    <t>GkWrUwMzeSn</t>
  </si>
  <si>
    <t>UgSEjYfPIXs</t>
  </si>
  <si>
    <t>Severe pathology</t>
  </si>
  <si>
    <t>Medical - Pediatrics/Nutrition - Severe pathology</t>
  </si>
  <si>
    <t>CmJL4B714sV</t>
  </si>
  <si>
    <t>Anorexy</t>
  </si>
  <si>
    <t>Medical - Pediatrics/Nutrition - Anorexy</t>
  </si>
  <si>
    <t>YaNt6BQ2QgV</t>
  </si>
  <si>
    <t>Malaria test at admission</t>
  </si>
  <si>
    <t>Medical - Pediatrics/Nutrition - Malaria test at admission</t>
  </si>
  <si>
    <t>CsKmJhynThY</t>
  </si>
  <si>
    <t>tuyH29sFBDw</t>
  </si>
  <si>
    <t>Positive</t>
  </si>
  <si>
    <t>FJq2smZzWU1</t>
  </si>
  <si>
    <t>Negative</t>
  </si>
  <si>
    <t>tnhEAxJcakJ</t>
  </si>
  <si>
    <t>Not done</t>
  </si>
  <si>
    <t>HvCdFpeMa1B</t>
  </si>
  <si>
    <t>Seen in MSF nut program during last 2 mnths</t>
  </si>
  <si>
    <t>Medical - Pediatrics/Nutrition - Seen in MSF nut program during last 2 mnths</t>
  </si>
  <si>
    <t>pNhll7ePxLA</t>
  </si>
  <si>
    <t>if yes - MSF nut program outcome:</t>
  </si>
  <si>
    <t>Medical - Pediatrics/Nutrition - if yes - MSF nut program outcome:</t>
  </si>
  <si>
    <t>nZbFWoLlVXX</t>
  </si>
  <si>
    <t>Medical - Pediatrics/Nutrition - outcome</t>
  </si>
  <si>
    <t>v2rLPumuvly</t>
  </si>
  <si>
    <t>Cured</t>
  </si>
  <si>
    <t>EO8likTHvJf</t>
  </si>
  <si>
    <t>Defaulter</t>
  </si>
  <si>
    <t>kMKIWn4bWda</t>
  </si>
  <si>
    <t>zcWuD4SwDbn</t>
  </si>
  <si>
    <t>UOLwMRd0QrS</t>
  </si>
  <si>
    <t>SMC</t>
  </si>
  <si>
    <t>1st</t>
  </si>
  <si>
    <t>ATFC - Pediatrics/Nutrition - 1st</t>
  </si>
  <si>
    <t>MeUOk1LTBLN</t>
  </si>
  <si>
    <t>2nd</t>
  </si>
  <si>
    <t>ATFC - Pediatrics/Nutrition - 2nd</t>
  </si>
  <si>
    <t>rsPjjQWmXe4</t>
  </si>
  <si>
    <t>3rd</t>
  </si>
  <si>
    <t>ATFC - Pediatrics/Nutrition - 3rd</t>
  </si>
  <si>
    <t>uLDoDo5YSWb</t>
  </si>
  <si>
    <t>4th</t>
  </si>
  <si>
    <t>ATFC - Pediatrics/Nutrition - 4th</t>
  </si>
  <si>
    <t>hCwS9ZnQtHW</t>
  </si>
  <si>
    <t>Not this year</t>
  </si>
  <si>
    <t>Medical - Pediatrics/Nutrition - Not this year</t>
  </si>
  <si>
    <t>HSgP6v1uUKY</t>
  </si>
  <si>
    <t>SMC Unknown</t>
  </si>
  <si>
    <t>Medical - Pediatrics/Nutrition - SMC Unknown</t>
  </si>
  <si>
    <t>NixbfN9hyFY</t>
  </si>
  <si>
    <t>Vaccinal status at discharge</t>
  </si>
  <si>
    <t>BCG</t>
  </si>
  <si>
    <t>Last BCG dose given on site</t>
  </si>
  <si>
    <t>Hepatitis B 0</t>
  </si>
  <si>
    <t>Last Hepatitis B 0 dose given on site</t>
  </si>
  <si>
    <t>Pentavalent</t>
  </si>
  <si>
    <t>Last Pentavalent dose given on site</t>
  </si>
  <si>
    <t>AFP</t>
  </si>
  <si>
    <t>Last AFP dose given on site</t>
  </si>
  <si>
    <t>Measles</t>
  </si>
  <si>
    <t>Last Measles dose given on site</t>
  </si>
  <si>
    <t>PCV</t>
  </si>
  <si>
    <t>Last PCV dose given on site</t>
  </si>
  <si>
    <t>Rotavirus</t>
  </si>
  <si>
    <t>Last Rotavirus dose given on site</t>
  </si>
  <si>
    <t>Yellow Fever</t>
  </si>
  <si>
    <t>Last Yellow Fever dose given on site</t>
  </si>
  <si>
    <t>IPV</t>
  </si>
  <si>
    <t>Last IPV dose given on site</t>
  </si>
  <si>
    <t>Meningitis A</t>
  </si>
  <si>
    <t>Last Meningitis dose given on site</t>
  </si>
  <si>
    <t>PPV 23</t>
  </si>
  <si>
    <t>Last HPV 23 dose given on site</t>
  </si>
  <si>
    <t>HPV</t>
  </si>
  <si>
    <t>Last HPV dose given on site</t>
  </si>
  <si>
    <t>Last Antitetanus dose given on site</t>
  </si>
  <si>
    <t>Accompanying vacc. status checked</t>
  </si>
  <si>
    <t>Phase 2</t>
  </si>
  <si>
    <t>Starting date of phase 2</t>
  </si>
  <si>
    <t>Medical - Pediatrics/Nutrition - Starting date of phase 2</t>
  </si>
  <si>
    <t>T4G24uolwLR</t>
  </si>
  <si>
    <t>Weight at this date (Kg)</t>
  </si>
  <si>
    <t>Medical - Pediatrics/Nutrition - Weight at this date (Kg)</t>
  </si>
  <si>
    <t>WOWt599Vhlg</t>
  </si>
  <si>
    <t>Treatment</t>
  </si>
  <si>
    <t>Stay in intensive care</t>
  </si>
  <si>
    <t>Medical - Pediatrics/Nutrition - Stay in intensive care</t>
  </si>
  <si>
    <t>o3I50BJy84v</t>
  </si>
  <si>
    <t>Stay in isolation unit</t>
  </si>
  <si>
    <t>Medical - Pediatrics/Nutrition - Stay in isolation unit</t>
  </si>
  <si>
    <t>Jla46B2MVDJ</t>
  </si>
  <si>
    <t>If yes, number of days</t>
  </si>
  <si>
    <t>Medical - Pediatrics/Nutrition - If yes, number of days</t>
  </si>
  <si>
    <t>hP6Cs265Rtq</t>
  </si>
  <si>
    <t>Oxygen therapy</t>
  </si>
  <si>
    <t>Medical - Pediatrics/Nutrition - Oxygen therapy</t>
  </si>
  <si>
    <t>bCtAYvK2aTV</t>
  </si>
  <si>
    <t>Oxygen therapy - duration in hours</t>
  </si>
  <si>
    <t>Medical - Pediatrics/Nutrition - Oxygen therapy - duration in hours</t>
  </si>
  <si>
    <t>fxZ1M2smGEu</t>
  </si>
  <si>
    <t>Antibiotherapy</t>
  </si>
  <si>
    <t>Medical - Pediatrics/Nutrition - Antibiotherapy</t>
  </si>
  <si>
    <t>qbSMNPM4zEB</t>
  </si>
  <si>
    <t>Antibiotherapy - duration in days</t>
  </si>
  <si>
    <t>Medical - Pediatrics/Nutrition - Antibiotherapy - duration in days</t>
  </si>
  <si>
    <t>bsA7m1eEZHA</t>
  </si>
  <si>
    <t>ARV</t>
  </si>
  <si>
    <t>Medical - Pediatrics/Nutrition - ARV</t>
  </si>
  <si>
    <t>LHLnGVOnF1l</t>
  </si>
  <si>
    <t>Cotrimoxazole prophylaxis</t>
  </si>
  <si>
    <t>Medical - Pediatrics/Nutrition - Cotrimoxazole prophylaxis</t>
  </si>
  <si>
    <t>K9QHCnhCULa</t>
  </si>
  <si>
    <t>oagFizbuWqK</t>
  </si>
  <si>
    <t>PWbRKCzIDUM</t>
  </si>
  <si>
    <t>zkQoZ3Uq3EM</t>
  </si>
  <si>
    <t>Antimalaria treatment</t>
  </si>
  <si>
    <t>Medical - Pediatrics/Nutrition - Antimalaria treatment</t>
  </si>
  <si>
    <t>QC8tZrHx8Rd</t>
  </si>
  <si>
    <t>Antimalaria type</t>
  </si>
  <si>
    <t>Medical - Pediatrics/Nutrition - Antimalaria type</t>
  </si>
  <si>
    <t>l2KvoOIFGVJ</t>
  </si>
  <si>
    <t>Medical - Pediatrics/Nutrition - type</t>
  </si>
  <si>
    <t>WUuxlqLUtn6</t>
  </si>
  <si>
    <t>Artesunate</t>
  </si>
  <si>
    <t>ENwJbF6T6SG</t>
  </si>
  <si>
    <t>Arthemeter</t>
  </si>
  <si>
    <t>luQXGdNKBwa</t>
  </si>
  <si>
    <t>ASAQ</t>
  </si>
  <si>
    <t>vfWlMmZDVYN</t>
  </si>
  <si>
    <t>Coartem</t>
  </si>
  <si>
    <t>S9rrmCyR7Hn</t>
  </si>
  <si>
    <t>zmdfWcwTtFN</t>
  </si>
  <si>
    <t>Blood transfusion</t>
  </si>
  <si>
    <t>Medical - Pediatrics/Nutrition - Blood transfusion</t>
  </si>
  <si>
    <t>JkRpQ7yHyT3</t>
  </si>
  <si>
    <t>nb of blood transfusions</t>
  </si>
  <si>
    <t>Medical - Pediatrics/Nutrition - nb of blood transfusions</t>
  </si>
  <si>
    <t>tlGKpW9v8ye</t>
  </si>
  <si>
    <t>Hb (g/dl)</t>
  </si>
  <si>
    <t>Medical - Pediatrics/Nutrition - Hb (g/dl)</t>
  </si>
  <si>
    <t>luIVCR5C1R7</t>
  </si>
  <si>
    <t>Feeding method</t>
  </si>
  <si>
    <t>Medical - Pediatrics/Nutrition - Feeding method</t>
  </si>
  <si>
    <t>zwwpPojj6Xq</t>
  </si>
  <si>
    <t>R3JOEAanxXs</t>
  </si>
  <si>
    <t>IV</t>
  </si>
  <si>
    <t>n3vb0bQmBFk</t>
  </si>
  <si>
    <t>PO</t>
  </si>
  <si>
    <t>TUTcIrJOFq7</t>
  </si>
  <si>
    <t>OG/NG</t>
  </si>
  <si>
    <t>DpJv7QFDkn1</t>
  </si>
  <si>
    <t>Type of Milk</t>
  </si>
  <si>
    <t>Milk of mother</t>
  </si>
  <si>
    <t>Medical - Pediatrics/Nutrition - Milk of mother</t>
  </si>
  <si>
    <t>I3co8HpwKIa</t>
  </si>
  <si>
    <t>Formula milk</t>
  </si>
  <si>
    <t>Medical - Pediatrics/Nutrition - Formula milk</t>
  </si>
  <si>
    <t>QB8WVlEvbPg</t>
  </si>
  <si>
    <t>Medical - Pediatrics/Nutrition - F75</t>
  </si>
  <si>
    <t>iuOlG5XD28y</t>
  </si>
  <si>
    <t>Diluted F100</t>
  </si>
  <si>
    <t>Medical - Pediatrics/Nutrition - Diluted F100</t>
  </si>
  <si>
    <t>ZR5cxUIv1ZR</t>
  </si>
  <si>
    <t>Other milk</t>
  </si>
  <si>
    <t>Medical - Pediatrics/Nutrition - Other milk</t>
  </si>
  <si>
    <t>bgvErgNcO3z</t>
  </si>
  <si>
    <t>Most serious</t>
  </si>
  <si>
    <t>Medical - Pediatrics/Nutrition - if main morbidity 'other', specify:</t>
  </si>
  <si>
    <t>XAypnxdpFqT</t>
  </si>
  <si>
    <t>Secondary 1</t>
  </si>
  <si>
    <t>Medical - Pediatrics/Nutrition - If s1 morbidity 'other', specify:</t>
  </si>
  <si>
    <t>AbmTMD8z1ks</t>
  </si>
  <si>
    <t>Secondary 2</t>
  </si>
  <si>
    <t>Medical - Pediatrics/Nutrition - If s2 morbidity 'other', specify:</t>
  </si>
  <si>
    <t>HWoOFnqOTNJ</t>
  </si>
  <si>
    <t>Secondary 3</t>
  </si>
  <si>
    <t>Medical - Pediatrics/Nutrition - If s3 morbidity 'other', specify:</t>
  </si>
  <si>
    <t>AxNwKwWwE6W</t>
  </si>
  <si>
    <t>HIV test</t>
  </si>
  <si>
    <t>Medical - Pediatrics/Nutrition - HIV test</t>
  </si>
  <si>
    <t>cUmPNDLFXmp</t>
  </si>
  <si>
    <t>HIV test result</t>
  </si>
  <si>
    <t>Medical - Pediatrics/Nutrition - HIV test result</t>
  </si>
  <si>
    <t>JdBTXclJUL7</t>
  </si>
  <si>
    <t>Medical - Pediatrics/Nutrition - result (negative, positive)</t>
  </si>
  <si>
    <t>VeWnawejIWi</t>
  </si>
  <si>
    <t>oHtl7eYveO6</t>
  </si>
  <si>
    <t>FnoSmzu7dOk</t>
  </si>
  <si>
    <t>TB screening</t>
  </si>
  <si>
    <t>Medical - Pediatrics/Nutrition - TB screening</t>
  </si>
  <si>
    <t>CYISZ3sZBau</t>
  </si>
  <si>
    <t>TB result</t>
  </si>
  <si>
    <t>Medical - Pediatrics/Nutrition - TB result</t>
  </si>
  <si>
    <t>WMGYe0uCBKz</t>
  </si>
  <si>
    <t>Test HIV mother</t>
  </si>
  <si>
    <t>Medical - Pediatrics/Nutrition - Test HIV mother</t>
  </si>
  <si>
    <t>QIUG5A4Uvb4</t>
  </si>
  <si>
    <t>Test HIV mother result</t>
  </si>
  <si>
    <t>Medical - Pediatrics/Nutrition - Test HIV mother result</t>
  </si>
  <si>
    <t>eyCFrD43DmN</t>
  </si>
  <si>
    <t>Discharge</t>
  </si>
  <si>
    <t>Discharge date</t>
  </si>
  <si>
    <t>Medical - Pediatrics/Nutrition - Discharge date</t>
  </si>
  <si>
    <t>vVyRr9TtASV</t>
  </si>
  <si>
    <t>Weight at discharge (in Kg)</t>
  </si>
  <si>
    <t>Medical - Pediatrics/Nutrition - Weight at discharge (in Kg)</t>
  </si>
  <si>
    <t>sdvrdgvK1pL</t>
  </si>
  <si>
    <t>Discharge Height (in cm)</t>
  </si>
  <si>
    <t>Medical - Pediatrics/Nutrition - Discharge Height (in cm)</t>
  </si>
  <si>
    <t>mNR8RoTSOGp</t>
  </si>
  <si>
    <t>Weight for Height (last measurement)</t>
  </si>
  <si>
    <t>ATFC - Weight for Height (last measurement)</t>
  </si>
  <si>
    <t>netLTJaSMqc</t>
  </si>
  <si>
    <t>Discharge MUAC (mm)</t>
  </si>
  <si>
    <t>Medical - Pediatrics/Nutrition - Discharge MUAC (mm)</t>
  </si>
  <si>
    <t>LUA9P86MsWf</t>
  </si>
  <si>
    <t>Outcome of the stay in ITFC</t>
  </si>
  <si>
    <t>Medical - Pediatrics/Nutrition - Outcome of the stay in ITFC</t>
  </si>
  <si>
    <t>k3YdN2i8mG3</t>
  </si>
  <si>
    <t>JHgYqfkpdst</t>
  </si>
  <si>
    <t>PsteJ8jW6WX</t>
  </si>
  <si>
    <t>V3YbvinaNzE</t>
  </si>
  <si>
    <t>JVwxNDNeq1g</t>
  </si>
  <si>
    <t>Non-responding</t>
  </si>
  <si>
    <t>b8kBQnSkLlz</t>
  </si>
  <si>
    <t>TmA6AyBb717</t>
  </si>
  <si>
    <t>Referal to another structure</t>
  </si>
  <si>
    <t>KwM8b0bFQ8Y</t>
  </si>
  <si>
    <t>Stabilized and referred to MSF ATFC</t>
  </si>
  <si>
    <t>cQr8c4iOVfl</t>
  </si>
  <si>
    <t>Stabilized and referred to non-MSF nutritionnal structure</t>
  </si>
  <si>
    <t>odmkzn7SsWs</t>
  </si>
  <si>
    <t>Transferred</t>
  </si>
  <si>
    <t>W68w5jbi86e</t>
  </si>
  <si>
    <t>External referral: place 1</t>
  </si>
  <si>
    <t>Medical - Pediatrics/Nutrition - External referral: place 1</t>
  </si>
  <si>
    <t>fk4VUQLs8wJ</t>
  </si>
  <si>
    <t>Medical - Pediatrics/Nutrition - External referral</t>
  </si>
  <si>
    <t>NKNrLTqQSlB</t>
  </si>
  <si>
    <t>Public Hospital / Health Centre (MoH)</t>
  </si>
  <si>
    <t>k7I71VPzCyj</t>
  </si>
  <si>
    <t>HjKqvztfJdd</t>
  </si>
  <si>
    <t>Private Hospital / Health Centre</t>
  </si>
  <si>
    <t>pTll1G9ZoMA</t>
  </si>
  <si>
    <t>pDZWLoOisyT</t>
  </si>
  <si>
    <t>Cause of referral</t>
  </si>
  <si>
    <t>Medical - Pediatrics/Nutrition - Cause of referral</t>
  </si>
  <si>
    <t>If09hsaZyrY</t>
  </si>
  <si>
    <t>If death, time of death (hh:mm)</t>
  </si>
  <si>
    <t>Medical - Pediatrics/Nutrition - If death, time of death (hh:mm)</t>
  </si>
  <si>
    <t>DD9gbK9dqwE</t>
  </si>
  <si>
    <t>Death cause</t>
  </si>
  <si>
    <t>Medical - Pediatrics/Nutrition - Death cause</t>
  </si>
  <si>
    <t>GTEGTyRXbcI</t>
  </si>
  <si>
    <t>S2z0eLGEYcr</t>
  </si>
  <si>
    <t>S3cIA6geIVv</t>
  </si>
  <si>
    <t>j9LnJ3ltQK9</t>
  </si>
  <si>
    <t>DLHbX8xaBL9</t>
  </si>
  <si>
    <t>agtmk4xNw4Q</t>
  </si>
  <si>
    <t>Anaphylaxis</t>
  </si>
  <si>
    <t>pNEi8iSnjM4</t>
  </si>
  <si>
    <t>Arythmia</t>
  </si>
  <si>
    <t>ussq6UKosj9</t>
  </si>
  <si>
    <t>tis1SOVQPo8</t>
  </si>
  <si>
    <t>Central nervous system failure</t>
  </si>
  <si>
    <t>zcxQ8ea4e2S</t>
  </si>
  <si>
    <t>xodJNWvFnqx</t>
  </si>
  <si>
    <t>WIgJBRDle2F</t>
  </si>
  <si>
    <t>Complications of HIV</t>
  </si>
  <si>
    <t>RxdAJW9luhl</t>
  </si>
  <si>
    <t>Complications of sickle cell disease</t>
  </si>
  <si>
    <t>WkzxdfOGtGZ</t>
  </si>
  <si>
    <t>Congenital malformation</t>
  </si>
  <si>
    <t>g4gKoVHxw1E</t>
  </si>
  <si>
    <t>Dengue</t>
  </si>
  <si>
    <t>rcOmKZIBkvq</t>
  </si>
  <si>
    <t>Diabetes and complications</t>
  </si>
  <si>
    <t>jtJLUyPVaNI</t>
  </si>
  <si>
    <t>nGp2KLmXhCt</t>
  </si>
  <si>
    <t>Epilepsy</t>
  </si>
  <si>
    <t>nCkuksfyBhA</t>
  </si>
  <si>
    <t>pWgiVEEeuya</t>
  </si>
  <si>
    <t>Hepatitis C</t>
  </si>
  <si>
    <t>Mbyq9ZxdVHA</t>
  </si>
  <si>
    <t>oLCgnRLsozh</t>
  </si>
  <si>
    <t>Measles and complications</t>
  </si>
  <si>
    <t>Kt4FgXh4Z48</t>
  </si>
  <si>
    <t>pQMbF0Wq156</t>
  </si>
  <si>
    <t>i0rMMNqkpgG</t>
  </si>
  <si>
    <t>LAVbkrvqdxQ</t>
  </si>
  <si>
    <t>aDIgiAC2KRF</t>
  </si>
  <si>
    <t>Perinatal asphyxia</t>
  </si>
  <si>
    <t>VGPpyqrftLH</t>
  </si>
  <si>
    <t>iHFC0Hl2W0k</t>
  </si>
  <si>
    <t>C6AlXUue7Uo</t>
  </si>
  <si>
    <t>d0hzam8D8Gd</t>
  </si>
  <si>
    <t>o5VLRvCSNFW</t>
  </si>
  <si>
    <t>Renal failure</t>
  </si>
  <si>
    <t>qhsEpDbhh09</t>
  </si>
  <si>
    <t>Respiratory failure</t>
  </si>
  <si>
    <t>LjtHkqaKi2Y</t>
  </si>
  <si>
    <t>Sepsis</t>
  </si>
  <si>
    <t>zgK8Ben3ds0</t>
  </si>
  <si>
    <t>Severe acute malnutrition</t>
  </si>
  <si>
    <t>FTWu5pjqQBU</t>
  </si>
  <si>
    <t>i6gzNSDrviy</t>
  </si>
  <si>
    <t>Shock: cardiogenic</t>
  </si>
  <si>
    <t>GNERNir3FDK</t>
  </si>
  <si>
    <t>Shock: haemorrhagic</t>
  </si>
  <si>
    <t>ifISdecnNoc</t>
  </si>
  <si>
    <t>Shock: hypovolaemic</t>
  </si>
  <si>
    <t>wK20U9pkRgX</t>
  </si>
  <si>
    <t>Kfn22OT92sb</t>
  </si>
  <si>
    <t>Stroke / CVA</t>
  </si>
  <si>
    <t>WHKzjGMUaC0</t>
  </si>
  <si>
    <t>lO719KAzppV</t>
  </si>
  <si>
    <t>rs4g4L2wGwe</t>
  </si>
  <si>
    <t>saPawW6Fzf6</t>
  </si>
  <si>
    <t>FBuQcisltxF</t>
  </si>
  <si>
    <t>Traumatic brain injury</t>
  </si>
  <si>
    <t>wiHjtWeBSL2</t>
  </si>
  <si>
    <t>pHGZ3tRBvTq</t>
  </si>
  <si>
    <t>C71xDirwgGe</t>
  </si>
  <si>
    <t>DBLlUnWHNHn</t>
  </si>
  <si>
    <t>PXgBApMfowg</t>
  </si>
  <si>
    <t>g2CLMRLDZ6N</t>
  </si>
  <si>
    <t>Specify death cause</t>
  </si>
  <si>
    <t>Medical - Pediatrics/Nutrition - Specify death cause</t>
  </si>
  <si>
    <t>WVNlUfVIz1G</t>
  </si>
  <si>
    <t>If transfer, to where</t>
  </si>
  <si>
    <t>Medical - Pediatrics/Nutrition - If transfer, to where</t>
  </si>
  <si>
    <t>VO2ZNFuFAzf</t>
  </si>
  <si>
    <t>CaUIqRk3vjP</t>
  </si>
  <si>
    <t>ICU</t>
  </si>
  <si>
    <t>efAeumUQNKp</t>
  </si>
  <si>
    <t>Pediatrics</t>
  </si>
  <si>
    <t>vbYvWrvaq77</t>
  </si>
  <si>
    <t>Surgery</t>
  </si>
  <si>
    <t>vewgJOKkHno</t>
  </si>
  <si>
    <t>mJ8wDCCaVJP</t>
  </si>
  <si>
    <t>If transfer, to where - if other, specify</t>
  </si>
  <si>
    <t>Medical - Pediatrics/Nutrition - If transfer, to where - if other, specify</t>
  </si>
  <si>
    <t>Uw04xox1pkH</t>
  </si>
  <si>
    <t>Medical - Pediatrics/Nutrition - Comments</t>
  </si>
  <si>
    <t>wRRMBrj4tW0</t>
  </si>
  <si>
    <t>Level</t>
  </si>
  <si>
    <t>Example entry</t>
  </si>
  <si>
    <t>Mapped Address Field</t>
  </si>
  <si>
    <t>Required</t>
  </si>
  <si>
    <t>Location.country</t>
  </si>
  <si>
    <t>Iraq (2 total entries)</t>
  </si>
  <si>
    <t>Country (country)</t>
  </si>
  <si>
    <t>Location.province</t>
  </si>
  <si>
    <t>Al-Anbar (10 total entries)</t>
  </si>
  <si>
    <t>Province (stateProvince)</t>
  </si>
  <si>
    <t>Location.village</t>
  </si>
  <si>
    <t>Baghdad (17 total entries)</t>
  </si>
  <si>
    <t>Village (cityVillage)</t>
  </si>
  <si>
    <t>Location.address1</t>
  </si>
  <si>
    <t>17 Tamuz (154 total entries)</t>
  </si>
  <si>
    <t>Address (address1)</t>
  </si>
  <si>
    <t>Location.address2</t>
  </si>
  <si>
    <t>(0 total entries)</t>
  </si>
  <si>
    <t>Address 2 (address2)</t>
  </si>
  <si>
    <t>ID</t>
  </si>
  <si>
    <t>Concept</t>
  </si>
  <si>
    <t>Retired</t>
  </si>
  <si>
    <t>Possible Outcomes Defined by</t>
  </si>
  <si>
    <t>HIV Care and Treatment</t>
  </si>
  <si>
    <t>Human immunodeficiency virus (HIV) disease</t>
  </si>
  <si>
    <t>HIV treatment status</t>
  </si>
  <si>
    <t>Admin &gt; Manage Programs</t>
  </si>
  <si>
    <t>PMTCT</t>
  </si>
  <si>
    <t>Program for prevention of Maternal to Child HIV transmission</t>
  </si>
  <si>
    <t>Program status</t>
  </si>
  <si>
    <t>HIV Preventative Services (PEP/PrEP)</t>
  </si>
  <si>
    <t>Program for prevention of HIV through Pre-Exposure Prophylaxis regimens</t>
  </si>
  <si>
    <t xml:space="preserve">	Pre-exposure prophylaxis (PrEP)</t>
  </si>
  <si>
    <t>UUID</t>
  </si>
  <si>
    <t>Fully Specified Name (FSN)</t>
  </si>
  <si>
    <t>Synonyms</t>
  </si>
  <si>
    <t>Short Name</t>
  </si>
  <si>
    <t>Class</t>
  </si>
  <si>
    <t>Mappings</t>
  </si>
  <si>
    <t>Label</t>
  </si>
  <si>
    <t>Validation</t>
  </si>
  <si>
    <t>Location</t>
  </si>
  <si>
    <t>Type of location</t>
  </si>
  <si>
    <t>Facility, Community</t>
  </si>
  <si>
    <t>Pending validation</t>
  </si>
  <si>
    <t>Community Outreach, Inpatient Ward, Mobile Clinic, Outpatient Clinic</t>
  </si>
  <si>
    <t>Admin &gt; Manage Locations</t>
  </si>
  <si>
    <t>Service</t>
  </si>
  <si>
    <t>Malnutrition, General</t>
  </si>
  <si>
    <t>Date and Time</t>
  </si>
  <si>
    <t>All day</t>
  </si>
  <si>
    <t>On, Off</t>
  </si>
  <si>
    <t>Daily, Weekly, Monthly</t>
  </si>
  <si>
    <t>Start Time</t>
  </si>
  <si>
    <t>End Time</t>
  </si>
  <si>
    <t>Appointment Kind</t>
  </si>
  <si>
    <t>Schduled, Walk-In</t>
  </si>
  <si>
    <t>Provider</t>
  </si>
  <si>
    <t>Provider's list</t>
  </si>
  <si>
    <t>Admin &gt; Manage Providers</t>
  </si>
  <si>
    <t>Reminder</t>
  </si>
  <si>
    <t>Yes, No</t>
  </si>
  <si>
    <t>Note</t>
  </si>
  <si>
    <t>Question / text</t>
  </si>
  <si>
    <t>OCL OCG</t>
  </si>
  <si>
    <t>Label (if different)</t>
  </si>
  <si>
    <t>Instructions text</t>
  </si>
  <si>
    <t>CIEL Concept ID (if exists)</t>
  </si>
  <si>
    <t>MSF OCP concept ID (if exists)</t>
  </si>
  <si>
    <t>MSF OCG concept ID (if NO CIEL, no NO MSF OCP)</t>
  </si>
  <si>
    <t>Concept class</t>
  </si>
  <si>
    <t>Default Value</t>
  </si>
  <si>
    <t>Upper Limit</t>
  </si>
  <si>
    <t>Main section</t>
  </si>
  <si>
    <t xml:space="preserve">Date of consultation + time </t>
  </si>
  <si>
    <t>question</t>
  </si>
  <si>
    <t>datetime</t>
  </si>
  <si>
    <t>DD/MM/YYYY</t>
  </si>
  <si>
    <t>Triage colors</t>
  </si>
  <si>
    <t>coded</t>
  </si>
  <si>
    <t>DOA, Green, Yellow, Red</t>
  </si>
  <si>
    <t>Possible Diagnosis</t>
  </si>
  <si>
    <t>List diagnosis DHIS2</t>
  </si>
  <si>
    <t>yes</t>
  </si>
  <si>
    <t>key point</t>
  </si>
  <si>
    <t>to be discussed  -final diagnosis or reason for consultation.</t>
  </si>
  <si>
    <t>Final Diagnosis</t>
  </si>
  <si>
    <t>Reason for admission to program</t>
  </si>
  <si>
    <t>finding</t>
  </si>
  <si>
    <t>text</t>
  </si>
  <si>
    <t>free entry</t>
  </si>
  <si>
    <t>Patient coming from</t>
  </si>
  <si>
    <t>Home / ER/ Health Facility/ NGO/ OT / ICU / Maternity / Other</t>
  </si>
  <si>
    <t>If other patient origin selected</t>
  </si>
  <si>
    <t>Chief complaint</t>
  </si>
  <si>
    <t>Past medical history</t>
  </si>
  <si>
    <t>text area</t>
  </si>
  <si>
    <t xml:space="preserve">Medical, surgical </t>
  </si>
  <si>
    <t xml:space="preserve">List Current problems </t>
  </si>
  <si>
    <t>Hypertension (117399) ; Palpitations (130987); Dyspnea (122496); Asthma (121375); Tuberculosis (112141); Diabetes Mellitus (119481); Angina (121610); Peptic Ulcer (114262); Jaundice (136443); Epilepsy (155); Hepatitis (111479); Kidney Problems (N/A); COPD (1295); High Cholesterol (117460); Other; None</t>
  </si>
  <si>
    <t>Multi-select option</t>
  </si>
  <si>
    <t>List Current problems - Other</t>
  </si>
  <si>
    <t xml:space="preserve">Current medications: chronic conditions requiring ongoing monitoring- all medications (dose, frequency, route. Those prescribed and those taken) - Other.  </t>
  </si>
  <si>
    <t>See with UCSF (MB)</t>
  </si>
  <si>
    <t>Case history</t>
  </si>
  <si>
    <t>List of symptoms</t>
  </si>
  <si>
    <t>If other current problem selected</t>
  </si>
  <si>
    <t xml:space="preserve">First Clinical Exam/Clinical assessment </t>
  </si>
  <si>
    <t>Skin</t>
  </si>
  <si>
    <t>Identify a list with the priorities ( first : cardiovascular system/ respiratory system</t>
  </si>
  <si>
    <t>Lungs</t>
  </si>
  <si>
    <t>Cardiovascular system</t>
  </si>
  <si>
    <t>G.UR.system</t>
  </si>
  <si>
    <t>Neuro</t>
  </si>
  <si>
    <t>Osteo articular system</t>
  </si>
  <si>
    <t>Drums/ Throat</t>
  </si>
  <si>
    <t>Lymphatic system</t>
  </si>
  <si>
    <t>Other medical problems</t>
  </si>
  <si>
    <t>vitals</t>
  </si>
  <si>
    <t>AVPU</t>
  </si>
  <si>
    <t>YES</t>
  </si>
  <si>
    <t xml:space="preserve">Vital sign once at the top of the document - </t>
  </si>
  <si>
    <t>temperature</t>
  </si>
  <si>
    <t>pulse rate</t>
  </si>
  <si>
    <t>respiratory rate</t>
  </si>
  <si>
    <t>bp systo</t>
  </si>
  <si>
    <t>bp dia</t>
  </si>
  <si>
    <t>oxy saturation</t>
  </si>
  <si>
    <t>notes</t>
  </si>
  <si>
    <t>EVA- Pain assessment</t>
  </si>
  <si>
    <t>bio</t>
  </si>
  <si>
    <t>biometrics</t>
  </si>
  <si>
    <t>height</t>
  </si>
  <si>
    <t>weight</t>
  </si>
  <si>
    <t>bmi</t>
  </si>
  <si>
    <t>muac</t>
  </si>
  <si>
    <t>6 months - 5 years- For pregnant woman-</t>
  </si>
  <si>
    <t>prescription</t>
  </si>
  <si>
    <t xml:space="preserve">Treatment prescription - (1)  Drug administration (2): plan of treatment </t>
  </si>
  <si>
    <t>medications form? - see inpatient medication chart (paper form)- drug prescribtion and administration.</t>
  </si>
  <si>
    <r>
      <rPr>
        <sz val="11"/>
        <color rgb="FF00B0F0"/>
        <rFont val="Calibri"/>
        <family val="2"/>
      </rPr>
      <t xml:space="preserve">Par qui?Quand? Heure?  Combien de temps? </t>
    </r>
    <r>
      <rPr>
        <sz val="11"/>
        <color rgb="FF000000"/>
        <rFont val="Calibri"/>
        <family val="2"/>
      </rPr>
      <t xml:space="preserve">Docteur </t>
    </r>
    <r>
      <rPr>
        <sz val="11"/>
        <color rgb="FF0070C0"/>
        <rFont val="Calibri"/>
        <family val="2"/>
      </rPr>
      <t>Actions?</t>
    </r>
    <r>
      <rPr>
        <sz val="11"/>
        <color rgb="FF000000"/>
        <rFont val="Calibri"/>
        <family val="2"/>
      </rPr>
      <t xml:space="preserve">Infirmière </t>
    </r>
  </si>
  <si>
    <t>care planning (pansement, dispensing, etc.)</t>
  </si>
  <si>
    <t>Par qui? Quand? Heure? Combien de temps? Actions?</t>
  </si>
  <si>
    <t>order</t>
  </si>
  <si>
    <t>Further investigations :Lab tests? Xray?</t>
  </si>
  <si>
    <t>Care plan</t>
  </si>
  <si>
    <t xml:space="preserve">Continued Hospitalization/Referred/ Discharge </t>
  </si>
  <si>
    <t>Concept type</t>
  </si>
  <si>
    <t>Validation (format)
Ex. phone number</t>
  </si>
  <si>
    <t>Translation - Label</t>
  </si>
  <si>
    <t>Referred by</t>
  </si>
  <si>
    <t>To be recorded in patient's attributes?</t>
  </si>
  <si>
    <t>محول من قبل</t>
  </si>
  <si>
    <t>TBA/CHW</t>
  </si>
  <si>
    <t>منشاة صحية</t>
  </si>
  <si>
    <t>Maternity waiting home</t>
  </si>
  <si>
    <t>شخص</t>
  </si>
  <si>
    <t>If referred by health facility, name</t>
  </si>
  <si>
    <t>Facility name</t>
  </si>
  <si>
    <r>
      <t xml:space="preserve">If [Referred by] </t>
    </r>
    <r>
      <rPr>
        <sz val="11"/>
        <color theme="1"/>
        <rFont val="Calibri"/>
        <family val="2"/>
      </rPr>
      <t>≠</t>
    </r>
    <r>
      <rPr>
        <sz val="11"/>
        <color theme="1"/>
        <rFont val="Calibri"/>
        <family val="2"/>
        <scheme val="minor"/>
      </rPr>
      <t xml:space="preserve"> 'Health facility'</t>
    </r>
  </si>
  <si>
    <t>If referred by other, name</t>
  </si>
  <si>
    <r>
      <t xml:space="preserve">If [Referred by] </t>
    </r>
    <r>
      <rPr>
        <sz val="11"/>
        <color theme="1"/>
        <rFont val="Calibri"/>
        <family val="2"/>
      </rPr>
      <t>≠</t>
    </r>
    <r>
      <rPr>
        <sz val="11"/>
        <color theme="1"/>
        <rFont val="Calibri"/>
        <family val="2"/>
        <scheme val="minor"/>
      </rPr>
      <t xml:space="preserve"> 'Other'</t>
    </r>
  </si>
  <si>
    <t>Medical and surgical history</t>
  </si>
  <si>
    <t>التاريخ الطبي والجراحي</t>
  </si>
  <si>
    <t>Maternity hospitalisation</t>
  </si>
  <si>
    <t>ملف استشفاء النسائية</t>
  </si>
  <si>
    <t>Obstetric history</t>
  </si>
  <si>
    <t xml:space="preserve">التاريخ الولادي </t>
  </si>
  <si>
    <t>Gravida</t>
  </si>
  <si>
    <t>حامل</t>
  </si>
  <si>
    <t>Para</t>
  </si>
  <si>
    <t>Abortions</t>
  </si>
  <si>
    <t xml:space="preserve"> إجهاض</t>
  </si>
  <si>
    <t>Came to ANC</t>
  </si>
  <si>
    <t>Yes/No</t>
  </si>
  <si>
    <t>yes/no</t>
  </si>
  <si>
    <t>Number of visits</t>
  </si>
  <si>
    <t>Tetanus vaccination</t>
  </si>
  <si>
    <t>لقاح الكزاز</t>
  </si>
  <si>
    <r>
      <t>TT</t>
    </r>
    <r>
      <rPr>
        <sz val="11"/>
        <color theme="1"/>
        <rFont val="Symbol"/>
        <family val="1"/>
        <charset val="2"/>
      </rPr>
      <t>³</t>
    </r>
    <r>
      <rPr>
        <sz val="11"/>
        <color theme="1"/>
        <rFont val="Calibri"/>
        <family val="2"/>
        <scheme val="minor"/>
      </rPr>
      <t>5</t>
    </r>
  </si>
  <si>
    <t>Previous deliveries - 1</t>
  </si>
  <si>
    <t>Previous delivery</t>
  </si>
  <si>
    <t>If possible, table layout - column 1</t>
  </si>
  <si>
    <t>ولادة مهبيل طبيعية</t>
  </si>
  <si>
    <t>Previous deliveries - 1 - year</t>
  </si>
  <si>
    <t>Year(now)</t>
  </si>
  <si>
    <t>If possible, table layout - column 2</t>
  </si>
  <si>
    <t>السنة</t>
  </si>
  <si>
    <t>Previous deliveries - 1 - child status</t>
  </si>
  <si>
    <t>If possible, table layout - column 3</t>
  </si>
  <si>
    <t>الطفل</t>
  </si>
  <si>
    <t>Abortion</t>
  </si>
  <si>
    <t>Stillborn</t>
  </si>
  <si>
    <t>مولود ميتا</t>
  </si>
  <si>
    <t>Alive</t>
  </si>
  <si>
    <t>حي</t>
  </si>
  <si>
    <t>متوفي</t>
  </si>
  <si>
    <t>Previous deliveries - 2</t>
  </si>
  <si>
    <t>Previous deliveries - 2 - year</t>
  </si>
  <si>
    <t>Previous deliveries - 2 - child status</t>
  </si>
  <si>
    <t>(see [Previous deliveries - 1 - child status])</t>
  </si>
  <si>
    <t>Previous deliveries - 3</t>
  </si>
  <si>
    <t>Previous deliveries - 3 - year</t>
  </si>
  <si>
    <t>Previous deliveries - 3 - child status</t>
  </si>
  <si>
    <t>Previous deliveries - 4</t>
  </si>
  <si>
    <t>Previous deliveries - 4 - year</t>
  </si>
  <si>
    <t>Previous deliveries - 4 - child status</t>
  </si>
  <si>
    <t>Previous deliveries - 5</t>
  </si>
  <si>
    <t>Previous deliveries - 5 - year</t>
  </si>
  <si>
    <t>Previous deliveries - 5 - child status</t>
  </si>
  <si>
    <t>Previous deliveries - 6</t>
  </si>
  <si>
    <t>Previous deliveries - 6 - year</t>
  </si>
  <si>
    <t>Previous deliveries - 6 - child status</t>
  </si>
  <si>
    <t>Previous deliveries - 7</t>
  </si>
  <si>
    <t>Previous deliveries - 7 - year</t>
  </si>
  <si>
    <t>Previous deliveries - 7 - child status</t>
  </si>
  <si>
    <t>Previous deliveries - 8</t>
  </si>
  <si>
    <t>Previous deliveries - 8 - year</t>
  </si>
  <si>
    <t>Previous deliveries - 8 - child status</t>
  </si>
  <si>
    <t>Previous deliveries - 9</t>
  </si>
  <si>
    <t>Previous deliveries - 9 - year</t>
  </si>
  <si>
    <t>Previous deliveries - 9 - child status</t>
  </si>
  <si>
    <t>Examination on admission</t>
  </si>
  <si>
    <t>الفحص عند القبول</t>
  </si>
  <si>
    <t>Last menstrual period</t>
  </si>
  <si>
    <t>اخر فتر دورة</t>
  </si>
  <si>
    <t>Expected date of delivery</t>
  </si>
  <si>
    <t>الوقت المتوقع للولادة</t>
  </si>
  <si>
    <t>Estimated gestation (weeks)</t>
  </si>
  <si>
    <t>مرحلة الحمل (اسبوع)</t>
  </si>
  <si>
    <t>Temperature (°C)</t>
  </si>
  <si>
    <t>الحرارة</t>
  </si>
  <si>
    <t>Fundal height (cm)</t>
  </si>
  <si>
    <t>الطول القاعي (سم)</t>
  </si>
  <si>
    <t>Lie/presentation</t>
  </si>
  <si>
    <t>جهة الخروج للرأس</t>
  </si>
  <si>
    <t>Conjunctiva</t>
  </si>
  <si>
    <t>الملتحمة</t>
  </si>
  <si>
    <t>Normal</t>
  </si>
  <si>
    <t>طبيعية</t>
  </si>
  <si>
    <t>Pale</t>
  </si>
  <si>
    <t>شاحبة</t>
  </si>
  <si>
    <t>Proteinuria</t>
  </si>
  <si>
    <t>بيلة بروتينية</t>
  </si>
  <si>
    <t xml:space="preserve"> +</t>
  </si>
  <si>
    <t xml:space="preserve"> ++</t>
  </si>
  <si>
    <t xml:space="preserve"> +++</t>
  </si>
  <si>
    <t>Blood pressure - systolic</t>
  </si>
  <si>
    <t>To be recorded in Vitals?</t>
  </si>
  <si>
    <t>Blood pressure - diastolic</t>
  </si>
  <si>
    <t>Heart rate</t>
  </si>
  <si>
    <t>نبضات القلب</t>
  </si>
  <si>
    <t>Fœtal heart rate</t>
  </si>
  <si>
    <t>معدل نبضات الجنين</t>
  </si>
  <si>
    <t>Fœtal movements</t>
  </si>
  <si>
    <t>حركات الجنين</t>
  </si>
  <si>
    <t>Hemoglobin</t>
  </si>
  <si>
    <t>خضاب الدم</t>
  </si>
  <si>
    <t>Blood group</t>
  </si>
  <si>
    <t xml:space="preserve">
 زمرة الدم</t>
  </si>
  <si>
    <t>Syphilis test</t>
  </si>
  <si>
    <t>اختبار السفلس</t>
  </si>
  <si>
    <t>Other test</t>
  </si>
  <si>
    <t>اختبارات اخرى</t>
  </si>
  <si>
    <t>Vaginal examination</t>
  </si>
  <si>
    <t>الفحص المهبلي</t>
  </si>
  <si>
    <t>Cervix effacement</t>
  </si>
  <si>
    <t>العنق - الإمحاء</t>
  </si>
  <si>
    <t>Cervix consistency</t>
  </si>
  <si>
    <t>العنق - اتساق</t>
  </si>
  <si>
    <t>Dilatation (cm)</t>
  </si>
  <si>
    <t>اتساع (سم)</t>
  </si>
  <si>
    <t>Presenting part</t>
  </si>
  <si>
    <t>الجزء المتقدم</t>
  </si>
  <si>
    <t>Engagement</t>
  </si>
  <si>
    <t>التطور</t>
  </si>
  <si>
    <t>Bleeding per vagina</t>
  </si>
  <si>
    <t>نزيف</t>
  </si>
  <si>
    <t>Membranes</t>
  </si>
  <si>
    <t>الاغشية</t>
  </si>
  <si>
    <t>Intact</t>
  </si>
  <si>
    <t>سليمة</t>
  </si>
  <si>
    <t>Ruptured</t>
  </si>
  <si>
    <t>منسكبة</t>
  </si>
  <si>
    <t>Membranes rupture - date / time</t>
  </si>
  <si>
    <t>Date / time</t>
  </si>
  <si>
    <t>If [Membranes] &lt;&gt; 'Ruptured'</t>
  </si>
  <si>
    <t>Combine as a date/time timestamp?</t>
  </si>
  <si>
    <t>التاريخ / الوقت</t>
  </si>
  <si>
    <t>Genital mutilation</t>
  </si>
  <si>
    <t>yes-only</t>
  </si>
  <si>
    <t>قطع تناسلي</t>
  </si>
  <si>
    <t>Type of genital mutilation</t>
  </si>
  <si>
    <t>Check if the user should answer the type of most serious mutilation</t>
  </si>
  <si>
    <t>الوقت - نوع</t>
  </si>
  <si>
    <t>I</t>
  </si>
  <si>
    <t>II</t>
  </si>
  <si>
    <t>III</t>
  </si>
  <si>
    <t>Fistula</t>
  </si>
  <si>
    <t>ناسور</t>
  </si>
  <si>
    <t>Vesicovaginal fistula</t>
  </si>
  <si>
    <t>If [Fistula] &lt;&gt; TRUE</t>
  </si>
  <si>
    <t>ناسور مثاني المهبلي</t>
  </si>
  <si>
    <t>Rectovaginal fistula</t>
  </si>
  <si>
    <t>ناسور مستقيمي مهبلي</t>
  </si>
  <si>
    <t>Liquor</t>
  </si>
  <si>
    <t>Possible to have a title?</t>
  </si>
  <si>
    <t>سائل</t>
  </si>
  <si>
    <t>Clear</t>
  </si>
  <si>
    <t>واضح</t>
  </si>
  <si>
    <t>Meconium stained</t>
  </si>
  <si>
    <t>سائل معقا</t>
  </si>
  <si>
    <t>Foul smelling</t>
  </si>
  <si>
    <t>رائحة نتنة</t>
  </si>
  <si>
    <t>Blood stained</t>
  </si>
  <si>
    <t>لطخة دم</t>
  </si>
  <si>
    <t>Uterine contractions since (date / time)</t>
  </si>
  <si>
    <t>earlier date/time only</t>
  </si>
  <si>
    <t>Now</t>
  </si>
  <si>
    <t>شنجات الرحم منذ (التاريخ / الوقت)</t>
  </si>
  <si>
    <t>Uterine contractions frequency / 10 min</t>
  </si>
  <si>
    <t>Frequency / 10 min</t>
  </si>
  <si>
    <t>التردد \10 دقائق</t>
  </si>
  <si>
    <t>المراجعة</t>
  </si>
  <si>
    <t>Blood pressure - Systolic</t>
  </si>
  <si>
    <t>Systolic BP</t>
  </si>
  <si>
    <t>ضغط دم انقباضي</t>
  </si>
  <si>
    <t>Blood pressure - Diastolic</t>
  </si>
  <si>
    <t>Diastolic BP</t>
  </si>
  <si>
    <t>ضغط الدم الانبساطي</t>
  </si>
  <si>
    <t>HR</t>
  </si>
  <si>
    <t>Temperature</t>
  </si>
  <si>
    <t>T°</t>
  </si>
  <si>
    <t>Respiratory rate</t>
  </si>
  <si>
    <t>RR</t>
  </si>
  <si>
    <t>معدل التنفس</t>
  </si>
  <si>
    <t>Uterine contractions</t>
  </si>
  <si>
    <t>Contractions</t>
  </si>
  <si>
    <t>تشنجات رحمية</t>
  </si>
  <si>
    <t>P/V bleeding or exam</t>
  </si>
  <si>
    <t>نزيف او فحص</t>
  </si>
  <si>
    <t>FHR</t>
  </si>
  <si>
    <t>نبضات قلب الجنين</t>
  </si>
  <si>
    <t>IV fluids</t>
  </si>
  <si>
    <t>السوائل الوريدية</t>
  </si>
  <si>
    <t>Urine output</t>
  </si>
  <si>
    <t>خروج البول</t>
  </si>
  <si>
    <t>Drugs</t>
  </si>
  <si>
    <t>العقار</t>
  </si>
  <si>
    <t>Dosage</t>
  </si>
  <si>
    <t>الجرعة</t>
  </si>
  <si>
    <t>Route of administration</t>
  </si>
  <si>
    <t>طريقة التوزيع</t>
  </si>
  <si>
    <t>Delivery and post-partum</t>
  </si>
  <si>
    <t>الولادة ومابعد الوضع</t>
  </si>
  <si>
    <t>Delivery</t>
  </si>
  <si>
    <t>الولادة</t>
  </si>
  <si>
    <t>Conducted by</t>
  </si>
  <si>
    <t>Provider's name</t>
  </si>
  <si>
    <t>المتصرف من قبل</t>
  </si>
  <si>
    <t>Delivery type</t>
  </si>
  <si>
    <t>Multiple-choice</t>
  </si>
  <si>
    <t>الولادة - النوع</t>
  </si>
  <si>
    <t>Vaginal non-instrumental</t>
  </si>
  <si>
    <t>ولادة طبيعية بدون ادوات</t>
  </si>
  <si>
    <t>Vacuum</t>
  </si>
  <si>
    <t>الشفاط</t>
  </si>
  <si>
    <t>Forceps</t>
  </si>
  <si>
    <t>ملقط</t>
  </si>
  <si>
    <t>Caesarean section</t>
  </si>
  <si>
    <t>عملية قيصرية</t>
  </si>
  <si>
    <t>Manœuvre</t>
  </si>
  <si>
    <t>مناورة</t>
  </si>
  <si>
    <t>Indication</t>
  </si>
  <si>
    <t>المؤشر</t>
  </si>
  <si>
    <t>Single-choice</t>
  </si>
  <si>
    <t>جزء المجيئ</t>
  </si>
  <si>
    <t>Cephalic</t>
  </si>
  <si>
    <t>رأسي</t>
  </si>
  <si>
    <t>Breech</t>
  </si>
  <si>
    <t>مقعدي</t>
  </si>
  <si>
    <t>Anaesthesia</t>
  </si>
  <si>
    <t>التخدير</t>
  </si>
  <si>
    <t>Local</t>
  </si>
  <si>
    <t>موضعي</t>
  </si>
  <si>
    <t>Spinal</t>
  </si>
  <si>
    <t>شوكي</t>
  </si>
  <si>
    <t>General</t>
  </si>
  <si>
    <t>عام</t>
  </si>
  <si>
    <t>Perineum</t>
  </si>
  <si>
    <t>العجان</t>
  </si>
  <si>
    <t>سليم</t>
  </si>
  <si>
    <t>Episiotomy</t>
  </si>
  <si>
    <t>بضع الفرج</t>
  </si>
  <si>
    <t>Tear</t>
  </si>
  <si>
    <t>ممزق</t>
  </si>
  <si>
    <t>Perineum - Sutured</t>
  </si>
  <si>
    <t>العجان - خياطة</t>
  </si>
  <si>
    <t>Third stage</t>
  </si>
  <si>
    <t>المرحلة الثالثة</t>
  </si>
  <si>
    <t>Spontaneous</t>
  </si>
  <si>
    <t>عفوي</t>
  </si>
  <si>
    <t>Manual removal of placenta</t>
  </si>
  <si>
    <t>ازالة المشيمة يدويا</t>
  </si>
  <si>
    <t>Placenta</t>
  </si>
  <si>
    <t>المشيمة</t>
  </si>
  <si>
    <t>Complete</t>
  </si>
  <si>
    <t>كاملة</t>
  </si>
  <si>
    <t>Incomplete</t>
  </si>
  <si>
    <t>غير كاملة</t>
  </si>
  <si>
    <t>Exploration or curettage</t>
  </si>
  <si>
    <t>[Placenta] ≠ 'Incomplete'</t>
  </si>
  <si>
    <t>استقصاء او الكشط</t>
  </si>
  <si>
    <t>10 UI oxytocin</t>
  </si>
  <si>
    <t>وحدات اوكستوسين 10</t>
  </si>
  <si>
    <t>Treatments</t>
  </si>
  <si>
    <t>المعالجة</t>
  </si>
  <si>
    <t>Condition / comments / conclusion</t>
  </si>
  <si>
    <t>الحالة-التعليقات-الخاتمة</t>
  </si>
  <si>
    <t xml:space="preserve">Newborn </t>
  </si>
  <si>
    <t xml:space="preserve">وليد </t>
  </si>
  <si>
    <t>[Stillborn - FHR] is not blank</t>
  </si>
  <si>
    <t>Stillborn - FHR</t>
  </si>
  <si>
    <t>[Alive] = TRUE</t>
  </si>
  <si>
    <t>املاص</t>
  </si>
  <si>
    <t>M</t>
  </si>
  <si>
    <t>F</t>
  </si>
  <si>
    <t>Apgar - 1 min</t>
  </si>
  <si>
    <t>Apgar - 5 min</t>
  </si>
  <si>
    <t>Apgar - 10 min</t>
  </si>
  <si>
    <t>Weight (g)</t>
  </si>
  <si>
    <t>Eye oint</t>
  </si>
  <si>
    <t>مرهم العين.</t>
  </si>
  <si>
    <t>Vitamin K</t>
  </si>
  <si>
    <t>Resuscitation</t>
  </si>
  <si>
    <t>الانعاش</t>
  </si>
  <si>
    <t>Suction</t>
  </si>
  <si>
    <t>جهاز المص</t>
  </si>
  <si>
    <t>Ventilation</t>
  </si>
  <si>
    <t>التهوية</t>
  </si>
  <si>
    <t>Chest compression</t>
  </si>
  <si>
    <t>ضغط الصدر</t>
  </si>
  <si>
    <t>Fontanelles</t>
  </si>
  <si>
    <t>اليافوخ</t>
  </si>
  <si>
    <t>Observations</t>
  </si>
  <si>
    <t>Palate</t>
  </si>
  <si>
    <t>Genitalia</t>
  </si>
  <si>
    <t>الاعضاء التناسلية</t>
  </si>
  <si>
    <t>Fingers</t>
  </si>
  <si>
    <t>الاصابع</t>
  </si>
  <si>
    <t>Toes</t>
  </si>
  <si>
    <t>اصابع الاقدام</t>
  </si>
  <si>
    <t>Abnormalities</t>
  </si>
  <si>
    <t>تشوهات</t>
  </si>
  <si>
    <t>Post partum monitoring</t>
  </si>
  <si>
    <t>الام</t>
  </si>
  <si>
    <t>Bleeding</t>
  </si>
  <si>
    <t>النزيف</t>
  </si>
  <si>
    <t>Uterus</t>
  </si>
  <si>
    <t>الرحم</t>
  </si>
  <si>
    <t>Hard</t>
  </si>
  <si>
    <t>قاسي</t>
  </si>
  <si>
    <t>Round</t>
  </si>
  <si>
    <t>مدور</t>
  </si>
  <si>
    <t>نبض القلب</t>
  </si>
  <si>
    <t>Respiratory rate (RR)</t>
  </si>
  <si>
    <t>Urine</t>
  </si>
  <si>
    <t>البول</t>
  </si>
  <si>
    <t>Newborn</t>
  </si>
  <si>
    <t>الوليد</t>
  </si>
  <si>
    <t>Color</t>
  </si>
  <si>
    <t>اللون</t>
  </si>
  <si>
    <t>Cord</t>
  </si>
  <si>
    <t>الحبل السري</t>
  </si>
  <si>
    <t>Breastfeeding</t>
  </si>
  <si>
    <t>رضاعة من الصدر</t>
  </si>
  <si>
    <t>Link with prescription?</t>
  </si>
  <si>
    <t>Requires long text</t>
  </si>
  <si>
    <t>التخريج</t>
  </si>
  <si>
    <t>Length of stay (days)</t>
  </si>
  <si>
    <t>طول مدة الاقامة - (الايام)</t>
  </si>
  <si>
    <t>Mode</t>
  </si>
  <si>
    <t>الطريقة</t>
  </si>
  <si>
    <t>البيت</t>
  </si>
  <si>
    <t>على مسؤوليتها</t>
  </si>
  <si>
    <t>Died</t>
  </si>
  <si>
    <t>متوفية</t>
  </si>
  <si>
    <t>Referred</t>
  </si>
  <si>
    <t>تم تحويلها</t>
  </si>
  <si>
    <t>Referred to</t>
  </si>
  <si>
    <r>
      <t xml:space="preserve">[Mode] </t>
    </r>
    <r>
      <rPr>
        <sz val="11"/>
        <color theme="1"/>
        <rFont val="Calibri"/>
        <family val="2"/>
      </rPr>
      <t>≠</t>
    </r>
    <r>
      <rPr>
        <sz val="11"/>
        <color theme="1"/>
        <rFont val="Calibri"/>
        <family val="2"/>
        <scheme val="minor"/>
      </rPr>
      <t xml:space="preserve"> 'Referred'</t>
    </r>
  </si>
  <si>
    <t>تم تحويلها الى</t>
  </si>
  <si>
    <t>Examination - Mother</t>
  </si>
  <si>
    <t>الفحص - الام</t>
  </si>
  <si>
    <t>Blood pressure</t>
  </si>
  <si>
    <t>BP</t>
  </si>
  <si>
    <t>ضغط الدم</t>
  </si>
  <si>
    <t>Uterus contracted</t>
  </si>
  <si>
    <t>الرحم متشنج</t>
  </si>
  <si>
    <t>Lochia normal</t>
  </si>
  <si>
    <t>نزف طبيعي</t>
  </si>
  <si>
    <t>Passed urine</t>
  </si>
  <si>
    <t>التبول</t>
  </si>
  <si>
    <t>Vitamin A</t>
  </si>
  <si>
    <t>فيتامين</t>
  </si>
  <si>
    <t>Condition of wound (perineum, C-section scar)</t>
  </si>
  <si>
    <t>حالة الجرح (العجان, ندبة العملية القيصرية)</t>
  </si>
  <si>
    <t>Examination - Newborn</t>
  </si>
  <si>
    <t>الفحص - الوليد</t>
  </si>
  <si>
    <t>Passed stool</t>
  </si>
  <si>
    <t>التبرز</t>
  </si>
  <si>
    <t>Breast feeding</t>
  </si>
  <si>
    <t>الرضاعة من الام</t>
  </si>
  <si>
    <t>Well</t>
  </si>
  <si>
    <t>حسن</t>
  </si>
  <si>
    <t>Difficult</t>
  </si>
  <si>
    <t>صعب</t>
  </si>
  <si>
    <t>السل</t>
  </si>
  <si>
    <t>Polio 0</t>
  </si>
  <si>
    <t>شلل فموي</t>
  </si>
  <si>
    <t>التهاب الكبد</t>
  </si>
  <si>
    <t>Health education and counselling - Mother</t>
  </si>
  <si>
    <t>التعليم الصحي و الاستشارة - الام</t>
  </si>
  <si>
    <t>Postnatal care and hygiene</t>
  </si>
  <si>
    <t>عناية مابعد الولادة والنظافة</t>
  </si>
  <si>
    <t>Nutrition</t>
  </si>
  <si>
    <t>التغذية</t>
  </si>
  <si>
    <t>Birth spacing/family planning</t>
  </si>
  <si>
    <t>المدة بين الولادات -تخطيط الاسرة</t>
  </si>
  <si>
    <t>Danger signs</t>
  </si>
  <si>
    <t>علامات الخطورة</t>
  </si>
  <si>
    <t>Follow-up visits</t>
  </si>
  <si>
    <t>زيارات المراجعة</t>
  </si>
  <si>
    <t>Health education and counselling - Newborn</t>
  </si>
  <si>
    <t>التعليم الصحي و الاستشارة - الام - الوليد</t>
  </si>
  <si>
    <t>Exclusive breastfeeding for 6 months</t>
  </si>
  <si>
    <t>رضاعة استثنائية من ثدي الام ل 6 اشهر</t>
  </si>
  <si>
    <t>Hygiene, cord care and warmth</t>
  </si>
  <si>
    <t>النظافة,العناية ب الحبل والحرارة</t>
  </si>
  <si>
    <t>Special advice if low birth weight</t>
  </si>
  <si>
    <t>نصائح خاصة عند الوليد منخفض الوزن</t>
  </si>
  <si>
    <t>Vaccinations</t>
  </si>
  <si>
    <t>لقاحات</t>
  </si>
  <si>
    <t>Specific recommendations</t>
  </si>
  <si>
    <t>توصيات محددة</t>
  </si>
  <si>
    <t>Treatment to continue at home</t>
  </si>
  <si>
    <t>لاكمال العلاج في البيت</t>
  </si>
  <si>
    <t>Ferrous salts + folic acid</t>
  </si>
  <si>
    <t>أملاح الفيروز + حمض الفوليك</t>
  </si>
  <si>
    <t>Ferrous salts + folic acid - Daily dose</t>
  </si>
  <si>
    <t>Daily dose</t>
  </si>
  <si>
    <t>[Ferrous salts + folic acid] is not TRUE</t>
  </si>
  <si>
    <t>جرعة يومية</t>
  </si>
  <si>
    <t>Ferrous salts + folic acid - Duration</t>
  </si>
  <si>
    <t>Duration</t>
  </si>
  <si>
    <t>الاكمال</t>
  </si>
  <si>
    <t>Multiple micronutrients</t>
  </si>
  <si>
    <t>المغذيات الزهيدة المقدار العديدة</t>
  </si>
  <si>
    <t>Multiple micronutrients - Daily dose</t>
  </si>
  <si>
    <t>[Multiple micronutrients] is not TRUE</t>
  </si>
  <si>
    <t>Multiple micronutrients - Duration</t>
  </si>
  <si>
    <t>Post-natal consultation date</t>
  </si>
  <si>
    <t>تاريخ استشارة مابعد الولادة</t>
  </si>
  <si>
    <t>Contraceptive received</t>
  </si>
  <si>
    <t>تلقت منع حمل</t>
  </si>
  <si>
    <t>Contraceptive received - Date</t>
  </si>
  <si>
    <t>[Contraceptive received] is not TRUE</t>
  </si>
  <si>
    <t>التاريخ</t>
  </si>
  <si>
    <t>Contraceptive received - Method</t>
  </si>
  <si>
    <t>Method</t>
  </si>
  <si>
    <t>Date of next follow-up visit(s)</t>
  </si>
  <si>
    <t>موعد الزيارة القادمة</t>
  </si>
  <si>
    <t>Discharge done by</t>
  </si>
  <si>
    <t>التخريج من قبل</t>
  </si>
  <si>
    <t>Performed procedures</t>
  </si>
  <si>
    <t>الاجراءات المنجزة</t>
  </si>
  <si>
    <t>نقل دم</t>
  </si>
  <si>
    <t>Suture of cervical tear</t>
  </si>
  <si>
    <t>خياطة التمزق العنقي</t>
  </si>
  <si>
    <t>FGM / female circumcision management (e.g. deinfibulation)</t>
  </si>
  <si>
    <t>Management to prevent fistula</t>
  </si>
  <si>
    <t>Induction of labour</t>
  </si>
  <si>
    <t>تحريض المخاض</t>
  </si>
  <si>
    <t>Suture of perineal tear</t>
  </si>
  <si>
    <t>خياطة التمزق العجائي</t>
  </si>
  <si>
    <t>Uterine revision</t>
  </si>
  <si>
    <t>مراجعه الرحم</t>
  </si>
  <si>
    <t>Augmentation of labour</t>
  </si>
  <si>
    <t>ازدياد المخاض</t>
  </si>
  <si>
    <t>PMTCT management</t>
  </si>
  <si>
    <t>Shoulder dystocia management</t>
  </si>
  <si>
    <t>Tubal ligation post C/S</t>
  </si>
  <si>
    <t>ربط البوق مابعد القيصرية</t>
  </si>
  <si>
    <t>Twins/triplets vaginal delivery</t>
  </si>
  <si>
    <t>Vaginal breech delivery</t>
  </si>
  <si>
    <t>VBAC (Vaginal delivery after C- Section)</t>
  </si>
  <si>
    <t>Diagnosis at discharge</t>
  </si>
  <si>
    <t>التشخيص عند التخريج</t>
  </si>
  <si>
    <t>Antepartum haemorrhage</t>
  </si>
  <si>
    <t>نزيف ماقبل الوضع</t>
  </si>
  <si>
    <t xml:space="preserve">BBA born before arrival </t>
  </si>
  <si>
    <t>Chorioamnionitis during labour</t>
  </si>
  <si>
    <t>Malaria</t>
  </si>
  <si>
    <t xml:space="preserve">
ملاريا</t>
  </si>
  <si>
    <t>Malpresentation</t>
  </si>
  <si>
    <t>Management of labour due to fœtal distress</t>
  </si>
  <si>
    <t>Multiple pregnancy</t>
  </si>
  <si>
    <t xml:space="preserve">
حمل متعدد</t>
  </si>
  <si>
    <t>Nl uncomplicated delivery</t>
  </si>
  <si>
    <t>ولادة غير معقدة</t>
  </si>
  <si>
    <t>Obstructed labour</t>
  </si>
  <si>
    <t>Post-Caesarean Infection</t>
  </si>
  <si>
    <t xml:space="preserve">
عدوى ما بعد القيصرية</t>
  </si>
  <si>
    <t>Postpartum haemorrhage</t>
  </si>
  <si>
    <t>نزيف مابعد الوضع</t>
  </si>
  <si>
    <t>Post-partum infection after vaginal delivery</t>
  </si>
  <si>
    <t>(Pre)-eclampsia</t>
  </si>
  <si>
    <t>ماقبل الارتجاع</t>
  </si>
  <si>
    <t>Preterm delivery</t>
  </si>
  <si>
    <t>ولادة خديج</t>
  </si>
  <si>
    <t>Prolonged labour</t>
  </si>
  <si>
    <t>مخاض مطول</t>
  </si>
  <si>
    <t xml:space="preserve">Retained placenta </t>
  </si>
  <si>
    <t>Scarred uterus (previous CS)</t>
  </si>
  <si>
    <t>Severe anemia</t>
  </si>
  <si>
    <t>Threatened abortion</t>
  </si>
  <si>
    <t xml:space="preserve">
خطر الإجهاض</t>
  </si>
  <si>
    <t>Threatened preterm labour (no delivery)</t>
  </si>
  <si>
    <t>UTI/pyelonephritis</t>
  </si>
  <si>
    <t>False labour</t>
  </si>
  <si>
    <t>Diagnosis at discharge - Other</t>
  </si>
  <si>
    <t>Specify</t>
  </si>
  <si>
    <t>[Diagnosis at discharge - Other] is not TRUE</t>
  </si>
  <si>
    <t>Curent problems</t>
  </si>
  <si>
    <t>Coming from</t>
  </si>
  <si>
    <t>Fever</t>
  </si>
  <si>
    <t>;</t>
  </si>
  <si>
    <t>Hypertension</t>
  </si>
  <si>
    <t>Emergency room (ER)</t>
  </si>
  <si>
    <t>Shivers</t>
  </si>
  <si>
    <t>Palpitations</t>
  </si>
  <si>
    <t>Headache</t>
  </si>
  <si>
    <t>Dyspnea</t>
  </si>
  <si>
    <t>Vomit</t>
  </si>
  <si>
    <t>Asthma</t>
  </si>
  <si>
    <t>Operation theatre (OT)</t>
  </si>
  <si>
    <t>Convulsions</t>
  </si>
  <si>
    <t>Tuberculosis</t>
  </si>
  <si>
    <t>Intensive care unit (ICU)</t>
  </si>
  <si>
    <t>Diabetes Mellitus</t>
  </si>
  <si>
    <t>Maternity</t>
  </si>
  <si>
    <t>Cough</t>
  </si>
  <si>
    <t>Angina</t>
  </si>
  <si>
    <t>Sputum</t>
  </si>
  <si>
    <t>Peptic Ulcer</t>
  </si>
  <si>
    <t>Sputum with blood</t>
  </si>
  <si>
    <t>Jaundice</t>
  </si>
  <si>
    <t>Purulent</t>
  </si>
  <si>
    <t>Diarrhoea</t>
  </si>
  <si>
    <t>Hepatitis</t>
  </si>
  <si>
    <t>Diarrhoea with blood</t>
  </si>
  <si>
    <t>Dysuria</t>
  </si>
  <si>
    <t xml:space="preserve">High Cholesterol </t>
  </si>
  <si>
    <t>Dysuria with blood</t>
  </si>
  <si>
    <t>Itching</t>
  </si>
  <si>
    <t xml:space="preserve">Hypertension;Palpitations;Dyspnea;Asthma;Tuberculosis;Diabetes Mellitus;Angina;Peptic Ulcer;Jaundice;Epilepsy;Hepatitis;COPD;High Cholesterol </t>
  </si>
  <si>
    <t>Fever;Headache;Vomit;Convulsions;Dyspnea;Cough;Sputum;Purulent;Diarrhoea;Dysuria;Itching</t>
  </si>
  <si>
    <t>Fever;Shivers;Headache;Vomit;Convulsions;Dyspnea;Cough;Sputum;Sputum with blood;Purulent;Diarrhoea;Diarrhoea with blood;Dysuria;Dysuria with blood;Itching</t>
  </si>
  <si>
    <t>Answers / Options</t>
  </si>
  <si>
    <t>Date recorded</t>
  </si>
  <si>
    <t>AA0218</t>
  </si>
  <si>
    <t>Free entry / Choose from Calendar</t>
  </si>
  <si>
    <t xml:space="preserve">Pain assessment </t>
  </si>
  <si>
    <t>Type of assessment</t>
  </si>
  <si>
    <t>AA0219</t>
  </si>
  <si>
    <t>Initial (162080), Follow up (162081)</t>
  </si>
  <si>
    <t>Select 1 Option</t>
  </si>
  <si>
    <t>Type of pain</t>
  </si>
  <si>
    <t>AA0220</t>
  </si>
  <si>
    <t>Acute(110598),  Chronic (120593)</t>
  </si>
  <si>
    <t>Onset of pain</t>
  </si>
  <si>
    <t>AA0221</t>
  </si>
  <si>
    <t>Free entry</t>
  </si>
  <si>
    <t>Site of main pain</t>
  </si>
  <si>
    <t>AA0222</t>
  </si>
  <si>
    <t>Pelvis (166323), Abdomen (1808), Lower back (166340), Hip (166245), Gluteal region (166243), Thigh (166299), Knee (166168), Lower leg (166342), Ankle (166161), Foot (164387), Toe (166288), Femur (131038), Iliac (166226), Other (5622)</t>
  </si>
  <si>
    <t>Select multiple</t>
  </si>
  <si>
    <t>Site of pain, other</t>
  </si>
  <si>
    <t>AA0223</t>
  </si>
  <si>
    <t>Current pain score, initial</t>
  </si>
  <si>
    <t>AA0224</t>
  </si>
  <si>
    <t>Maximum pain score, initial</t>
  </si>
  <si>
    <t>AA0225</t>
  </si>
  <si>
    <t>Minimum pain score, initial</t>
  </si>
  <si>
    <t>AA0226</t>
  </si>
  <si>
    <t>Pain scale, Initial</t>
  </si>
  <si>
    <t>AA0227</t>
  </si>
  <si>
    <t>Algoplus Scale (166880), Numerical Rating Scale (NRS) (166882)</t>
  </si>
  <si>
    <t>Presumed cause</t>
  </si>
  <si>
    <t>MSFF387</t>
  </si>
  <si>
    <t>AA0228</t>
  </si>
  <si>
    <t>Verbal self assessment</t>
  </si>
  <si>
    <t>Pain course</t>
  </si>
  <si>
    <t>MSFF390</t>
  </si>
  <si>
    <t>AA0229</t>
  </si>
  <si>
    <t>Background pain (AA0252), Breakthrough pain (160286), Background and breakthrough pain (AA0253)</t>
  </si>
  <si>
    <t>24 hour pattern</t>
  </si>
  <si>
    <t>MSFF391</t>
  </si>
  <si>
    <t>AA0230</t>
  </si>
  <si>
    <t>Inflammatory (166850), Mechanical (166849), Unknown (non typical) (1067)</t>
  </si>
  <si>
    <t>AA0189</t>
  </si>
  <si>
    <t>Neuropathic pain evaluation questionnaire (DN4)</t>
  </si>
  <si>
    <t>AA0232</t>
  </si>
  <si>
    <t>Burning (146625), Painful cold (166842) , Electric shocks (166890), Tingling (166892 ), Pins and needles (130182), Numbness (132650), Itching (136455), Touch hypoesthesia (166844), Pinprick hypoesthesia (166876), Light brushing (166875)</t>
  </si>
  <si>
    <t>DN4 score</t>
  </si>
  <si>
    <t>AA0233</t>
  </si>
  <si>
    <t>Characteristics of pain</t>
  </si>
  <si>
    <t>MSFF392</t>
  </si>
  <si>
    <t>AA0234</t>
  </si>
  <si>
    <t>Nociceptive (166930), Neuropathic (133082)</t>
  </si>
  <si>
    <t>Aggravating factors</t>
  </si>
  <si>
    <t>MSFF393</t>
  </si>
  <si>
    <t>AA0235</t>
  </si>
  <si>
    <t> </t>
  </si>
  <si>
    <t>Alleviating factors</t>
  </si>
  <si>
    <t>MSFF394</t>
  </si>
  <si>
    <t>AA0236</t>
  </si>
  <si>
    <t>Was medication for breakthrough pain taken?</t>
  </si>
  <si>
    <t>AA0237</t>
  </si>
  <si>
    <t>Yes (1065), No (1066)</t>
  </si>
  <si>
    <t>CIEL ID to be confirmed</t>
  </si>
  <si>
    <t>Response to medication</t>
  </si>
  <si>
    <t>AA0238</t>
  </si>
  <si>
    <t>Impact</t>
  </si>
  <si>
    <t>MSFF402</t>
  </si>
  <si>
    <t>AA0239</t>
  </si>
  <si>
    <t>Physical and social functioning (MSFF395), Sleep disorder (112930), Mood disorder (115690)</t>
  </si>
  <si>
    <t>Physical and social functioning comment</t>
  </si>
  <si>
    <t>MSFF395</t>
  </si>
  <si>
    <t>AA0240</t>
  </si>
  <si>
    <t>Sleep disosrder comment</t>
  </si>
  <si>
    <t>MSFF396</t>
  </si>
  <si>
    <t>AA0241</t>
  </si>
  <si>
    <t>Mood disorder comment</t>
  </si>
  <si>
    <t>MSFF397</t>
  </si>
  <si>
    <t>AA0242</t>
  </si>
  <si>
    <t>Further assessment</t>
  </si>
  <si>
    <t>MSFF398</t>
  </si>
  <si>
    <t>AA0243</t>
  </si>
  <si>
    <t>Patient Health Questionnaire (PHQ-4) (166590) , McGill pain questionnaire (MSFF398)</t>
  </si>
  <si>
    <t>Nonverbal assessment</t>
  </si>
  <si>
    <t>Algoplus pain assessment</t>
  </si>
  <si>
    <t>AA0244</t>
  </si>
  <si>
    <t>Facial expression (166932), Look (166933), Complaints (166934), Body position (166860), Atypical behaviour (166936)</t>
  </si>
  <si>
    <t>Score at rest</t>
  </si>
  <si>
    <t>AA0245</t>
  </si>
  <si>
    <t>Score on exam</t>
  </si>
  <si>
    <t>AA0246</t>
  </si>
  <si>
    <t>Provoking factors</t>
  </si>
  <si>
    <t>MSFF400</t>
  </si>
  <si>
    <t>AA0247</t>
  </si>
  <si>
    <t>Follow-up assessment</t>
  </si>
  <si>
    <t>Pain scale, follow-up</t>
  </si>
  <si>
    <t>AA0248</t>
  </si>
  <si>
    <t>Current pain score, follow-up</t>
  </si>
  <si>
    <t>AA0249</t>
  </si>
  <si>
    <t xml:space="preserve">Date </t>
  </si>
  <si>
    <t>Discharged</t>
  </si>
  <si>
    <t>Referral to</t>
  </si>
  <si>
    <t>MOH/MSF/ NGO /Other</t>
  </si>
  <si>
    <t>transfer to another ward:</t>
  </si>
  <si>
    <t>Peadiatrics, IPD Adult,ITFC,Surgery,ICU,ITFC, Neonatology, OT, Observation, Isolation, Other, Maternity
ICU, Maternity, Other, Surgery</t>
  </si>
  <si>
    <t xml:space="preserve">Diagnosis </t>
  </si>
  <si>
    <t>coded - from DHIS2 list</t>
  </si>
  <si>
    <t>Listing of DHIS 2</t>
  </si>
  <si>
    <t xml:space="preserve">Secondary Diagnosis </t>
  </si>
  <si>
    <t>free text entry</t>
  </si>
  <si>
    <t>Vital signs</t>
  </si>
  <si>
    <t>Consciousness/GCS</t>
  </si>
  <si>
    <t>Pulse</t>
  </si>
  <si>
    <t xml:space="preserve">Respiration rate </t>
  </si>
  <si>
    <t>Physical examination</t>
  </si>
  <si>
    <t>Investigations performed</t>
  </si>
  <si>
    <t xml:space="preserve">ref lab test + xray  + other investigations </t>
  </si>
  <si>
    <t>Treatment given ( including date and time of given  treatment)</t>
  </si>
  <si>
    <t>question : maybe but the reason  we can put on the top -after referral to (point 2)</t>
  </si>
  <si>
    <t>Refered by</t>
  </si>
  <si>
    <t>Need name</t>
  </si>
  <si>
    <t>Signature</t>
  </si>
  <si>
    <t>34-44</t>
  </si>
  <si>
    <t>puls/ min</t>
  </si>
  <si>
    <t>Heart rate for &lt; 2 months ( 0- 2 months)</t>
  </si>
  <si>
    <t>normal range : 160-100</t>
  </si>
  <si>
    <t>heart rate for &gt;2 months to 12 months</t>
  </si>
  <si>
    <t>normal range : 160-90</t>
  </si>
  <si>
    <t>heart rate &gt; 12 months to 5 years</t>
  </si>
  <si>
    <t>normal range140-80</t>
  </si>
  <si>
    <t>heart rate &gt; 5 years to 12 years</t>
  </si>
  <si>
    <t>if MSF clinic</t>
  </si>
  <si>
    <t>normal range 120-70</t>
  </si>
  <si>
    <t>heart rate &gt; 12 years</t>
  </si>
  <si>
    <t>normal range 100-60</t>
  </si>
  <si>
    <t>Breath /min</t>
  </si>
  <si>
    <t>&lt; 2 months ( 0- 2 months)</t>
  </si>
  <si>
    <t>normal range 30-60</t>
  </si>
  <si>
    <t>&gt;2 months to 12 months</t>
  </si>
  <si>
    <t>normal range 30-50</t>
  </si>
  <si>
    <t>&gt; 12 months to 5 years</t>
  </si>
  <si>
    <t>normal range 25-40</t>
  </si>
  <si>
    <t>&gt; 5 years to 12 years</t>
  </si>
  <si>
    <t>normal range 20 -30</t>
  </si>
  <si>
    <t>&gt; 12 years</t>
  </si>
  <si>
    <t>normal range 14-30</t>
  </si>
  <si>
    <t>SP02</t>
  </si>
  <si>
    <t xml:space="preserve">%
</t>
  </si>
  <si>
    <t>Normal range &gt;94 to 100</t>
  </si>
  <si>
    <t>mmHG</t>
  </si>
  <si>
    <t xml:space="preserve"> SBP (mmHg) &gt; 50</t>
  </si>
  <si>
    <t xml:space="preserve"> SBP (mmHg) &gt; 60</t>
  </si>
  <si>
    <t xml:space="preserve"> SBP (mmHg) &gt; 70</t>
  </si>
  <si>
    <t xml:space="preserve"> SBP (mmHg) &gt; 80</t>
  </si>
  <si>
    <t>normal range SBP120-DBP 60</t>
  </si>
  <si>
    <t>Only the normal minimum value for systolic blood pressure as defined by age is given because hypertension is not a common emergency problem among children</t>
  </si>
  <si>
    <t>Vaccine name</t>
  </si>
  <si>
    <t>Number of doses</t>
  </si>
  <si>
    <t>number</t>
  </si>
  <si>
    <t>integer</t>
  </si>
  <si>
    <t>Date of vaccination</t>
  </si>
  <si>
    <t>date</t>
  </si>
  <si>
    <t xml:space="preserve">date </t>
  </si>
  <si>
    <t>Date of expiration</t>
  </si>
  <si>
    <t>MSF clinic or external</t>
  </si>
  <si>
    <t>boolean</t>
  </si>
  <si>
    <t>Location list</t>
  </si>
  <si>
    <t>conditonal - yes</t>
  </si>
  <si>
    <t>Provider list</t>
  </si>
  <si>
    <t>Lot #</t>
  </si>
  <si>
    <t>very optional</t>
  </si>
  <si>
    <t>Manufacturer</t>
  </si>
  <si>
    <t>optional</t>
  </si>
  <si>
    <t>Type of patient list</t>
  </si>
  <si>
    <t>Comment</t>
  </si>
  <si>
    <t>Action</t>
  </si>
  <si>
    <t>Data</t>
  </si>
  <si>
    <t>User</t>
  </si>
  <si>
    <t>Permission</t>
  </si>
  <si>
    <t>Allergies</t>
  </si>
  <si>
    <t>Patient Summary</t>
  </si>
  <si>
    <t>Vitals &amp; Biometrics</t>
  </si>
  <si>
    <t>Orders</t>
  </si>
  <si>
    <t>Test Results</t>
  </si>
  <si>
    <t>Visits</t>
  </si>
  <si>
    <t>Conditions</t>
  </si>
  <si>
    <t>Immunizations</t>
  </si>
  <si>
    <t>Attachments</t>
  </si>
  <si>
    <t>Programs</t>
  </si>
  <si>
    <t>Appointments</t>
  </si>
  <si>
    <t>Offline Actions</t>
  </si>
  <si>
    <t>Forms &amp; Notes</t>
  </si>
  <si>
    <t>Code</t>
  </si>
  <si>
    <t>Description EN</t>
  </si>
  <si>
    <t>Description FR</t>
  </si>
  <si>
    <t>Descripcion ES</t>
  </si>
  <si>
    <t>DORAABCV3T-</t>
  </si>
  <si>
    <t>ABACAVIR sulfate (ABC), eq. 300mg base, tab.</t>
  </si>
  <si>
    <t>ABACAVIR sulfate (ABC), éq. 300mg base, comp.</t>
  </si>
  <si>
    <t>ABACAVIR sulfato (ABC), eq. 300mg base, comp.</t>
  </si>
  <si>
    <t>DORAABCV6TD</t>
  </si>
  <si>
    <t>ABACAVIR sulfate (ABC), 60mg, disp. tab.</t>
  </si>
  <si>
    <t>ABACAVIR sulfate (ABC), 60mg, comp. disp.</t>
  </si>
  <si>
    <t>ABACAVIR sulfato (ABC), 60mg, comp. disp.</t>
  </si>
  <si>
    <t>DORAABLA2T3</t>
  </si>
  <si>
    <t>ABC 600mg / 3TC 300mg, tab.</t>
  </si>
  <si>
    <t>ABC 600mg / 3TC 300mg, comp.</t>
  </si>
  <si>
    <t>DORAABLA3TD</t>
  </si>
  <si>
    <t>ABC 120 mg / 3TC 60 mg, disp. breakable tab.</t>
  </si>
  <si>
    <t>ABC 120 mg / 3TC 60 mg, comp. disp. sécable</t>
  </si>
  <si>
    <t>ABC 120 mg / 3TC 60 mg, comp. disp. divisible</t>
  </si>
  <si>
    <t>DORAACCY2G-</t>
  </si>
  <si>
    <t>N-ACETYLCYSTEINE, 200mg, gran. for oral sol., sachet</t>
  </si>
  <si>
    <t>N-ACETYLCYSTEINE, 200mg, gran. pour sol orale, sachet</t>
  </si>
  <si>
    <t>N-ACETILCISTEÍNA, 200mg, gran. para sol. oral, sobre</t>
  </si>
  <si>
    <t>DORAACEN4T-</t>
  </si>
  <si>
    <t>ACENOCOUMAROL, 4mg, tab.</t>
  </si>
  <si>
    <t>ACENOCOUMAROL, 4mg, comp.</t>
  </si>
  <si>
    <t>ACENOCUMAROL, 4mg, comp.</t>
  </si>
  <si>
    <t>DORAACET2T-</t>
  </si>
  <si>
    <t>ACETAZOLAMIDE, 250mg, tab.</t>
  </si>
  <si>
    <t>ACETAZOLAMIDE, 250mg, comp.</t>
  </si>
  <si>
    <t>ACETAZOLAMIDA, 250mg, comp.</t>
  </si>
  <si>
    <t>DORAACIV2T-</t>
  </si>
  <si>
    <t>ACICLOVIR, 200mg, tab.</t>
  </si>
  <si>
    <t>ACICLOVIR, 200mg, comp.</t>
  </si>
  <si>
    <t>DORAACIV4T-</t>
  </si>
  <si>
    <t>ACICLOVIR, 400mg, tab.</t>
  </si>
  <si>
    <t>ACICLOVIR, 400mg, comp.</t>
  </si>
  <si>
    <t>DORAACIV8T-</t>
  </si>
  <si>
    <t>ACICLOVIR, 800mg, tab.</t>
  </si>
  <si>
    <t>ACICLOVIR, 800mg, comp.</t>
  </si>
  <si>
    <t>DORAACSA3T-</t>
  </si>
  <si>
    <t>ACETYLSALICYLIC acid (aspirin), 300-325mg, tab.</t>
  </si>
  <si>
    <t>Acide ACETYLSALICYLIQUE (aspirine), 300-325mg, comp.</t>
  </si>
  <si>
    <t>Acido ACETIL SALICILICO (aspirina), 300-325mg, comp.</t>
  </si>
  <si>
    <t>DORAACSA3TD</t>
  </si>
  <si>
    <t>ACETYLSALICYLIC acid (aspirin), 300mg, disp. tab.</t>
  </si>
  <si>
    <t>Acide ACETYLSALICYLIQUE (aspirine), 300mg, comp. disp.</t>
  </si>
  <si>
    <t>Acido ACETIL SALICILICO (aspirina), 300mg, comp. disp.</t>
  </si>
  <si>
    <t>DORAACSA5T-</t>
  </si>
  <si>
    <t>ACETYLSALICYLIC acid (aspirin), 500mg, tab.</t>
  </si>
  <si>
    <t>Acide ACETYLSALICYLIQUE (aspirine), 500mg, comp.</t>
  </si>
  <si>
    <t>Acido ACETIL SALICILICO (aspirina) 500mg, comp.</t>
  </si>
  <si>
    <t>DORAACSA7TG</t>
  </si>
  <si>
    <t>ACETYLSALICYLIC acid (aspirin), 75mg, gastro-resistant tab.</t>
  </si>
  <si>
    <t>Acide ACETYLSALICYLIQUE (aspirine), 75mg, comp.gastrorésist.</t>
  </si>
  <si>
    <t>Ácido ACETILSALICÍLICO (aspirina), 75mg,comp. gastrorresist.</t>
  </si>
  <si>
    <t>DORAALBE1S-</t>
  </si>
  <si>
    <t>ALBENDAZOLE, 200mg/5ml, oral susp., 10 ml, bot.</t>
  </si>
  <si>
    <t>ALBENDAZOLE, 200mg/5ml, susp. orale, 10 ml, fl.</t>
  </si>
  <si>
    <t>ALBENDAZOL, 200mg/5ml, suspensión oral, 10 ml, fr.</t>
  </si>
  <si>
    <t>DORAALBE2S-</t>
  </si>
  <si>
    <t>ALBENDAZOLE, 100mg/5ml, oral susp., 20ml, bot.</t>
  </si>
  <si>
    <t>ALBENDAZOLE, 100mg/5ml, susp. orale, 20ml, fl.</t>
  </si>
  <si>
    <t>ALBENDAZOL, 100mg/5ml, suspensión oral, 20ml, fr.</t>
  </si>
  <si>
    <t>DORAALBE2T-</t>
  </si>
  <si>
    <t>ALBENDAZOLE, 200mg, tab.</t>
  </si>
  <si>
    <t>ALBENDAZOLE, 200mg, comp.</t>
  </si>
  <si>
    <t>ALBENDAZOL, 200mg, comp.</t>
  </si>
  <si>
    <t>DORAALBE4T-</t>
  </si>
  <si>
    <t>ALBENDAZOLE, 400mg, tab.</t>
  </si>
  <si>
    <t>ALBENDAZOLE, 400mg, comp.</t>
  </si>
  <si>
    <t>ALBENDAZOL, 400mg, comp.</t>
  </si>
  <si>
    <t>DORAALLO1T-</t>
  </si>
  <si>
    <t>ALLOPURINOL, 100mg, tab.</t>
  </si>
  <si>
    <t>ALLOPURINOL, 100mg, comp.</t>
  </si>
  <si>
    <t>DORAALUM44TC</t>
  </si>
  <si>
    <t>ALUMINIUM hydroxide 400mg/ MAGNESIUM hydrox. 400mg,chew.tab.</t>
  </si>
  <si>
    <t>ALUMINIUM hydroxyde 400mg/ MAGNESIUM hydr. 400mg,cp.à mâcher</t>
  </si>
  <si>
    <t>ALUMINIO hidróxido 400mg/ MAGNESIO hidróx.400mg,comp.a mast.</t>
  </si>
  <si>
    <t>DORAAMIO2T-</t>
  </si>
  <si>
    <t>AMIODARONE hydrochloride, 200mg, tab.</t>
  </si>
  <si>
    <t>AMIODARONE chlorhydrate, 200mg, comp.</t>
  </si>
  <si>
    <t>AMIODARONA cloridrato, 200mg, comp.</t>
  </si>
  <si>
    <t>DORAAMIT2T-</t>
  </si>
  <si>
    <t>AMITRIPTYLINE hydrochloride, 25mg, tab.</t>
  </si>
  <si>
    <t>AMITRIPTYLINE chlorhydrate, 25mg, comp.</t>
  </si>
  <si>
    <t>AMITRIPTILINA clorhidrato, 25mg, comp.</t>
  </si>
  <si>
    <t>DORAAMLO5T-</t>
  </si>
  <si>
    <t>AMLODIPINE, 5mg, tab.</t>
  </si>
  <si>
    <t>AMLODIPINE, 5mg, comp.</t>
  </si>
  <si>
    <t>AMLODIPINO, 5mg, comp.</t>
  </si>
  <si>
    <t>DORAAMOC1S6</t>
  </si>
  <si>
    <t>AMOXICILLIN 500mg/ CLAV.ac. 62.5mg/5ml,powder oral susp 60ml</t>
  </si>
  <si>
    <t>AMOXICILLINE 500mg/ac.CLAV.62,5mg/5ml,poudre susp.orale 60ml</t>
  </si>
  <si>
    <t>AMOXICILINA 500mg / ac.CLAVULAN. 62.5mg/ml,60ml susp.oral,fr</t>
  </si>
  <si>
    <t>DORAAMOC22TD</t>
  </si>
  <si>
    <t>AMOXICILLIN 200mg/ CLAVULANIC acid, 28.5mg, disp. tab.</t>
  </si>
  <si>
    <t>AMOXICILLINE 200mg/ acide CLAVULANIQUE 28,5mg, comp. disp.</t>
  </si>
  <si>
    <t>AMOXICILINA 200mg/ acido CLAVULANICO 28,5mg, comp. disp.</t>
  </si>
  <si>
    <t>DORAAMOC4S5</t>
  </si>
  <si>
    <t>AMOXICILLIN 400mg / CLAV.ac. 57mg/5ml, powd.oral susp. 70ml</t>
  </si>
  <si>
    <t>AMOXICILLINE 400mg/ ac.CLAV. 57mg/5ml,poudre susp.orale 70ml</t>
  </si>
  <si>
    <t>AMOXICILINA 400mg / ac.CLAV. 57mg/ml,70ml polvo susp.oral,fr</t>
  </si>
  <si>
    <t>DORAAMOC56T</t>
  </si>
  <si>
    <t>AMOXICILLIN 500mg / CLAVULANIC acid, 62.5 mg, tab.</t>
  </si>
  <si>
    <t>AMOXICILLINE 500mg/ ac. CLAVULANIQUE 62,5mg, comp.</t>
  </si>
  <si>
    <t>AMOXICILINA 500mg / acido CLAVULANICO 62,5mg, comp.</t>
  </si>
  <si>
    <t>DORAAMOC5T1</t>
  </si>
  <si>
    <t>AMOXICILLIN 500mg / CLAVULANIC acid 125mg, tab.</t>
  </si>
  <si>
    <t>AMOXICILLINE 500mg / ac. CLAVULANIQUE 125mg, comp.</t>
  </si>
  <si>
    <t>AMOXICILINA 500mg / acido CLAVULANICO 125mg, comp.</t>
  </si>
  <si>
    <t>DORAAMOC81T</t>
  </si>
  <si>
    <t>AMOXICILLIN 875mg / CLAVULANIC acid 125mg, tab.</t>
  </si>
  <si>
    <t>AMOXICILLINE 875mg / ac. CLAVULANIQUE 125mg, comp.</t>
  </si>
  <si>
    <t>AMOXICILINA 875mg / acido CLAVULANICO 125mg, comp</t>
  </si>
  <si>
    <t>DORAAMOX1S1</t>
  </si>
  <si>
    <t>AMOXICILLIN, 125mg/5ml, powder oral susp., 100ml, bot.</t>
  </si>
  <si>
    <t>AMOXICILLINE, 125mg/5ml, poudre susp. orale, 100ml, fl</t>
  </si>
  <si>
    <t>AMOXICILINA, 125mg/5ml, polvo susp. oral, 100ml, fr.</t>
  </si>
  <si>
    <t>DORAAMOX2C-</t>
  </si>
  <si>
    <t>AMOXICILLIN, 250mg, caps.</t>
  </si>
  <si>
    <t>AMOXICILLINE, 250mg, gél.</t>
  </si>
  <si>
    <t>AMOXICILINA, 250mg, cáps.</t>
  </si>
  <si>
    <t>DORAAMOX2TDB</t>
  </si>
  <si>
    <t>AMOXICILLIN, 250mg, dispersible and breakable tab.</t>
  </si>
  <si>
    <t>AMOXICILLINE, 250mg, comp. dispersible et sécable</t>
  </si>
  <si>
    <t>AMOXICILINA, 250mg, comp. dispersable y divisible</t>
  </si>
  <si>
    <t>DORAAMOX5C-</t>
  </si>
  <si>
    <t>AMOXICILLIN, 500mg, caps.</t>
  </si>
  <si>
    <t>AMOXICILLINE, 500mg, gél.</t>
  </si>
  <si>
    <t>AMOXICILINA, 500mg, cáps.</t>
  </si>
  <si>
    <t>DORAAMOX5S7</t>
  </si>
  <si>
    <t>AMOXICILLIN, 500mg/5ml, powder oral susp., 60-100ml, bot.</t>
  </si>
  <si>
    <t>AMOXICILLINE, 500mg/5ml, poudre susp. orale 60-100ml, fl.</t>
  </si>
  <si>
    <t>AMOXICILINA, 500mg/5ml, polvo susp.oral, 60-100ml, fr.</t>
  </si>
  <si>
    <t>DORAAMOX5T-</t>
  </si>
  <si>
    <t>AMOXICILLIN, 500mg, tab.</t>
  </si>
  <si>
    <t>AMOXICILLINE, 500mg, comp.</t>
  </si>
  <si>
    <t>AMOXICILINA, 500mg, comp.</t>
  </si>
  <si>
    <t>DORAARLU1TD1</t>
  </si>
  <si>
    <t>AL 20/120mg, blister of 6 disp. tab., 5-14 kg</t>
  </si>
  <si>
    <t>AL 20/120mg, blister de 6 comp. disp., 5-14 kg</t>
  </si>
  <si>
    <t>AL 20/120mg, blíster de 6 comp. disp., 5-14 kg</t>
  </si>
  <si>
    <t>DORAARLU2TD1</t>
  </si>
  <si>
    <t>AL 20/120mg, blister of 12 disp. tab., 15-24 kg</t>
  </si>
  <si>
    <t>AL 20/120mg, blister de 12 comp. disp., 15-24 kg</t>
  </si>
  <si>
    <t>AL 20/120mg, blíster de 12 comp. disp., 15-24 kg</t>
  </si>
  <si>
    <t>DORAARLU3T1</t>
  </si>
  <si>
    <t>AL 20/120mg, blister of 18 tab., 25-34 kg</t>
  </si>
  <si>
    <t>AL 20/120mg, blister de 18 comp., 25-34 kg</t>
  </si>
  <si>
    <t>AL 20/120mg, blíster de 18 comp., 25-34 kg</t>
  </si>
  <si>
    <t>DORAARLU4T1</t>
  </si>
  <si>
    <t>AL 20/120mg, blister of 24 tab., &gt;35 kg</t>
  </si>
  <si>
    <t>AL 20/120mg, blister de 24 comp., &gt;35 kg</t>
  </si>
  <si>
    <t>AL 20/120mg, blíster de 24 comp., &gt;35 kg</t>
  </si>
  <si>
    <t>DORAARLU5T1</t>
  </si>
  <si>
    <t>AL 80/480 mg, blister of 6 tab., &gt;35 kg</t>
  </si>
  <si>
    <t>AL 80/480 mg, blister de 6 comp., &gt;35 kg</t>
  </si>
  <si>
    <t>AL 80/480 mg, blíster de 6 comp., &gt;35 kg</t>
  </si>
  <si>
    <t>DORAASAQ1T1</t>
  </si>
  <si>
    <t>AS 25mg / AQ eq. 67.5mg base, blister of 3 tab, 4.5-8 kg</t>
  </si>
  <si>
    <t>AS 25mg / AQ éq. 67,5mg base, blister de 3 comp, 4,5-8 kg</t>
  </si>
  <si>
    <t>AS 25mg / AQ eq. 67,5mg base, blíster de 3 comp, 4,5-8 kg</t>
  </si>
  <si>
    <t>DORAASAQ2T1</t>
  </si>
  <si>
    <t>AS 50 mg / AQ eq. 135mg base, blister of 3 tab, 9-17 kg</t>
  </si>
  <si>
    <t>AS 50mg / AQ éq. 135mg base, blister de 3 comp., 9-17 kg</t>
  </si>
  <si>
    <t>AS 50mg / AQ eq. 13 mg base, blíster de 3 comp, 9-17 kg</t>
  </si>
  <si>
    <t>DORAASAQ3T1</t>
  </si>
  <si>
    <t>AS 100mg / AQ eq. 270mg base, blister of 3 tab, 18-35 kg</t>
  </si>
  <si>
    <t>AS 100mg / AQ éq. 270mg base, blister de 3 comp., 18-35kg</t>
  </si>
  <si>
    <t>AS 100mg / AQ eq. 270mg base, blíster de 3 comp, 18-35 kg</t>
  </si>
  <si>
    <t>DORAASAQ4T1</t>
  </si>
  <si>
    <t>AS 100mg / AQ eq. 270mg base, blister of 6 tab., &gt;36 kg</t>
  </si>
  <si>
    <t>AS 100mg / AQ éq. 270mg base, blister de 6 comp., &gt;36 kg</t>
  </si>
  <si>
    <t>AS 100mg / AQ eq. 270mg base, blíster de 6 comp., &gt;36 kg</t>
  </si>
  <si>
    <t>DORAASCA05T</t>
  </si>
  <si>
    <t>ASCORBIC acid (vitamin C), 50mg, tab.</t>
  </si>
  <si>
    <t>Acide ASCORBIQUE (vitamine C), 50mg, comp.</t>
  </si>
  <si>
    <t>Acido ASCORBICO (vitamina C), 50mg, comp.</t>
  </si>
  <si>
    <t>DORAASCA2TC</t>
  </si>
  <si>
    <t>ASCORBIC acid (vitamin C), 250mg, chewable tab.</t>
  </si>
  <si>
    <t>Acide ASCORBIQUE (vitamine C), 250 mg, comp. à mâcher</t>
  </si>
  <si>
    <t>Acido ASCORBICO (vitamina C), 250mg, comp. a masticar</t>
  </si>
  <si>
    <t>DORAASCA5T-</t>
  </si>
  <si>
    <t>ASCORBIC acid (vitamin C), 500mg, tab.</t>
  </si>
  <si>
    <t>Acide ASCORBIQUE (vitamine C), 500mg, comp.</t>
  </si>
  <si>
    <t>Acido ASCORBICO (vitamina C), 500mg, comp.</t>
  </si>
  <si>
    <t>DORAASPY1S1</t>
  </si>
  <si>
    <t>AS 20mg/ PYRONARIDINE 60mg, granules, sachet</t>
  </si>
  <si>
    <t>AS 20mg/ PYRONARIDINE 60mg, granulés, sachet</t>
  </si>
  <si>
    <t>AS 20mg/ PIRONARIDINA 60mg, granulado, sobre</t>
  </si>
  <si>
    <t>DORAASPY1T1</t>
  </si>
  <si>
    <t>AS 60mg/ PYRONARIDINE 180mg, tab.</t>
  </si>
  <si>
    <t>AS 60mg/ PYRONARIDINE 180mg, comp.</t>
  </si>
  <si>
    <t>AS 60mg/ PIRONARIDINA 180mg, comp.</t>
  </si>
  <si>
    <t>DORAATOP1T1</t>
  </si>
  <si>
    <t>ATOVAQUONE 62.5mg/ PROGUANIL HCl 25mg, tab., 11-40kg</t>
  </si>
  <si>
    <t>ATOVAQUONE 62,5mg/ PROGUANIL HCl 25mg, comp., 11-40 kg</t>
  </si>
  <si>
    <t>ATOVACUONA 62,5mg/ PROGUANIL clorhidrato 25mg, comp.11-40kg</t>
  </si>
  <si>
    <t>DORAATOP2T1</t>
  </si>
  <si>
    <t>ATOVAQUONE 250mg / PROGUANIL HCl 100mg, tab., &gt;40 kg</t>
  </si>
  <si>
    <t>ATOVAQUONE 250mg / PROGUANIL HCl 100mg, comp., &gt;40 kg</t>
  </si>
  <si>
    <t>ATOVACUONA 250mg / PROGUANIL clorhidrato 100mg, comp. &gt;40 kg</t>
  </si>
  <si>
    <t>DORAATOR1T-</t>
  </si>
  <si>
    <t>ATORVASTATIN calcium, eq. 10mg base, tab.</t>
  </si>
  <si>
    <t>ATORVASTATINE calcique, éq. 10mg base, comp.</t>
  </si>
  <si>
    <t>ATORVASTATINA calcio, eq. 10mg base, comp.</t>
  </si>
  <si>
    <t>DORAATOR2T-</t>
  </si>
  <si>
    <t>ATORVASTATIN calcium, eq. 20mg base, tab.</t>
  </si>
  <si>
    <t>ATORVASTATINE calcique, eq. 20mg base, comp.</t>
  </si>
  <si>
    <t>ATORVASTATINA calcio, eq. 20mg base, comp.</t>
  </si>
  <si>
    <t>DORAATOR4T-</t>
  </si>
  <si>
    <t>ATORVASTATIN calcium, eq. 40mg base, tab.</t>
  </si>
  <si>
    <t>ATORVASTATINE calcique, eq. 40mg base, comp.</t>
  </si>
  <si>
    <t>ATORVASTATINA calcio, eq. 40mg base, comp.</t>
  </si>
  <si>
    <t>DORAATVR3T-</t>
  </si>
  <si>
    <t>ATV 300mg / r 100mg, tab.</t>
  </si>
  <si>
    <t>ATV 300mg / r 100mg, comp.</t>
  </si>
  <si>
    <t>ATV 300mg / r 100mg, comp</t>
  </si>
  <si>
    <t>DORAAZIT2S-</t>
  </si>
  <si>
    <t>AZITHROMYCIN, 200mg/5ml, powder oral susp., 22.5ml, bot.</t>
  </si>
  <si>
    <t>AZITHROMYCINE, 200mg/5ml, poudre susp. orale, 22,5ml, fl.</t>
  </si>
  <si>
    <t>AZITROMICINA, 200mg/5ml, polvo para susp. oral, 22,5ml, fr.</t>
  </si>
  <si>
    <t>DORAAZIT2T-</t>
  </si>
  <si>
    <t>AZITHROMYCIN, 250mg, tab.</t>
  </si>
  <si>
    <t>AZITHROMYCINE, 250mg, comp.</t>
  </si>
  <si>
    <t>AZITROMICINA, 250mg, comp.</t>
  </si>
  <si>
    <t>DORAAZIT3S-</t>
  </si>
  <si>
    <t>AZITHROMYCIN, 200mg/5ml, powder oral susp., 30ml, bot.</t>
  </si>
  <si>
    <t>AZITHROMYCINE, 200mg/5ml, poudre susp. orale, 30ml, fl.</t>
  </si>
  <si>
    <t>AZITROMICINA, 200mg/5ml, polvo para susp. oral, 30ml, fr.</t>
  </si>
  <si>
    <t>DORAAZIT5T-</t>
  </si>
  <si>
    <t>AZITHROMYCIN, 500mg, tab</t>
  </si>
  <si>
    <t>AZITHROMYCINE, 500mg, comp</t>
  </si>
  <si>
    <t>AZITROMICINA, 500mg, comp.</t>
  </si>
  <si>
    <t>DORABECL1SF</t>
  </si>
  <si>
    <t>BECLOMETASONE dipropionate, 100mcg/puff, 200 puffs, aerosol</t>
  </si>
  <si>
    <t>BECLOMETASONE dipropionate, 100mcg/bouffée, 200 b., aérosol</t>
  </si>
  <si>
    <t>BECLOMETASONA dipropionato, 100mcg/pulv., 200 pulv, aerosol</t>
  </si>
  <si>
    <t>DORABECL2SF</t>
  </si>
  <si>
    <t>BECLOMETASONE dipropionate, 250mcg/puff, 200 puffs, aerosol</t>
  </si>
  <si>
    <t>BECLOMETASONE dipropionate, 250mcg/bouffée, 200 b., aérosol</t>
  </si>
  <si>
    <t>BECLOMETASONA dipropionato, 250mcg/pulv., 200 pulv, aerosol</t>
  </si>
  <si>
    <t>DORABECL5SF</t>
  </si>
  <si>
    <t>BECLOMETASONE dipropionate, 50mcg/puff, 200 puffs, aerosol</t>
  </si>
  <si>
    <t>BECLOMETASONE dipropionate, 50mcg/bouffée, 200 b., aérosol</t>
  </si>
  <si>
    <t>BECLOMETASONA dipropionato, 50mcg/pulv., 200 pulv, aerosol</t>
  </si>
  <si>
    <t>DORABEDA1T-</t>
  </si>
  <si>
    <t>BEDAQUILINE, 100mg, tab.</t>
  </si>
  <si>
    <t>BEDAQUILINE, 100mg, comp.</t>
  </si>
  <si>
    <t>BEDAQUILINA, 100mg, comp.</t>
  </si>
  <si>
    <t>DORABEDA2T-</t>
  </si>
  <si>
    <t>BEDAQUILINE, 20mg, tab.</t>
  </si>
  <si>
    <t>BEDAQUILINE, 20mg, comp.</t>
  </si>
  <si>
    <t>BEDAQUILINA, 20mg, comp.</t>
  </si>
  <si>
    <t>DORABEFT16SF1</t>
  </si>
  <si>
    <t>BECLOMETASONE dipr.100mcg/FORMOTEROL fum. 6mcg/puff 120p,aer</t>
  </si>
  <si>
    <t>BECLOMETASONE dipr.100mcg/FORMOTEROL fum.6mcg/b., 120b., aér</t>
  </si>
  <si>
    <t>BECLOMETASONA dipr. 100mcg/FORMOTEROL fum. 6mcg/p, 120p, aer</t>
  </si>
  <si>
    <t>DORABIPE2T-</t>
  </si>
  <si>
    <t>BIPERIDEN hydrochloride, 2mg, tab</t>
  </si>
  <si>
    <t>BIPERIDENE chlorhydrate, 2mg, comp</t>
  </si>
  <si>
    <t>BIPERIDENO clorhidrato, 2mg, comp.</t>
  </si>
  <si>
    <t>DORABISA5T-</t>
  </si>
  <si>
    <t>BISACODYL, 5mg, tab.</t>
  </si>
  <si>
    <t>BISACODYL, 5mg, comp.</t>
  </si>
  <si>
    <t>BISACODILO, 5mg, comp.</t>
  </si>
  <si>
    <t>DORABISO1TB4</t>
  </si>
  <si>
    <t>BISOPROLOL fumarate, 10mg, break.tab. in 1/4</t>
  </si>
  <si>
    <t>BISOPROLOL fumarate, 10mg, comp. quadrisécable</t>
  </si>
  <si>
    <t>BISOPROLOL fumarato, 10mg, comp. divisible en 1/4</t>
  </si>
  <si>
    <t>DORABISO2TB</t>
  </si>
  <si>
    <t>BISOPROLOL fumarate, 2.5mg, break. tab.</t>
  </si>
  <si>
    <t>BISOPROLOL fumarate, 2,5mg, comp. séc.</t>
  </si>
  <si>
    <t>BISOPROLOL fumarato, 2,5mg, comp. divisible</t>
  </si>
  <si>
    <t>DORABISO5T-</t>
  </si>
  <si>
    <t>BISOPROLOL fumarate, 5mg, tab.</t>
  </si>
  <si>
    <t>BISOPROLOL fumarate, 5mg, comp.</t>
  </si>
  <si>
    <t>BISOPROLOL fumarato, 5mg, comp.</t>
  </si>
  <si>
    <t>DORABUFT84SF1</t>
  </si>
  <si>
    <t>BUDESONIDE 80mcg/FORMOTEROL 4.5 mcg/p, 120 puffs, aer.</t>
  </si>
  <si>
    <t>BUDESONIDE 80mcg/FORMOTEROL 4,5mcg/b., 120b., aér.</t>
  </si>
  <si>
    <t>BUDESONIDA 80mcg/FORMOTEROL 4,5mcg/p, 120p, aer.</t>
  </si>
  <si>
    <t>DORACABG5TB</t>
  </si>
  <si>
    <t>CABERGOLINE, 0.5mg, break. tab.</t>
  </si>
  <si>
    <t>CABERGOLINE, 0,5mg, comp. séc.</t>
  </si>
  <si>
    <t>CABERGOLINA, 0,5mg, comp. divisible</t>
  </si>
  <si>
    <t>DORACALC5TC</t>
  </si>
  <si>
    <t>CALCIUM carbonate, eq. 500mg Ca, chewable tab.</t>
  </si>
  <si>
    <t>CALCIUM carbonate, éq. 500mg Ca, comp. à mâcher</t>
  </si>
  <si>
    <t>CALCIO carbonato, eq. 500mg Ca, comp. a masticar</t>
  </si>
  <si>
    <t>DORACALC6TC</t>
  </si>
  <si>
    <t>CALCIUM carbonate, eq. 600mg Ca, chewable tab.</t>
  </si>
  <si>
    <t>CALCIUM carbonate, éq. 600mg Ca, comp. à mâcher</t>
  </si>
  <si>
    <t>CALCIO carbonato, eq. 600mg Ca, comp. a masticar</t>
  </si>
  <si>
    <t>DORACARB2T-</t>
  </si>
  <si>
    <t>CARBAMAZEPINE, 200mg, tab.</t>
  </si>
  <si>
    <t>CARBAMAZEPINE, 200mg, comp.</t>
  </si>
  <si>
    <t>CARBAMAZEPINA, 200mg, comp.</t>
  </si>
  <si>
    <t>DORACARC1S-</t>
  </si>
  <si>
    <t>CARBOCISTEINE, 250mg/5ml, oral sol.,  200ml, bot.</t>
  </si>
  <si>
    <t>CARBOCISTEINE, 250mg/5ml, sol. orale, 200ml, fl.</t>
  </si>
  <si>
    <t>CARBOCISTEINA, 250mg/5ml, sol. oral, 200ml, fr.</t>
  </si>
  <si>
    <t>DORACARV3TB</t>
  </si>
  <si>
    <t>CARVEDILOL, 3.125mg, breakable tab.</t>
  </si>
  <si>
    <t>CARVEDILOL, 3,125mg, comp. sécable</t>
  </si>
  <si>
    <t>CARVEDILOL, 3,125mg, comp. divisible</t>
  </si>
  <si>
    <t>DORACARV6TB</t>
  </si>
  <si>
    <t>CARVEDILOL, 6.25mg, breakable tab.</t>
  </si>
  <si>
    <t>CARVEDILOL, 6,25mg, comp. sécable</t>
  </si>
  <si>
    <t>CARVEDILOL, 6,25mg, comp. divisible</t>
  </si>
  <si>
    <t>DORACARZ2T-</t>
  </si>
  <si>
    <t>CARBIMAZOLE, 20mg, tab.</t>
  </si>
  <si>
    <t>CARBIMAZOLE, 20mg, comp.</t>
  </si>
  <si>
    <t>CARBIMAZOLA, 20mg, comp.</t>
  </si>
  <si>
    <t>DORACEFI2S-</t>
  </si>
  <si>
    <t>CEFIXIME, 100mg/5ml, powder for oral susp., 60ml, bot.</t>
  </si>
  <si>
    <t>CEFIXIME, 100mg/5ml, poudre pour susp. orale, 60ml, fl.</t>
  </si>
  <si>
    <t>CEFIXIMA 100mg/5ml, polvo para susp. oral, 60ml, fr.</t>
  </si>
  <si>
    <t>DORACEFI2T-</t>
  </si>
  <si>
    <t>CEFIXIME, 200 mg, tab.</t>
  </si>
  <si>
    <t>CEFIXIME, 200 mg, comp.</t>
  </si>
  <si>
    <t>CEFIXIMA, 200 mg, comp.</t>
  </si>
  <si>
    <t>DORACEFI4T-</t>
  </si>
  <si>
    <t>CEFIXIME, 400 mg, tab.</t>
  </si>
  <si>
    <t>CEFIXIME, 400 mg, comp.</t>
  </si>
  <si>
    <t>CEFIXIMA, 400 mg, comp.</t>
  </si>
  <si>
    <t>DORACEFX1S-</t>
  </si>
  <si>
    <t>CEFALEXIN, 125mg/5ml, granules oral susp., 100ml, bot.</t>
  </si>
  <si>
    <t>CEFALEXINE, 125mg/5ml, granulés susp. buvable, 100ml, fl.</t>
  </si>
  <si>
    <t>CEFALEXINA, 125mg/5ml, granulado para susp. oral, 100ml, fr.</t>
  </si>
  <si>
    <t>DORACEFX2C-</t>
  </si>
  <si>
    <t>CEFALEXIN, 250mg, caps.</t>
  </si>
  <si>
    <t>CEFALEXINE, 250mg, gél.</t>
  </si>
  <si>
    <t>CEFALEXINA, 250mg, cáps.</t>
  </si>
  <si>
    <t>DORACETI1T-</t>
  </si>
  <si>
    <t>CETIRIZINE, 10mg, tab.</t>
  </si>
  <si>
    <t>CETIRIZINE, 10mg, comp.</t>
  </si>
  <si>
    <t>CETIRIZINA, 10mg, comp.</t>
  </si>
  <si>
    <t>DORACHAR5G-</t>
  </si>
  <si>
    <t>CHARCOAL ACTIVATED, granules for oral susp., 50g, bot.</t>
  </si>
  <si>
    <t>CHARBON ACTIVE, granulés pour susp. buvable, 50g, fl.</t>
  </si>
  <si>
    <t>CARBON ACTIVADO, granulado para susp. oral, 50g, fr.</t>
  </si>
  <si>
    <t>DORACHLM1T-</t>
  </si>
  <si>
    <t>CHLORPROMAZINE hydrochloride, eq. 100mg base, tab.</t>
  </si>
  <si>
    <t>CHLORPROMAZINE chlorhydrate, éq. 100mg base, comp.</t>
  </si>
  <si>
    <t>CLORPROMAZINA clorhidrato, eq. 100mg base, comp.</t>
  </si>
  <si>
    <t>DORACHLM2T-</t>
  </si>
  <si>
    <t>CHLORPROMAZINE hydrochloride, eq. 25mg base, tab.</t>
  </si>
  <si>
    <t>CHLORPROMAZINE chlorhydrate, éq. 25mg base, comp.</t>
  </si>
  <si>
    <t>CLORPROMAZINA clorhidrato, eq. 25mg base, comp.</t>
  </si>
  <si>
    <t>DORACHLO2C-</t>
  </si>
  <si>
    <t>CHLORAMPHENICOL, 250mg, caps.</t>
  </si>
  <si>
    <t>CHLORAMPHENICOL, 250mg, gél.</t>
  </si>
  <si>
    <t>CLORANFENICOL, 250mg, cáps.</t>
  </si>
  <si>
    <t>DORACHLQ3T-</t>
  </si>
  <si>
    <t>CHLOROQUINE, 155mg base, (250mg phosphate), tab.</t>
  </si>
  <si>
    <t>CHLOROQUINE, 155mg base, (250mg phosphate), comp.</t>
  </si>
  <si>
    <t>CLOROQUINA, 155mg base, (250mg fosfato), comp.</t>
  </si>
  <si>
    <t>DORACIPR1S-</t>
  </si>
  <si>
    <t>CIPROFLOXACIN, 250mg/5ml, gran.+ solvent oral susp</t>
  </si>
  <si>
    <t>CIPROFLOXACINE, 250mg/5ml, gran.+ solvant susp.orale</t>
  </si>
  <si>
    <t>CIPROFLOXACINA, 250mg/5ml, gran.+ disolvente, susp.oral</t>
  </si>
  <si>
    <t>DORACIPR2T-</t>
  </si>
  <si>
    <t>CIPROFLOXACIN hydrochloride, eq. 250mg base, tab.</t>
  </si>
  <si>
    <t>CIPROFLOXACINE chlorhydrate, éq. 250mg base, comp.</t>
  </si>
  <si>
    <t>CIPROFLOXACINO clorhidrato, eq. 250mg base, comp.</t>
  </si>
  <si>
    <t>DORACIPR5T-</t>
  </si>
  <si>
    <t>CIPROFLOXACIN hydrochloride, eq. 500mg base, tab.</t>
  </si>
  <si>
    <t>CIPROFLOXACINE chlorhydrate, éq. 500mg base, comp.</t>
  </si>
  <si>
    <t>CIPROFLOXACINA clorhidrato, eq. 500mg base, comp.</t>
  </si>
  <si>
    <t>DORACLAR2T-</t>
  </si>
  <si>
    <t>CLARITHROMYCIN, 250mg, tab.</t>
  </si>
  <si>
    <t>CLARITHROMYCINE, 250mg, comp.</t>
  </si>
  <si>
    <t>CLARITHROMICINA, 250mg, comp.</t>
  </si>
  <si>
    <t>DORACLAR5T-</t>
  </si>
  <si>
    <t>CLARITHROMYCIN, 500mg, tab.</t>
  </si>
  <si>
    <t>CLARITHROMYCINE, 500mg, comp.</t>
  </si>
  <si>
    <t>CLARITROMICINA, 500mg, comp.</t>
  </si>
  <si>
    <t>DORACLIN1C-</t>
  </si>
  <si>
    <t>CLINDAMYCIN hydrochloride, eq. 150mg base, caps.</t>
  </si>
  <si>
    <t>CLINDAMYCINE chlorhydrate, éq. 150mg base, gél.</t>
  </si>
  <si>
    <t>CLINDAMICINA hidrocloruro, eq. 150mg base, caps.</t>
  </si>
  <si>
    <t>DORACLIN3C-</t>
  </si>
  <si>
    <t>CLINDAMYCIN hydrochloride, eq. 300mg base, caps.</t>
  </si>
  <si>
    <t>CLINDAMYCINE chlorhydrate, éq. 300mg base, gél.</t>
  </si>
  <si>
    <t>CLINDAMICINA hidrocloruro, eq. 300mg base, cáps.</t>
  </si>
  <si>
    <t>DORACLOF1C-</t>
  </si>
  <si>
    <t>CLOFAZIMINE, 100mg, soft caps.</t>
  </si>
  <si>
    <t>CLOFAZIMINE, 100mg, caps. molle</t>
  </si>
  <si>
    <t>CLOFAZIMINA, 100mg, cáps. blanda</t>
  </si>
  <si>
    <t>DORACLOF1T-</t>
  </si>
  <si>
    <t>CLOFAZIMINE, 100mg, tab.</t>
  </si>
  <si>
    <t>CLOFAZIMINE, 100mg, comp.</t>
  </si>
  <si>
    <t>CLOFAZIMINA, 100mg, comp.</t>
  </si>
  <si>
    <t>DORACLOF5C-</t>
  </si>
  <si>
    <t>CLOFAZIMINE, 50mg, soft caps.</t>
  </si>
  <si>
    <t>CLOFAZIMINE, 50mg, caps. molle</t>
  </si>
  <si>
    <t>CLOFAZIMINA, 50mg, cáps. blanda</t>
  </si>
  <si>
    <t>DORACLOF5T-</t>
  </si>
  <si>
    <t>CLOFAZIMINE, 50mg, tab.</t>
  </si>
  <si>
    <t>CLOFAZIMINE, 50mg, comp.</t>
  </si>
  <si>
    <t>CLOFAZIMINA, 50mg, comp.</t>
  </si>
  <si>
    <t>DORACLOP7T-</t>
  </si>
  <si>
    <t>CLOPIDOGREL 75mg, tab.</t>
  </si>
  <si>
    <t>CLOPIDOGREL 75mg, comp.</t>
  </si>
  <si>
    <t>DORACLOX2C-</t>
  </si>
  <si>
    <t>CLOXACILLIN sodium, eq. 250mg base, caps.</t>
  </si>
  <si>
    <t>CLOXACILLINE sodique, éq. 250mg base, gél.</t>
  </si>
  <si>
    <t>CLOXACILINA sódico, eq. 250mg base, cáps.</t>
  </si>
  <si>
    <t>DORACLOX5C-</t>
  </si>
  <si>
    <t>CLOXACILLIN sodium, eq. 500mg base, caps.</t>
  </si>
  <si>
    <t>CLOXACILLINE sodique, éq. 500mg base, gél.</t>
  </si>
  <si>
    <t>CLOXACILINA sódico, eq. 500mg base, cáps.</t>
  </si>
  <si>
    <t>DORACODE1S-</t>
  </si>
  <si>
    <t>CODEINE phosphate, 15mg/5ml, syrup, 200ml, bot.</t>
  </si>
  <si>
    <t>CODEINE phosphate, 15mg/5ml, sirop, 200ml, fl.</t>
  </si>
  <si>
    <t>CODEINA fosfato, 15mg/5ml, jarabe, 200ml, fr.</t>
  </si>
  <si>
    <t>DORACODE3T-</t>
  </si>
  <si>
    <t>CODEINE phosphate, 30mg, tab.</t>
  </si>
  <si>
    <t>CODEINE phosphate, 30mg, comp.</t>
  </si>
  <si>
    <t>CODEINA fosfato, 30mg, comp.</t>
  </si>
  <si>
    <t>DORACOLC1S1</t>
  </si>
  <si>
    <t>COLECALCIFEROL (vit.D3) 10,000 IU/ml, sol., 10ml, bot.</t>
  </si>
  <si>
    <t>COLECALCIFEROL (vit. D3) 10 000 UI/ml, sol., 10ml, fl.</t>
  </si>
  <si>
    <t>COLECALCIFEROL (vit. D3) 10 000 UI/ml, sol., 10ml, fr.</t>
  </si>
  <si>
    <t>DORACOTR1TD</t>
  </si>
  <si>
    <t>COTRIMOXAZOLE, 100mg/ 20mg, disp. tab.</t>
  </si>
  <si>
    <t>COTRIMOXAZOLE, 100mg/ 20mg, comp. disp.</t>
  </si>
  <si>
    <t>COTRIMOXAZOL, 100mg/ 20mg, comp. disp.</t>
  </si>
  <si>
    <t>DORACOTR2S1</t>
  </si>
  <si>
    <t>COTRIMOXAZOLE, 200mg/40mg/5ml, oral susp, 100ml, bot.</t>
  </si>
  <si>
    <t>COTRIMOXAZOLE, 200mg/40mg/5ml, susp orale, 100ml, fl.</t>
  </si>
  <si>
    <t>COTRIMOXAZOL, 200mg/40mg/5ml, susp. oral, 100ml, fr.</t>
  </si>
  <si>
    <t>DORACOTR4T-</t>
  </si>
  <si>
    <t>COTRIMOXAZOLE, 400mg/ 80mg, tab.</t>
  </si>
  <si>
    <t>COTRIMOXAZOLE, 400mg/ 80mg, comp.</t>
  </si>
  <si>
    <t>COTRIMOXAZOL, 400mg/ 80mg, comp.</t>
  </si>
  <si>
    <t>DORACOTR8T-</t>
  </si>
  <si>
    <t>COTRIMOXAZOLE, 800mg/ 160mg, tab.</t>
  </si>
  <si>
    <t>COTRIMOXAZOLE, 800mg/ 160mg, comp.</t>
  </si>
  <si>
    <t>COTRIMOXAZOL, 800mg/ 160mg, comp.</t>
  </si>
  <si>
    <t>DORACYCL1C1</t>
  </si>
  <si>
    <t>CYCLOSERINE, 125mg, caps. blister</t>
  </si>
  <si>
    <t>CYCLOSERINE, 125mg, gél. blister</t>
  </si>
  <si>
    <t>CICLOSERINA, 125mg, cáps. blíster</t>
  </si>
  <si>
    <t>DORACYCL2C1</t>
  </si>
  <si>
    <t>CYCLOSERINE, 250mg, caps. blister</t>
  </si>
  <si>
    <t>CYCLOSERINE, 250mg, gél. blister</t>
  </si>
  <si>
    <t>CICLOSERINA, 250mg, cáps. blíster</t>
  </si>
  <si>
    <t>DORADACL3T-</t>
  </si>
  <si>
    <t>DACLATASVIR dihydrochloride (DCV), eq. 30mg base, tab.</t>
  </si>
  <si>
    <t>DACLATASVIR dichlorhydrate (DCV), éq. 30mg base, comp.</t>
  </si>
  <si>
    <t>DACLATASVIR dihidrocloruro (DCV), eq. 30mg base, comp.</t>
  </si>
  <si>
    <t>DORADACL6T-</t>
  </si>
  <si>
    <t>DACLATASVIR dihydrochloride (DCV), eq. 60mg base, tab.</t>
  </si>
  <si>
    <t>DACLATASVIR dichlorhydrate (DCV), éq. 60mg base, comp.</t>
  </si>
  <si>
    <t>DACLATASVIR dihidrocloruro (DCV), eq. 60mg base, comp.</t>
  </si>
  <si>
    <t>DORADACL6TB</t>
  </si>
  <si>
    <t>DACLATASVIR dihydrochloride (DCV), eq. 60mg base, break.tab.</t>
  </si>
  <si>
    <t>DACLATASVIR dichlorhydrate (DCV), éq. 60mg base, comp. séc.</t>
  </si>
  <si>
    <t>DACLATASVIR dihidrocloruro (DCV), eq. 60mg base, comp. div.</t>
  </si>
  <si>
    <t>DORADAPS1T-</t>
  </si>
  <si>
    <t>DAPSONE, 100mg, tab.</t>
  </si>
  <si>
    <t>DAPSONE, 100mg, comp.</t>
  </si>
  <si>
    <t>DAPSONA, 100mg, comp.</t>
  </si>
  <si>
    <t>DORADAPS5T-</t>
  </si>
  <si>
    <t>DAPSONE, 50mg, tab.</t>
  </si>
  <si>
    <t>DAPSONE, 50mg, comp.</t>
  </si>
  <si>
    <t>DAPSONA, 50mg, comp.</t>
  </si>
  <si>
    <t>DORADARU1T-</t>
  </si>
  <si>
    <t>DARUNAVIR (DRV), 150mg, tab.</t>
  </si>
  <si>
    <t>DARUNAVIR (DRV), 150mg, comp.</t>
  </si>
  <si>
    <t>DORADARU4T-</t>
  </si>
  <si>
    <t>DARUNAVIR (DRV), 400mg, tab.</t>
  </si>
  <si>
    <t>DARUNAVIR (DRV), 400mg, comp.</t>
  </si>
  <si>
    <t>DORADARU6T-</t>
  </si>
  <si>
    <t>DARUNAVIR (DRV), 600mg, tab.</t>
  </si>
  <si>
    <t>DARUNAVIR (DRV), 600mg, comp.</t>
  </si>
  <si>
    <t>DORADARU7T-</t>
  </si>
  <si>
    <t>DARUNAVIR (DRV), 75mg, tab.</t>
  </si>
  <si>
    <t>DARUNAVIR (DRV), 75mg, comp.</t>
  </si>
  <si>
    <t>DORADASO64T</t>
  </si>
  <si>
    <t>DACLATASVIR dihydrochl. eq.60mg base/ SOFOSBUVIR 400mg, tab.</t>
  </si>
  <si>
    <t>DACLATASVIR dichlorh. éq.60mg base / SOFOSBUVIR 400mg, comp.</t>
  </si>
  <si>
    <t>DACLATASVIR dihidrocl. eq.60mg base/ SOFOSBUVIR 400mg, comp.</t>
  </si>
  <si>
    <t>DORADEFP5T-</t>
  </si>
  <si>
    <t>DEFERIPRONE, 500mg, tab.</t>
  </si>
  <si>
    <t>DEFERIPRONE, 500mg, comp.</t>
  </si>
  <si>
    <t>DEFERIPRONA, 500mg, comp.</t>
  </si>
  <si>
    <t>DORADEFS1TD</t>
  </si>
  <si>
    <t>DEFERASIROX, 125mg, disp. tab.</t>
  </si>
  <si>
    <t>DEFERASIROX, 125mg, comp. disp.</t>
  </si>
  <si>
    <t>DORADEFS2TD</t>
  </si>
  <si>
    <t>DEFERASIROX, 250mg, disp. tab.</t>
  </si>
  <si>
    <t>DEFERASIROX, 250mg, comp. disp.</t>
  </si>
  <si>
    <t>DORADEFS5TD</t>
  </si>
  <si>
    <t>DEFERASIROX, 500mg, disp. tab.</t>
  </si>
  <si>
    <t>DEFERASIROX, 500mg, comp. disp.</t>
  </si>
  <si>
    <t>DORADELA2TD1</t>
  </si>
  <si>
    <t>DELAMANID, 25mg, disp. tab., blister</t>
  </si>
  <si>
    <t>DELAMANID, 25mg, comp. disp., blister</t>
  </si>
  <si>
    <t>DELAMANID, 25mg, comp. disp., blíster</t>
  </si>
  <si>
    <t>DORADELA5T1</t>
  </si>
  <si>
    <t>DELAMANID, 50mg, tab., blister</t>
  </si>
  <si>
    <t>DELAMANID, 50mg, comp., blister</t>
  </si>
  <si>
    <t>DELAMANID, 50mg, comp., blíster</t>
  </si>
  <si>
    <t>DORADESO7T1</t>
  </si>
  <si>
    <t>DESOGESTREL 0.075mg, blister of 28 tab.</t>
  </si>
  <si>
    <t>DESOGESTREL 0,075mg, blister de 28 comp.</t>
  </si>
  <si>
    <t>DESOGESTREL, 0,075mg, blíster de 28 comp.</t>
  </si>
  <si>
    <t>DORADEXA2T-</t>
  </si>
  <si>
    <t>DEXAMETHASONE, 2mg, tab.</t>
  </si>
  <si>
    <t>DEXAMETHASONE, 2mg, comp.</t>
  </si>
  <si>
    <t>DEXAMETASONA, 2mg, comp.</t>
  </si>
  <si>
    <t>DORADEXA4T-</t>
  </si>
  <si>
    <t>DEXAMETHASONE, 4mg, tab.</t>
  </si>
  <si>
    <t>DEXAMETHASONE, 4mg, comp.</t>
  </si>
  <si>
    <t>DEXAMETASONA, 4mg, comp.</t>
  </si>
  <si>
    <t>DORADHAP1T1</t>
  </si>
  <si>
    <t>DHA 20mg / PPQ 160mg, blister of 3 tab., 5-12 kg</t>
  </si>
  <si>
    <t>DHA 20mg / PPQ 160mg, blister de 3 comp., 5-12 kg</t>
  </si>
  <si>
    <t>DHA 20mg / PPQ 160mg, blíster de 3 comp., 5-12 kg</t>
  </si>
  <si>
    <t>DORADHAP2T1</t>
  </si>
  <si>
    <t>DHA 40mg / PPQ 320mg, blister of 3 tab., 13-23 kg</t>
  </si>
  <si>
    <t>DHA 40mg / PPQ 320mg, blister de 3 comp., 13-23 kg</t>
  </si>
  <si>
    <t>DHA 40mg / PPQ 320mg, blíster de 3 comp., 13-23 kg</t>
  </si>
  <si>
    <t>DORADHAP3T1</t>
  </si>
  <si>
    <t>DHA 40mg / PPQ 320mg, blister of 6 tab., 24-34 kg</t>
  </si>
  <si>
    <t>DHA 40mg / PPQ 320mg, blister de 6 comp., 24-34 kg</t>
  </si>
  <si>
    <t>DHA 40mg / PPQ 320mg, blíster de 6 comp., 24-34 kg</t>
  </si>
  <si>
    <t>DORADHAP4T1</t>
  </si>
  <si>
    <t>DHA 40mg / PPQ 320mg, blister of 9 tab., 35-74 kg</t>
  </si>
  <si>
    <t>DHA 40mg / PPQ 320mg, blister de 9 comp., 35-74 kg</t>
  </si>
  <si>
    <t>DHA 40mg / PPQ 320mg, blíster de 9 comp., 35-74 kg</t>
  </si>
  <si>
    <t>DORADHAP5T1</t>
  </si>
  <si>
    <t>DHA 40mg / PPQ 320mg, blister of 12 tab., 75-100 kg</t>
  </si>
  <si>
    <t>DHA 40mg / PPQ 320mg, blister de 12 comp., 75-100 kg</t>
  </si>
  <si>
    <t>DHA 40mg / PPQ 320mg, blíster de 12 comp., 75-100 kg</t>
  </si>
  <si>
    <t>DORADIAZ2T-</t>
  </si>
  <si>
    <t>DIAZEPAM, 2mg, tab.</t>
  </si>
  <si>
    <t>DIAZEPAM, 2mg, comp.</t>
  </si>
  <si>
    <t>DORADIAZ5T-</t>
  </si>
  <si>
    <t>DIAZEPAM, 5mg, tab.</t>
  </si>
  <si>
    <t>DIAZEPAM, 5mg, comp.</t>
  </si>
  <si>
    <t>DORADICL1TP</t>
  </si>
  <si>
    <t>DICLOFENAC sodium, 100mg, prolonged-release tab.</t>
  </si>
  <si>
    <t>DICLOFENAC sodique, 100mg, comp. libération prolongée</t>
  </si>
  <si>
    <t>DICLOFENACO sódico, 100mg, comp. liberación prolongada</t>
  </si>
  <si>
    <t>DORADICL2TG</t>
  </si>
  <si>
    <t>DICLOFENAC sodium, 25mg, gastro-resistant tab.</t>
  </si>
  <si>
    <t>DICLOFENAC sodique, 25mg, comp. gastrorésistant</t>
  </si>
  <si>
    <t>DICLOFENACO sódico, 25mg, comp. gastrorresistente</t>
  </si>
  <si>
    <t>DORADICP1TG</t>
  </si>
  <si>
    <t>DICLOFENAC potassium, 100mg, gastro-resistant tab.</t>
  </si>
  <si>
    <t>DICLOFENAC potassique, 100mg, comp. gastrorésistant</t>
  </si>
  <si>
    <t>DICLOFENACO potásico, 100mg, comp. gastrorresistente</t>
  </si>
  <si>
    <t>DORADIET1TB</t>
  </si>
  <si>
    <t>DIETHYLCARBAMAZINE citrate, eq. 100mg base, break. tab.</t>
  </si>
  <si>
    <t>DIETHYLCARBAMAZINE citrate, éq.100mg base, comp. séc.</t>
  </si>
  <si>
    <t>DIETILCARBAMAZINA citrato, eq.100mg base, comp. div.</t>
  </si>
  <si>
    <t>DORADIGO2T-</t>
  </si>
  <si>
    <t>DIGOXIN, 0.25mg, tab.</t>
  </si>
  <si>
    <t>DIGOXINE, 0,25mg, comp.</t>
  </si>
  <si>
    <t>DIGOXINA, 0,25mg, comp.</t>
  </si>
  <si>
    <t>DORADIGO6T-</t>
  </si>
  <si>
    <t>DIGOXIN, 0.0625mg, tab.</t>
  </si>
  <si>
    <t>DIGOXINE, 0,0625mg, comp.</t>
  </si>
  <si>
    <t>DIGOXINA, 0,0625mg, comp.</t>
  </si>
  <si>
    <t>DORADIPH2T-</t>
  </si>
  <si>
    <t>DIPHENHYDRAMINE, 25mg, tab.</t>
  </si>
  <si>
    <t>DIPHENHYDRAMINE, 25mg, comp.</t>
  </si>
  <si>
    <t>DIFENHIDRAMINA, 25mg, comp.</t>
  </si>
  <si>
    <t>DORADIPH9T-</t>
  </si>
  <si>
    <t>DIPHENHYDRAMINE, 90 mg, tab.</t>
  </si>
  <si>
    <t>DIPHENHYDRAMINE, 90 mg, comp.</t>
  </si>
  <si>
    <t>DIFENHIDRAMINA, 90 mg, comp.</t>
  </si>
  <si>
    <t>DORADOLU1TD</t>
  </si>
  <si>
    <t>DOLUTEGRAVIR sodium (DTG), eq. 10mg base, disp. tab.</t>
  </si>
  <si>
    <t>DOLUTEGRAVIR sodium (DTG), éq. 10mg base, comp. disp.</t>
  </si>
  <si>
    <t>DOLUTEGRAVIR sodio (DTG), eq 10mg base, comp. disp.</t>
  </si>
  <si>
    <t>DORADOLU5T-</t>
  </si>
  <si>
    <t>DOLUTEGRAVIR sodium (DTG), eq. 50mg base, tab.</t>
  </si>
  <si>
    <t>DOLUTEGRAVIR sodium (DTG), éq. 50mg base, comp.</t>
  </si>
  <si>
    <t>DOLUTEGRAVIR sodio (DTG), eq 50mg base, comp.</t>
  </si>
  <si>
    <t>DORADOXY1T-</t>
  </si>
  <si>
    <t>DOXYCYCLINE salt, eq. 100mg base, tab.</t>
  </si>
  <si>
    <t>DOXYCYCLINE sel, éq. 100mg base, comp.</t>
  </si>
  <si>
    <t>DOXICICLINA sal, eq. 100mg base, comp.</t>
  </si>
  <si>
    <t>DORADRVR45T</t>
  </si>
  <si>
    <t>DRV eq. 400mg base / r 50mg, tab.</t>
  </si>
  <si>
    <t>DRV éq. 400mg base / r 50mg, comp.</t>
  </si>
  <si>
    <t>DRV eq. 400mg base / r 50mg, comp.</t>
  </si>
  <si>
    <t>DORAEFAV2C-</t>
  </si>
  <si>
    <t>EFAVIRENZ (EFV), 200mg, caps.</t>
  </si>
  <si>
    <t>EFAVIRENZ (EFV), 200mg, gél.</t>
  </si>
  <si>
    <t>EFAVIRENZ (EFV), 200mg, cáps.</t>
  </si>
  <si>
    <t>DORAEFAV2TB</t>
  </si>
  <si>
    <t>EFAVIRENZ (EFV), 200mg, break. tab.</t>
  </si>
  <si>
    <t>EFAVIRENZ (EFV), 200mg, comp. séc.</t>
  </si>
  <si>
    <t>EFAVIRENZ (EFV), 200mg, comp. divisible</t>
  </si>
  <si>
    <t>DORAEFAV6T-</t>
  </si>
  <si>
    <t>EFAVIRENZ (EFV), 600mg, tab.</t>
  </si>
  <si>
    <t>EFAVIRENZ (EFV), 600mg, comp.</t>
  </si>
  <si>
    <t>DORAEHRI1T1</t>
  </si>
  <si>
    <t>E 275mg / H 75mg / R 150mg, tab., blister</t>
  </si>
  <si>
    <t>E 275mg / H 75mg / R 150mg, comp., blister</t>
  </si>
  <si>
    <t>E 275mg / H 75mg / R 150mg, comp., blíster</t>
  </si>
  <si>
    <t>DORAEHZR2T1</t>
  </si>
  <si>
    <t>E 275mg / H 75mg / Z 400mg / R 150mg, tab., blister</t>
  </si>
  <si>
    <t>E 275mg / H 75mg / Z 400mg / R 150mg, comp., blister</t>
  </si>
  <si>
    <t>E 275mg / H 75mg / Z 400mg / R 150mg, comp., blíster</t>
  </si>
  <si>
    <t>DORAENAL1T-</t>
  </si>
  <si>
    <t>ENALAPRIL maleate, 10mg, tab.</t>
  </si>
  <si>
    <t>ENALAPRIL maléate, 10mg, comp.</t>
  </si>
  <si>
    <t>ENALAPRIL maleato, 10mg, comp.</t>
  </si>
  <si>
    <t>DORAENAL2T-</t>
  </si>
  <si>
    <t>ENALAPRIL maleate, 20mg, tab.</t>
  </si>
  <si>
    <t>ENALAPRIL maléate, 20mg, comp.</t>
  </si>
  <si>
    <t>ENALAPRIL maleato, 20mg, comp.</t>
  </si>
  <si>
    <t>DORAENAL5T-</t>
  </si>
  <si>
    <t>ENALAPRIL maleate, 5mg, tab.</t>
  </si>
  <si>
    <t>ENALAPRIL maléate, 5mg, comp.</t>
  </si>
  <si>
    <t>ENALAPRIL maleato, 5mg, comp.</t>
  </si>
  <si>
    <t>DORAERYT1S1</t>
  </si>
  <si>
    <t>ERYTHROMYCIN ethylsucc. 125mg/5ml,powder oral susp.100ml,bot</t>
  </si>
  <si>
    <t>ERYTHROMYCINE éthylsucc,125mg/5ml,poudre susp.orale,100ml,fl</t>
  </si>
  <si>
    <t>ERITROMICINA etilsucc, 125mg/5 ml, polvo susp.oral.100ml, fr</t>
  </si>
  <si>
    <t>DORAERYT2T-</t>
  </si>
  <si>
    <t>ERYTHROMYCIN stearate, eq. 250mg base, tab.</t>
  </si>
  <si>
    <t>ERYTHROMYCINE stéarate, éq. 250mg base, comp.</t>
  </si>
  <si>
    <t>ERITROMICINA estearato, eq. 250mg  base, comp.</t>
  </si>
  <si>
    <t>DORAERYT5T-</t>
  </si>
  <si>
    <t>ERYTHROMYCIN stearate, eq. 500mg base, tab.</t>
  </si>
  <si>
    <t>ERYTHROMYCINE stéarate, éq. 500mg base, comp.</t>
  </si>
  <si>
    <t>ERITROMICINA estearato, eq. 500mg  base, comp.</t>
  </si>
  <si>
    <t>DORAETHA1T1</t>
  </si>
  <si>
    <t>ETHAMBUTOL hydrochloride (E), eq. 100mg base, tab. blister</t>
  </si>
  <si>
    <t>ETHAMBUTOL chlorhydrate (E), éq. 100mg base, comp. blister</t>
  </si>
  <si>
    <t>ETAMBUTOL clorhidrato (E), eq. 100mg base, comp. blíster</t>
  </si>
  <si>
    <t>DORAETHA1TD1</t>
  </si>
  <si>
    <t>ETHAMBUTOL hydrochloride (E), eq.100mg base,disp.tab.blister</t>
  </si>
  <si>
    <t>ETHAMBUTOL chlorhydrate (E), éq.100mg base,comp.disp.blister</t>
  </si>
  <si>
    <t>ETAMBUTOL clorhidrato (E), eq.100mg base,comp.disp.blíster</t>
  </si>
  <si>
    <t>DORAETHA4T1</t>
  </si>
  <si>
    <t>ETHAMBUTOL hydrochloride (E), eq. 400 mg base, tab. blister</t>
  </si>
  <si>
    <t>ETHAMBUTOL chlorhydrate (E), éq. 400mg base, comp. blister</t>
  </si>
  <si>
    <t>ETAMBUTOL clorhidrato (E), eq. 400mg base, comp. blíster</t>
  </si>
  <si>
    <t>DORAETHA5TD1</t>
  </si>
  <si>
    <t>ETHAMBUTOL hydrochloride (E), eq. 50mg base,disp.tab.blister</t>
  </si>
  <si>
    <t>ETHAMBUTOL chlorhydrate (E), éq. 50mg base,comp.disp.blister</t>
  </si>
  <si>
    <t>ETAMBUTOL clorhidrato (E), eq. 50mg base, comp.disp.blíster</t>
  </si>
  <si>
    <t>DORAETHL31T</t>
  </si>
  <si>
    <t>ETHINYLESTR. 0.03mg / LEVONORGESTREL 0.15mg, blister 28 tab.</t>
  </si>
  <si>
    <t>ETHINYLESTR. 0,03mg / LEVONORGESTREL 0,15mg, plaq. 28 comp.</t>
  </si>
  <si>
    <t>ETINILESTR. 0,03mg / LEVONORGESTREL 0,15mg, blíster 28 comp.</t>
  </si>
  <si>
    <t>DORAETHN1TD1</t>
  </si>
  <si>
    <t>ETHIONAMIDE, 125mg, disp. tab., blister</t>
  </si>
  <si>
    <t>ETHIONAMIDE, 125mg, comp. disp., blister</t>
  </si>
  <si>
    <t>ETIONAMIDA, 125mg, comp. disp., blíster</t>
  </si>
  <si>
    <t>DORAETHN2T1</t>
  </si>
  <si>
    <t>ETHIONAMIDE, 250mg, tab., blister</t>
  </si>
  <si>
    <t>ETHIONAMIDE, 250mg, comp., blister</t>
  </si>
  <si>
    <t>ETIONAMIDA, 250mg, comp., blíster</t>
  </si>
  <si>
    <t>DORAETRA1T-</t>
  </si>
  <si>
    <t>ETRAVIRINE (ETV), 100mg, tab.</t>
  </si>
  <si>
    <t>ETRAVIRINE (ETV), 100mg, comp.</t>
  </si>
  <si>
    <t>ETRAVIRINA (ETV), 100mg, comp.</t>
  </si>
  <si>
    <t>DORAFENO2C-</t>
  </si>
  <si>
    <t>FENOFIBRATE, 200 mg, caps.</t>
  </si>
  <si>
    <t>FENOFIBRATE, 200 mg, gél.</t>
  </si>
  <si>
    <t>FENOFIBRATO, 200 mg, cápsulas</t>
  </si>
  <si>
    <t>DORAFERF14T</t>
  </si>
  <si>
    <t>FERROUS salt eq. 60mg iron / FOLIC acid 0.4mg, tab</t>
  </si>
  <si>
    <t>sel de FER éq. 60mg fer / acide FOLIQUE 0,4mg, comp.</t>
  </si>
  <si>
    <t>sal de HIERRO eq. 60mg hierro/ ácido FOLICO 0,4mg, comp.</t>
  </si>
  <si>
    <t>DORAFERS2S-</t>
  </si>
  <si>
    <t>FERROUS salt, eq. iron 45mg/5ml, syrup, 200ml, bot.</t>
  </si>
  <si>
    <t>sel de FER, éq. 45mg/5ml fer, sirop, 200ml, fl.</t>
  </si>
  <si>
    <t>sal de HIERRO, eq. 45mg/5ml hierro, jarabe, 200ml, fr.</t>
  </si>
  <si>
    <t>DORAFERS2T-</t>
  </si>
  <si>
    <t>FERROUS salt, eq. +/- 65mg iron, tab.</t>
  </si>
  <si>
    <t>sel de FER, éq. +/- 65mg fer, comp.</t>
  </si>
  <si>
    <t>sal de HIERRO, eq. +/- 65mg hierro, comp.</t>
  </si>
  <si>
    <t>DORAFERS3S-</t>
  </si>
  <si>
    <t>FERROUS salt, eq. iron 45mg/5ml, syrup, 300ml, bot.</t>
  </si>
  <si>
    <t>sel de FER, éq. 45mg/5ml fer, sirop, 300ml, fl.</t>
  </si>
  <si>
    <t>sal de HIERRO, eq. 45mg/5ml hierro, jarabe, 300ml, fr.</t>
  </si>
  <si>
    <t>DORAFEXI6T1A</t>
  </si>
  <si>
    <t>FEXINIDAZOLE, 600mg, wallet of 24 tabs., &gt;35 kg</t>
  </si>
  <si>
    <t>FEXINIDAZOLE, 600mg, pochette de 24 comp., &gt;35 kg</t>
  </si>
  <si>
    <t>FEXINIDAZOLE, 600mg, bolsillo de 24 comp., &gt;35 kg</t>
  </si>
  <si>
    <t>DORAFEXI6T1P</t>
  </si>
  <si>
    <t>FEXINIDAZOLE, 600mg, wallet of 14 tabs., 20-34 kg</t>
  </si>
  <si>
    <t>FEXINIDAZOLE, 600mg, pochette de 14 comp., 20-34 kg</t>
  </si>
  <si>
    <t>FEXINIDAZOLE, 600mg, bolsillo de 14 comp., 20- 34 kg</t>
  </si>
  <si>
    <t>DORAFLUC1S-</t>
  </si>
  <si>
    <t>FLUCONAZOLE, 50mg/5ml, powder oral susp., bot.</t>
  </si>
  <si>
    <t>FLUCONAZOLE, 50mg/5ml, poudre susp. orale, fl.</t>
  </si>
  <si>
    <t>FLUCONAZOL, 50mg/5ml, polvo susp. oral, fr.</t>
  </si>
  <si>
    <t>DORAFLUC2C-</t>
  </si>
  <si>
    <t>FLUCONAZOLE, 200mg, caps.</t>
  </si>
  <si>
    <t>FLUCONAZOLE, 200mg, gél.</t>
  </si>
  <si>
    <t>FLUCONAZOL, 200mg, cáps.</t>
  </si>
  <si>
    <t>DORAFLUC5C-</t>
  </si>
  <si>
    <t>FLUCONAZOLE, 50mg, caps.</t>
  </si>
  <si>
    <t>FLUCONAZOLE, 50mg, gél.</t>
  </si>
  <si>
    <t>FLUCONAZOL, 50mg, cáps.</t>
  </si>
  <si>
    <t>DORAFLUS12SF</t>
  </si>
  <si>
    <t>FLUTICASONE 125mcg/SALMETEROL 25mcg/puff, aerosol</t>
  </si>
  <si>
    <t>FLUTICASONE 125mcg/SALMETEROL 25mcg/bouffée, aérosol</t>
  </si>
  <si>
    <t>FLUTICASONA 125mcg/SALMETEROL 25mcg/pulv., aerosol</t>
  </si>
  <si>
    <t>DORAFLUX2C-</t>
  </si>
  <si>
    <t>FLUOXETINE hydrochloride, eq. 20mg base, caps.</t>
  </si>
  <si>
    <t>FLUOXETINE chlorhydrate, éq. 20mg base, gél.</t>
  </si>
  <si>
    <t>FLUOXETINA clorhidrato, eq. 20mg base, cáps.</t>
  </si>
  <si>
    <t>DORAFLUY5C-</t>
  </si>
  <si>
    <t>FLUCYTOSINE, 500mg, caps</t>
  </si>
  <si>
    <t>FLUCYTOSINE, 500mg, gél</t>
  </si>
  <si>
    <t>FLUCITOSINA, 500mg, cáps</t>
  </si>
  <si>
    <t>DORAFLUY5T-</t>
  </si>
  <si>
    <t>FLUCYTOSINE, 500mg, tab.</t>
  </si>
  <si>
    <t>FLUCYTOSINE, 500mg, comp.</t>
  </si>
  <si>
    <t>FLUCITOSINA, 500mg, comp.</t>
  </si>
  <si>
    <t>DORAFOLA5T-</t>
  </si>
  <si>
    <t>FOLIC acid, 5mg, tab.</t>
  </si>
  <si>
    <t>Acide FOLIQUE, 5mg, comp.</t>
  </si>
  <si>
    <t>Acido FOLICO, 5mg, comp.</t>
  </si>
  <si>
    <t>DORAFOLC1T-</t>
  </si>
  <si>
    <t>CALCIUM FOLINATE, eq. 15mg, folinic acid, tab.</t>
  </si>
  <si>
    <t>FOLINATE de CALCIUM, éq. 15mg, acide folinique, comp.</t>
  </si>
  <si>
    <t>FOLINATO CALCICO, eq. 15mg, acido folinato, comp.</t>
  </si>
  <si>
    <t>DORAFOLC2C-</t>
  </si>
  <si>
    <t>CALCIUM FOLINATE, eq. 25mg folinic acid, caps.</t>
  </si>
  <si>
    <t>FOLINATE de CALCIUM, éq. 25mg acide folinique, gél.</t>
  </si>
  <si>
    <t>FOLINATO CALCICO, eq. 25mg acido folinato, cáps.</t>
  </si>
  <si>
    <t>DORAFOSF3S-</t>
  </si>
  <si>
    <t>FOSFOMYCIN trometamol, eq. 3g base, sachet</t>
  </si>
  <si>
    <t>FOSFOMYCINE trométamol, éq. 3g base, sachet</t>
  </si>
  <si>
    <t>FOSFOMICINA trometamol, eq. 3g base, sobre</t>
  </si>
  <si>
    <t>DORAFURO2T-</t>
  </si>
  <si>
    <t>FUROSEMIDE, 20mg, tab.</t>
  </si>
  <si>
    <t>FUROSEMIDE, 20mg, comp.</t>
  </si>
  <si>
    <t>FUROSEMIDA, 20mg, comp.</t>
  </si>
  <si>
    <t>DORAFURO4T-</t>
  </si>
  <si>
    <t>FUROSEMIDE, 40mg, tab.</t>
  </si>
  <si>
    <t>FUROSEMIDE, 40mg, comp.</t>
  </si>
  <si>
    <t>FUROSEMIDA, 40mg, comp.</t>
  </si>
  <si>
    <t>DORAFUSI2T-</t>
  </si>
  <si>
    <t>FUSIDATE sodium, 250mg, tab.</t>
  </si>
  <si>
    <t>FUSIDATE sodique, 250mg, comp.</t>
  </si>
  <si>
    <t>FUSIDATO de sodio, 250mg, comp.</t>
  </si>
  <si>
    <t>DORAGABA1C-</t>
  </si>
  <si>
    <t>GABAPENTIN, 100mg caps.</t>
  </si>
  <si>
    <t>GABAPENTINE, 100mg gél.</t>
  </si>
  <si>
    <t>GABAPENTINA, 100mg cáps.</t>
  </si>
  <si>
    <t>DORAGABA3C-</t>
  </si>
  <si>
    <t>GABAPENTIN, 300mg caps.</t>
  </si>
  <si>
    <t>GABAPENTINE, 300mg gél.</t>
  </si>
  <si>
    <t>GABAPENTINA, 300mg cáps.</t>
  </si>
  <si>
    <t>DORAGABA4C-</t>
  </si>
  <si>
    <t>GABAPENTIN, 400mg, caps.</t>
  </si>
  <si>
    <t>GABAPENTINE, 400mg, gél.</t>
  </si>
  <si>
    <t>GABAPENTINA, 400mg, cáps.</t>
  </si>
  <si>
    <t>DORAGLIB5TB</t>
  </si>
  <si>
    <t>GLIBENCLAMIDE, 5mg, breakable tab.</t>
  </si>
  <si>
    <t>GLIBENCLAMIDE, 5mg, comp. sécable</t>
  </si>
  <si>
    <t>GLIBENCLAMIDA, 5mg, comp. divisible</t>
  </si>
  <si>
    <t>DORAGLIC8TB</t>
  </si>
  <si>
    <t>GLICLAZIDE, 80mg, breakable tab.</t>
  </si>
  <si>
    <t>GLICLAZIDE, 80 mg, comp. sécable</t>
  </si>
  <si>
    <t>GLICLAZIDA, 80 mg, comp. divisible</t>
  </si>
  <si>
    <t>DORAGLIM55T</t>
  </si>
  <si>
    <t>GLIBENCLAMIDE 5mg / METFORMIN hydrochloride, 500mg, tab.</t>
  </si>
  <si>
    <t>GLIBENCLAMIDE 5mg / METFORMINE chlorhydrate, 500mg, comp.</t>
  </si>
  <si>
    <t>GLIBENCLAMIDA 5mg / METFORMINA clorhidrato, 500mg, comp.</t>
  </si>
  <si>
    <t>DORAGLYT5T-</t>
  </si>
  <si>
    <t>GLYCERYL TRINITRATE, 0.5mg, sublingual tab.</t>
  </si>
  <si>
    <t>GLYCERYLE TRINITRATE, 0,5mg, comp. sublingual</t>
  </si>
  <si>
    <t>TRINITRATO DE GLICERILO, 0,5mg, comp. sublingual</t>
  </si>
  <si>
    <t>DORAGRIS1T-</t>
  </si>
  <si>
    <t>GRISEOFULVIN, 125mg, tab.</t>
  </si>
  <si>
    <t>GRISEOFULVINE, 125mg, comp.</t>
  </si>
  <si>
    <t>GRISEOFULVINA, 125mg, comp.</t>
  </si>
  <si>
    <t>DORAGRIS5T-</t>
  </si>
  <si>
    <t>GRISEOFULVIN, 500mg, tab.</t>
  </si>
  <si>
    <t>GRISEOFULVINE, 500mg, comp.</t>
  </si>
  <si>
    <t>GRISEOFULVINA, 500mg, comp.</t>
  </si>
  <si>
    <t>DORAHALO1A2</t>
  </si>
  <si>
    <t>HALOTHANE, 250ml, bot.</t>
  </si>
  <si>
    <t>HALOTHANE, 250ml, fl.</t>
  </si>
  <si>
    <t>HALOTANO, 250ml, fr.</t>
  </si>
  <si>
    <t>DORAHALP05T</t>
  </si>
  <si>
    <t>HALOPERIDOL 0.5mg, tab.</t>
  </si>
  <si>
    <t>HALOPERIDOL 0,5mg, comp.</t>
  </si>
  <si>
    <t>DORAHALP15T</t>
  </si>
  <si>
    <t>HALOPERIDOL, 1.5mg, tab.</t>
  </si>
  <si>
    <t>HALOPERIDOL, 1,5mg, comp.</t>
  </si>
  <si>
    <t>DORAHALP1T-</t>
  </si>
  <si>
    <t>HALOPERIDOL, 1mg, tab.</t>
  </si>
  <si>
    <t>HALOPERIDOL, 1mg, comp.</t>
  </si>
  <si>
    <t>DORAHALP3D-</t>
  </si>
  <si>
    <t>HALOPERIDOL, 2mg/ml/20 drops, 30ml, bot.</t>
  </si>
  <si>
    <t>HALOPERIDOL, 2mg/ml/20 gouttes, 30ml, fl.</t>
  </si>
  <si>
    <t>HALOPERIDOL, 2mg/ml/20 gotas, 30ml, fr.</t>
  </si>
  <si>
    <t>DORAHALP5T-</t>
  </si>
  <si>
    <t>HALOPERIDOL, 5mg, tab.</t>
  </si>
  <si>
    <t>HALOPERIDOL, 5mg, comp.</t>
  </si>
  <si>
    <t>DORAHPST32T</t>
  </si>
  <si>
    <t>INH 300mg/ PYRIDOXINE 25mg/ SMX 800mg / TMP 160mg, tab.</t>
  </si>
  <si>
    <t>INH 300mg/ PYRIDOXINE 25mg/ SMX 800mg / TMP 160mg, comp.</t>
  </si>
  <si>
    <t>INH 300mg/ PYRIDOXINA 25mg/ SMX 800mg / TMP 160mg, comp.</t>
  </si>
  <si>
    <t>DORAHRIF5TD1</t>
  </si>
  <si>
    <t>H 50mg / R 75mg, disp. tab., blister</t>
  </si>
  <si>
    <t>H 50mg / R 75mg, comp. disp., blister</t>
  </si>
  <si>
    <t>H 50mg / R 75mg, comp. disp., blíster</t>
  </si>
  <si>
    <t>DORAHRIF7T1</t>
  </si>
  <si>
    <t>H 75mg / R 150mg, tab., blister</t>
  </si>
  <si>
    <t>H 75mg / R 150mg, comp., blister</t>
  </si>
  <si>
    <t>H 75mg / R 150mg, comp., blíster</t>
  </si>
  <si>
    <t>DORAHRIP33TB1</t>
  </si>
  <si>
    <t>ISONIAZID 300mg / RIFAPENTINE, 300mg, break. tab., blister</t>
  </si>
  <si>
    <t>ISONIAZIDE 300mg / RIFAPENTINE, 300mg, comp. séc., blister</t>
  </si>
  <si>
    <t>ISONIAZIDA 300mg / RIFAPENTINA, 300mg, comp. div., blíster</t>
  </si>
  <si>
    <t>DORAHYDC1T-</t>
  </si>
  <si>
    <t>HYDROXYCARBAMIDE, 100mg, tab.</t>
  </si>
  <si>
    <t>HYDROXYCARBAMIDE, 100mg, comp.</t>
  </si>
  <si>
    <t>HIDROXICARBAMIDA, 100mg, comp.</t>
  </si>
  <si>
    <t>DORAHYDC5C-</t>
  </si>
  <si>
    <t>HYDROXYCARBAMIDE, 500mg, caps.</t>
  </si>
  <si>
    <t>HYDROXYCARBAMIDE, 500mg, gél.</t>
  </si>
  <si>
    <t>HIDROXICARBAMIDA, 500mg, caps.</t>
  </si>
  <si>
    <t>DORAHYDO1T-</t>
  </si>
  <si>
    <t>HYDROCHLOROTHIAZIDE, 12.5mg, tab.</t>
  </si>
  <si>
    <t>HYDROCHLOROTHIAZIDE, 12,5mg, comp.</t>
  </si>
  <si>
    <t>HIDROCLOROTIAZIDA, 12,5mg, comp.</t>
  </si>
  <si>
    <t>DORAHYDO2T-</t>
  </si>
  <si>
    <t>HYDROCHLOROTHIAZIDE, 25mg, tab.</t>
  </si>
  <si>
    <t>HYDROCHLOROTHIAZIDE, 25mg, comp.</t>
  </si>
  <si>
    <t>HIDROCLOROTIAZIDA, 25mg, comp.</t>
  </si>
  <si>
    <t>DORAHYDX2T-</t>
  </si>
  <si>
    <t>HYDROXYZINE dihydrochloride, 25mg, tab.</t>
  </si>
  <si>
    <t>HYDROXYZINE dichlorhydrate, 25mg, comp.</t>
  </si>
  <si>
    <t>HIDROXIZINA diclorhidrato, 25mg, comp.</t>
  </si>
  <si>
    <t>DORAHYOS1T-</t>
  </si>
  <si>
    <t>HYOSCINE BUTYLBROMIDE (scopolamine butylbromide), 10mg, tab</t>
  </si>
  <si>
    <t>BUTYLBROMURE HYOSCINE (butylbromure scopolamine), 10mg, comp</t>
  </si>
  <si>
    <t>HIOSCINA BUTILBROMURO (butilescopolamina bromuro), 10mg,comp</t>
  </si>
  <si>
    <t>DORAHZRI5TD1</t>
  </si>
  <si>
    <t>H 50mg / Z 150mg / R 75mg, disp. tab., blister</t>
  </si>
  <si>
    <t>H 50mg / Z 150mg / R 75mg, comp. disp., blister</t>
  </si>
  <si>
    <t>H 50mg / Z 150mg / R 75mg, comp. disp. blíster</t>
  </si>
  <si>
    <t>DORAIBUP1S-</t>
  </si>
  <si>
    <t>IBUPROFEN, 100mg/5ml, oral susp., 100ml, bot.</t>
  </si>
  <si>
    <t>IBUPROFENE, 100mg/5ml, susp. orale, 100ml, fl.</t>
  </si>
  <si>
    <t>IBUPROFENO, 100mg/5ml, susp. oral, 100ml, fr.</t>
  </si>
  <si>
    <t>DORAIBUP2S-</t>
  </si>
  <si>
    <t>IBUPROFEN, 100mg/5ml, oral susp., 150ml, bot.</t>
  </si>
  <si>
    <t>IBUPROFENE, 100mg/5ml, susp. orale, 150ml, fl.</t>
  </si>
  <si>
    <t>IBUPROFENO, 100mg/5ml, susp. oral, 150ml, fr.</t>
  </si>
  <si>
    <t>DORAIBUP2T-</t>
  </si>
  <si>
    <t>IBUPROFEN, 200mg, tab.</t>
  </si>
  <si>
    <t>IBUPROFENE, 200mg, comp.</t>
  </si>
  <si>
    <t>IBUPROFENO, 200mg, comp.</t>
  </si>
  <si>
    <t>DORAIBUP3S-</t>
  </si>
  <si>
    <t>IBUPROFEN, 100mg/5ml, oral susp., 200ml, bot.</t>
  </si>
  <si>
    <t>IBUPROFENE, 100mg/5ml, susp. orale, 200ml, fl.</t>
  </si>
  <si>
    <t>IBUPROFENO, 100mg/5ml, susp. oral, 200ml, fr.</t>
  </si>
  <si>
    <t>DORAIBUP4T-</t>
  </si>
  <si>
    <t>IBUPROFEN, 400mg, tab.</t>
  </si>
  <si>
    <t>IBUPROFENE, 400mg, comp.</t>
  </si>
  <si>
    <t>IBUPROFENO, 400mg, comp.</t>
  </si>
  <si>
    <t>DORAIODO1C-</t>
  </si>
  <si>
    <t>IODIZED OIL, 190mg, caps.</t>
  </si>
  <si>
    <t>HUILE IODEE, 190mg, gél.</t>
  </si>
  <si>
    <t>YODO, ACEITE, 190mg, cáps.</t>
  </si>
  <si>
    <t>DORAIPRA2N-</t>
  </si>
  <si>
    <t>IPRATROPIUM bromide, 0.25mg/ml, 1ml, sol. for nebulizer</t>
  </si>
  <si>
    <t>IPRATROPIUM bromure, 0.25mg/ml, 1ml, sol. pour nébuliseur</t>
  </si>
  <si>
    <t>IPRATROPIUM bromide, 0.25mg/ml, 1ml, sol. pr nebulizador</t>
  </si>
  <si>
    <t>DORAIPRA2N2</t>
  </si>
  <si>
    <t>IPRATROPIUM bromide, 0.125mg/ml, 2ml, sol. for nebulizer</t>
  </si>
  <si>
    <t>IPRATROPIUM bromure, 0,125mg/ml, 2ml, sol. pour nébuliseur</t>
  </si>
  <si>
    <t>IPRATROPIUM bromuro, 0.125mg/ml, 2ml, sol. pr nebulizador</t>
  </si>
  <si>
    <t>DORAIPRA2SF</t>
  </si>
  <si>
    <t>IPRATROPIUM bromide, 20mcg/puff, 200 puffs, aerosol</t>
  </si>
  <si>
    <t>IPRATROPIUM bromure, 20mcg/bouffée, 200 bouffées, aérosol</t>
  </si>
  <si>
    <t>IPRATROPIUM bromuro, 20mcg/pulv., 200 pulv., aerosol</t>
  </si>
  <si>
    <t>DORAIPRA5N-</t>
  </si>
  <si>
    <t>IPRATROPIUM bromide, 0.25mg/ml, 2ml, sol. for nebulizer</t>
  </si>
  <si>
    <t>IPRATROPIUM bromure, 0,25mg/ml, 2ml, sol. pour nébuliseur</t>
  </si>
  <si>
    <t>IPRATROPIUM bromuro, 0,25mg/ml, 2ml, sol. pr nebulizador</t>
  </si>
  <si>
    <t>DORAISOB5T-</t>
  </si>
  <si>
    <t>ISOSORBIDE DINITRATE, 5mg, sublingual tab.</t>
  </si>
  <si>
    <t>ISOSORBIDE DINITRATE, 5mg, comp. sublingual</t>
  </si>
  <si>
    <t>ISOSORBIDA DINITRATO, 5mg, comp. sublingual</t>
  </si>
  <si>
    <t>DORAISOF2L-</t>
  </si>
  <si>
    <t>ISOFLURANE, liquid, 250ml, bot.</t>
  </si>
  <si>
    <t>ISOFLURANE, liquide, 250ml, fl.</t>
  </si>
  <si>
    <t>ISOFLURANO, líquido, 250ml, bot.</t>
  </si>
  <si>
    <t>DORAISON1TB1</t>
  </si>
  <si>
    <t>ISONIAZID (H), 100mg, breakable tab., blister</t>
  </si>
  <si>
    <t>ISONIAZIDE (H), 100mg, comp. sécable, blister</t>
  </si>
  <si>
    <t>ISONIAZIDA (H), 100mg, comp. divisible, blíster</t>
  </si>
  <si>
    <t>DORAISON1TD1</t>
  </si>
  <si>
    <t>ISONIAZID (H), 100mg, disp. tab., blister</t>
  </si>
  <si>
    <t>ISONIAZIDE (H), 100mg, comp. disp., blister</t>
  </si>
  <si>
    <t>ISONIAZIDA (H), 100mg, comp. disp., blíster</t>
  </si>
  <si>
    <t>DORAISON3T1</t>
  </si>
  <si>
    <t>ISONIAZID (H), 300mg, tab., blister</t>
  </si>
  <si>
    <t>ISONIAZIDE (H), 300mg, comp., blister</t>
  </si>
  <si>
    <t>ISONIAZIDA (H), 300mg, comp., blíster</t>
  </si>
  <si>
    <t>DORAISON5TD1</t>
  </si>
  <si>
    <t>ISONIAZID (H), 50mg, disp. tab., blister</t>
  </si>
  <si>
    <t>ISONIAZIDE (H), 50mg, comp. disp., blister</t>
  </si>
  <si>
    <t>ISONIAZIDA (H), 50mg, comp. disp., blíster</t>
  </si>
  <si>
    <t>DORAISOS2T-</t>
  </si>
  <si>
    <t>ISOSORBIDE DINITRATE, 20mg, prolonged-release, tab.</t>
  </si>
  <si>
    <t>ISOSORBIDE DINITRATE, 20mg, comp. libération prolongée</t>
  </si>
  <si>
    <t>ISOSORBIDA DINITRATO, 20mg, comp. liberación prolongada</t>
  </si>
  <si>
    <t>DORAITRA1C-</t>
  </si>
  <si>
    <t>ITRACONAZOLE, 100mg, caps.</t>
  </si>
  <si>
    <t>ITRACONAZOLE, 100mg, gél.</t>
  </si>
  <si>
    <t>ITRACONAZOL, 100mg, cáps.</t>
  </si>
  <si>
    <t>DORAIVER3TS</t>
  </si>
  <si>
    <t>IVERMECTIN, 3mg, tab.</t>
  </si>
  <si>
    <t>IVERMECTINE, 3mg, comp.</t>
  </si>
  <si>
    <t>IVERMECTINA, 3mg, comp.</t>
  </si>
  <si>
    <t>DORAIVER6T-</t>
  </si>
  <si>
    <t>IVERMECTIN, 6mg, tab.</t>
  </si>
  <si>
    <t>IVERMECTINE, 6mg, comp.</t>
  </si>
  <si>
    <t>IVERMECTINA, 6mg, comp.</t>
  </si>
  <si>
    <t>DORALABE1T-</t>
  </si>
  <si>
    <t>LABETALOL hydrochloride, 100mg, tab.</t>
  </si>
  <si>
    <t>LABETALOL chlorhydrate, 100mg, comp.</t>
  </si>
  <si>
    <t>LABETALOL clorhidrato, 100mg, comp.</t>
  </si>
  <si>
    <t>DORALABE2T-</t>
  </si>
  <si>
    <t>LABETALOL hydrochloride, 200mg, tab.</t>
  </si>
  <si>
    <t>LABETALOL chlorhydrate, 200mg, comp.</t>
  </si>
  <si>
    <t>LABETALOL clorhidrato, 200mg, comp.</t>
  </si>
  <si>
    <t>DORALACT1S-</t>
  </si>
  <si>
    <t>LACTULOSE,  min. 3.1g/5ml, oral sol., bot.</t>
  </si>
  <si>
    <t>LACTULOSE, min. 3,1g/5ml, sol. orale, fl.</t>
  </si>
  <si>
    <t>LACTULOSA, min. 3,1g/5ml, sol. oral, fr.</t>
  </si>
  <si>
    <t>DORALACT3S-</t>
  </si>
  <si>
    <t>LACTULOSE, 10g/15ml, oral sol., sachet</t>
  </si>
  <si>
    <t>LACTULOSE, 10g/15ml, sol. orale, sachet</t>
  </si>
  <si>
    <t>LACTULOSA, 10g/15ml, sol. oral, sobre</t>
  </si>
  <si>
    <t>DORALAMI1S-</t>
  </si>
  <si>
    <t>LAMIVUDINE (3TC), 50mg/5ml, oral sol., 100ml, bot.</t>
  </si>
  <si>
    <t>LAMIVUDINE (3TC), 50mg/5ml, sol. orale, 100ml, fl.</t>
  </si>
  <si>
    <t>LAMIVUDINA (3TC), 50mg/5ml, sol. oral, 100ml, fr.</t>
  </si>
  <si>
    <t>DORALAMI1T-</t>
  </si>
  <si>
    <t>LAMIVUDINE (3TC), 150mg, tab.</t>
  </si>
  <si>
    <t>LAMIVUDINE (3TC), 150mg, comp.</t>
  </si>
  <si>
    <t>LAMIVUDINA (3TC), 150mg, comp.</t>
  </si>
  <si>
    <t>DORALAMI2S-</t>
  </si>
  <si>
    <t>LAMIVUDINE (3TC), 50mg/5ml, oral sol., 240ml, bot.</t>
  </si>
  <si>
    <t>LAMIVUDINE (3TC), 50mg/5ml, sol. orale, 240ml, fl.</t>
  </si>
  <si>
    <t>LAMIVUDINA (3TC), 50mg/5ml, sol. oral, 240ml, fr.</t>
  </si>
  <si>
    <t>DORALEFX1TD1</t>
  </si>
  <si>
    <t>LEVOFLOXACIN, 100mg, disp. tab., blister</t>
  </si>
  <si>
    <t>LEVOFLOXACINE, 100mg, comp. disp., blister</t>
  </si>
  <si>
    <t>LEVOFLOXACINA, 100mg, comp. disp., blíster</t>
  </si>
  <si>
    <t>DORALEFX2T1</t>
  </si>
  <si>
    <t>LEVOFLOXACIN, 250mg, tab., blister</t>
  </si>
  <si>
    <t>LEVOFLOXACINE, 250mg, comp., blister</t>
  </si>
  <si>
    <t>LEVOFLOXACINA, 250mg, comp., blíster</t>
  </si>
  <si>
    <t>DORALEFX5T1</t>
  </si>
  <si>
    <t>LEVOFLOXACIN, 500mg, tab., blister</t>
  </si>
  <si>
    <t>LEVOFLOXACINE, 500mg, comp., blister</t>
  </si>
  <si>
    <t>LEVOFLOXACINA, 500mg, comp., blíster</t>
  </si>
  <si>
    <t>DORALEVC2T-</t>
  </si>
  <si>
    <t>LEVODOPA 250mg / CARBIDOPA 25mg, tab.</t>
  </si>
  <si>
    <t>LEVODOPA 250mg / CARBIDOPA 25mg, comp.</t>
  </si>
  <si>
    <t>DORALEVE1S3</t>
  </si>
  <si>
    <t>LEVETIRACETAM, 500mg/5ml, oral sol., 300ml bot.</t>
  </si>
  <si>
    <t>LEVETIRACETAM, 500mg/5ml, sol. orale, 300ml fl.</t>
  </si>
  <si>
    <t>LEVETIRACETAM, 500mg/5ml, sol. oral, 300ml fr.</t>
  </si>
  <si>
    <t>DORALEVE1T-</t>
  </si>
  <si>
    <t>LEVETIRACETAM, 1g, tab.</t>
  </si>
  <si>
    <t>LEVETIRACETAM, 1g, comp.</t>
  </si>
  <si>
    <t>DORALEVE2T-</t>
  </si>
  <si>
    <t>LEVETIRACETAM, 250mg, tab.</t>
  </si>
  <si>
    <t>LEVETIRACETAM, 250mg, comp.</t>
  </si>
  <si>
    <t>DORALEVE5T-</t>
  </si>
  <si>
    <t>LEVETIRACETAM, 500mg, tab.</t>
  </si>
  <si>
    <t>LEVETIRACETAM, 500mg, comp.</t>
  </si>
  <si>
    <t>DORALEVE7T-</t>
  </si>
  <si>
    <t>LEVETIRACETAM, 750mg, tab.</t>
  </si>
  <si>
    <t>LEVETIRACETAM, 750mg, comp.</t>
  </si>
  <si>
    <t>DORALEVN1T-</t>
  </si>
  <si>
    <t>LEVONORGESTREL, 1.5mg, tab.</t>
  </si>
  <si>
    <t>LEVONORGESTREL, 1,5mg, comp.</t>
  </si>
  <si>
    <t>DORALEVN3T1</t>
  </si>
  <si>
    <t>LEVONORGESTREL, 0.03mg, blister 35 tab.</t>
  </si>
  <si>
    <t>LEVONORGESTREL, 0,03mg, plaq. 35 comp.</t>
  </si>
  <si>
    <t>LEVONORGESTREL, 0,03mg, blíster 35 comp.</t>
  </si>
  <si>
    <t>DORALEVN7T-</t>
  </si>
  <si>
    <t>LEVONORGESTREL, 0.75mg, pack of 2 tab.</t>
  </si>
  <si>
    <t>LEVONORGESTREL, 0,75mg, plaquette de 2 comp.</t>
  </si>
  <si>
    <t>LEVONORGESTREL, 0,75mg, por 2 comp.</t>
  </si>
  <si>
    <t>DORALEVO1T-</t>
  </si>
  <si>
    <t>LEVOTHYROXINE sodium, 0.1mg, tab.</t>
  </si>
  <si>
    <t>LEVOTHYROXINE sodique, 0,1mg, comp.</t>
  </si>
  <si>
    <t>LEVOTIROXINA sódica, 0,1mg, comp.</t>
  </si>
  <si>
    <t>DORALEVO2T-</t>
  </si>
  <si>
    <t>LEVOTHYROXINE sodium, 0.025mg, tab.</t>
  </si>
  <si>
    <t>LEVOTHYROXINE sodique, 0.025mg, comp.</t>
  </si>
  <si>
    <t>LEVOTIROXINA sódica, 0.025mg, comp.</t>
  </si>
  <si>
    <t>DORALINE1S-</t>
  </si>
  <si>
    <t>LINEZOLID, 100mg/5ml, granules for oral  susp., 150ml, bot.</t>
  </si>
  <si>
    <t>LINEZOLIDE, 100mg/5ml, granulés susp. buvable, 150ml, fl.</t>
  </si>
  <si>
    <t>LINEZOLID, 100mg/5ml, granulado para susp. oral, 150ml, fr.</t>
  </si>
  <si>
    <t>DORALINE1TD1</t>
  </si>
  <si>
    <t>LINEZOLID, 150mg, disp. tab., blister</t>
  </si>
  <si>
    <t>LINEZOLIDE, 150mg, comp. disp., blister</t>
  </si>
  <si>
    <t>LINEZOLID, 150mg, comp. disp., blister</t>
  </si>
  <si>
    <t>DORALINE6T-</t>
  </si>
  <si>
    <t>LINEZOLID, 600mg, tab.</t>
  </si>
  <si>
    <t>LINEZOLIDE, 600mg, comp.</t>
  </si>
  <si>
    <t>LINEZOLID, 600mg, comp.</t>
  </si>
  <si>
    <t>DORALINE6TB1</t>
  </si>
  <si>
    <t>LINEZOLID, 600mg, breakable tab., blister</t>
  </si>
  <si>
    <t>LINEZOLIDE, 600mg, comp. sécable, blister</t>
  </si>
  <si>
    <t>LINEZOLID, 600mg, comp. divisible, blíster</t>
  </si>
  <si>
    <t>DORALOPE2C-</t>
  </si>
  <si>
    <t>LOPERAMIDE hydrochloride, 2mg, caps.</t>
  </si>
  <si>
    <t>LOPERAMIDE chlorhydrate, 2mg, gél.</t>
  </si>
  <si>
    <t>LOPERAMIDA clorhidrato, 2mg, cáps.</t>
  </si>
  <si>
    <t>DORALOPE2T-</t>
  </si>
  <si>
    <t>LOPERAMIDE hydrochloride, 2mg, tab.</t>
  </si>
  <si>
    <t>LOPERAMIDE chlorhydrate, 2mg, comp.</t>
  </si>
  <si>
    <t>LOPERAMIDA clorhidrato, 2mg, comp.</t>
  </si>
  <si>
    <t>DORALORA1S-</t>
  </si>
  <si>
    <t>LORATADINE, 5mg/5ml, oral sol., 100ml, bot.</t>
  </si>
  <si>
    <t>LORATADINE, 5mg/5ml, sol. orale, 100ml, fl.</t>
  </si>
  <si>
    <t>LORATADINA, 5mg/5ml, sol. oral, 100ml, fr.</t>
  </si>
  <si>
    <t>DORALORA1T-</t>
  </si>
  <si>
    <t>LORATADINE, 10mg, tab.</t>
  </si>
  <si>
    <t>LORATADINE, 10mg, comp.</t>
  </si>
  <si>
    <t>LORATADINA, 10mg, comp.</t>
  </si>
  <si>
    <t>DORALOSA5T-</t>
  </si>
  <si>
    <t>LOSARTAN potassium, 50mg, tab.</t>
  </si>
  <si>
    <t>LOSARTAN potassium, 50mg, comp.</t>
  </si>
  <si>
    <t>LOSARTAN potasio, 50mg, comp.</t>
  </si>
  <si>
    <t>DORALOSA5TB</t>
  </si>
  <si>
    <t>LOSARTAN potassium, 50mg, breakable tab.</t>
  </si>
  <si>
    <t>LOSARTAN potassium, 50mg, comp. sécable</t>
  </si>
  <si>
    <t>LOSARTAN potasio, 50mg, comp. divisible</t>
  </si>
  <si>
    <t>DORALPVR1G-</t>
  </si>
  <si>
    <t>LPV 40mg / r 10mg, granules, sachet</t>
  </si>
  <si>
    <t>LPV 40mg / r 10mg, granulés, sachet</t>
  </si>
  <si>
    <t>LPV 40mg / r 10mg, granulado, sobre</t>
  </si>
  <si>
    <t>DORALPVR1P-</t>
  </si>
  <si>
    <t>LPV 40mg / r 10mg, pellets-in-a-capsule</t>
  </si>
  <si>
    <t>LPV 40mg / r 10mg, granules dans gélule</t>
  </si>
  <si>
    <t>LPV 40mg / r 10mg, gránulado en cápsula</t>
  </si>
  <si>
    <t>DORALPVR2S-</t>
  </si>
  <si>
    <t>LPV / r 400/100mg/5ml, oral sol., 60ml, bot.</t>
  </si>
  <si>
    <t>LPV / r 400/100mg/5ml, sol.orale, 60ml, fl.</t>
  </si>
  <si>
    <t>LPV / r  400/100mg/5ml, sol. oral, 60ml, fr.</t>
  </si>
  <si>
    <t>DORALPVR4T-</t>
  </si>
  <si>
    <t>LPV 100mg / r 25mg, tab.</t>
  </si>
  <si>
    <t>LPV 100mg / r 25mg, comp.</t>
  </si>
  <si>
    <t>LPV 100mg/ r 25mg, comp.</t>
  </si>
  <si>
    <t>DORALPVR5T-</t>
  </si>
  <si>
    <t>LPV 200mg / r 50mg, tab.</t>
  </si>
  <si>
    <t>LPV 200mg / r 50mg, comp.</t>
  </si>
  <si>
    <t>DORAMAGN3T-</t>
  </si>
  <si>
    <t>MAGNESIUM oxide, eq. to 300mg Mg, tab.</t>
  </si>
  <si>
    <t>Oxyde de MAGNESIUM, éq. à 300mg Mg, comp.</t>
  </si>
  <si>
    <t>Oxido de MAGNESIO, eq. a 300mg Mg, comp.</t>
  </si>
  <si>
    <t>DORAMEBE1T-</t>
  </si>
  <si>
    <t>MEBENDAZOLE, 100mg, tab.</t>
  </si>
  <si>
    <t>MEBENDAZOLE, 100mg, comp.</t>
  </si>
  <si>
    <t>MEBENDAZOL, 100mg, comp.</t>
  </si>
  <si>
    <t>DORAMEDR1T-</t>
  </si>
  <si>
    <t>MEDROXYPROGESTERONE acetate, 10mg, tab.</t>
  </si>
  <si>
    <t>MEDROXYPROGESTERONE acétate, 10mg, comp.</t>
  </si>
  <si>
    <t>MEDROXYPROGESTERONE acetato, 10mg, comp.</t>
  </si>
  <si>
    <t>DORAMEFL2T-</t>
  </si>
  <si>
    <t>MEFLOQUINE hydrochloride, eq. 250mg base, tab.</t>
  </si>
  <si>
    <t>MEFLOQUINE chlorhydrate, éq. 250mg base, comp.</t>
  </si>
  <si>
    <t>MEFLOQUINA clorhidrato, eq. 250mg base, comp.</t>
  </si>
  <si>
    <t>DORAMETF1T-</t>
  </si>
  <si>
    <t>METFORMIN hydrochloride, 1000mg, tab.</t>
  </si>
  <si>
    <t>METFORMINE chlorhydrate, 1000mg, comp.</t>
  </si>
  <si>
    <t>METFORMINA clorhidrato, 1000mg, comp.</t>
  </si>
  <si>
    <t>DORAMETF5T-</t>
  </si>
  <si>
    <t>METFORMIN hydrochloride, 500mg, tab.</t>
  </si>
  <si>
    <t>METFORMINE chlorhydrate, 500mg, comp.</t>
  </si>
  <si>
    <t>METFORMINA clorhidrato, 500mg, comp.</t>
  </si>
  <si>
    <t>DORAMETF8T-</t>
  </si>
  <si>
    <t>METFORMIN hydrochloride, 850mg, tab.</t>
  </si>
  <si>
    <t>METFORMINE chlorhydrate, 850mg, comp.</t>
  </si>
  <si>
    <t>METFORMINA clorhidrato, 850mg, comp.</t>
  </si>
  <si>
    <t>DORAMETN2S-</t>
  </si>
  <si>
    <t>METRONIDAZOLE benzoate,eq.200mg/5ml base,oral susp,100-120ml</t>
  </si>
  <si>
    <t>METRONIDAZOLE benzoate, éq.200mg/5ml base,susp.or.,100-120ml</t>
  </si>
  <si>
    <t>METRONIDAZOL benzoato, eq.200mg/5ml base,susp.oral,100-120ml</t>
  </si>
  <si>
    <t>DORAMETN2T-</t>
  </si>
  <si>
    <t>METRONIDAZOLE, 250mg, tab.</t>
  </si>
  <si>
    <t>METRONIDAZOLE, 250mg, comp.</t>
  </si>
  <si>
    <t>METRONIDAZOL, 250mg, comp.</t>
  </si>
  <si>
    <t>DORAMETN5T-</t>
  </si>
  <si>
    <t>METRONIDAZOLE, 500mg, tab.</t>
  </si>
  <si>
    <t>METRONIDAZOLE, 500mg, comp.</t>
  </si>
  <si>
    <t>METRONIDAZOL, 500mg, comp.</t>
  </si>
  <si>
    <t>DORAMETO1T-</t>
  </si>
  <si>
    <t>METOCLOPRAMIDE hydrochloride anhydrous, 10mg, tab.</t>
  </si>
  <si>
    <t>METOCLOPRAMIDE chlorhydrate anhydre, 10mg, comp.</t>
  </si>
  <si>
    <t>METOCLOPRAMIDA clorhidrato anhidrato, 10mg, comp.</t>
  </si>
  <si>
    <t>DORAMETY2T-</t>
  </si>
  <si>
    <t>METHYLDOPA, 250mg, tab.</t>
  </si>
  <si>
    <t>METHYLDOPA, 250mg, comp.</t>
  </si>
  <si>
    <t>METILDOPA, 250mg, comp.</t>
  </si>
  <si>
    <t>DORAMICO2J1</t>
  </si>
  <si>
    <t>MICONAZOLE nitrate, 2%, oral gel, 15g, tube</t>
  </si>
  <si>
    <t>MICONAZOLE nitrate, 2%, gel oral, 15g, tube</t>
  </si>
  <si>
    <t>MICONAZOL nitrato, 2%, gel oral, 15g, tubo</t>
  </si>
  <si>
    <t>DORAMICO2J4</t>
  </si>
  <si>
    <t>MICONAZOLE, 2%, oral gel, 40g, tube</t>
  </si>
  <si>
    <t>MICONAZOLE, 2%, gel oral, 40g, tube</t>
  </si>
  <si>
    <t>MICONAZOL, 2%, gel oral, 40g, tubo</t>
  </si>
  <si>
    <t>DORAMICO2J8</t>
  </si>
  <si>
    <t>MICONAZOLE, 2%, oral gel, 80g, tube</t>
  </si>
  <si>
    <t>MICONAZOLE, 2%, gel oral, 80g, tube</t>
  </si>
  <si>
    <t>MICONAZOL, 2%, gel oral, 80g, tubo</t>
  </si>
  <si>
    <t>DORAMIFP2T-</t>
  </si>
  <si>
    <t>MIFEPRISTONE, 200mg, tab.</t>
  </si>
  <si>
    <t>MIFEPRISTONE, 200mg, comp.</t>
  </si>
  <si>
    <t>MIFEPRISTONA, 200mg, comp.</t>
  </si>
  <si>
    <t>DORAMILT1C-</t>
  </si>
  <si>
    <t>MILTEFOSINE, 10mg, caps.</t>
  </si>
  <si>
    <t>MILTEFOSINE, 10mg, gél.</t>
  </si>
  <si>
    <t>MILTEFOSINA, 10mg, cáps.</t>
  </si>
  <si>
    <t>DORAMILT5C-</t>
  </si>
  <si>
    <t>MILTEFOSINE, 50mg, caps.</t>
  </si>
  <si>
    <t>MILTEFOSINE, 50mg, gél.</t>
  </si>
  <si>
    <t>MILTEFOSINA, 50mg, cáps.</t>
  </si>
  <si>
    <t>DORAMISP25T</t>
  </si>
  <si>
    <t>MISOPROSTOL, 25µg, tab.</t>
  </si>
  <si>
    <t>MISOPROSTOL, 25µg, comp.</t>
  </si>
  <si>
    <t>DORAMISP2T-</t>
  </si>
  <si>
    <t>MISOPROSTOL, 200µg, tab.</t>
  </si>
  <si>
    <t>MISOPROSTOL, 200µg, comp.</t>
  </si>
  <si>
    <t>DORAMMNS1T-</t>
  </si>
  <si>
    <t>MULTIPLE MICRONUTRIENTS SUPPLEMENTS, tab.</t>
  </si>
  <si>
    <t>MICRONUTRIMENTS MULTIPLES, SUPPLEMENTS, comp.</t>
  </si>
  <si>
    <t>MICRONUTRIENTES MULTIPLES, SUPLEMENTOS, comp.</t>
  </si>
  <si>
    <t>DORAMONT5TC</t>
  </si>
  <si>
    <t>MONTELUKAST, 5mg, chewable tab.</t>
  </si>
  <si>
    <t>MONTELUKAST, 5mg, tab. à macher</t>
  </si>
  <si>
    <t>MONTELUKAST, 5mg, tab. para masticar</t>
  </si>
  <si>
    <t>DORAMORP1CS</t>
  </si>
  <si>
    <t>MORPHINE sulfate, 10mg, prolonged-release caps.</t>
  </si>
  <si>
    <t>MORPHINE sulfate, 10mg, gél. libération prolongée</t>
  </si>
  <si>
    <t>MORFINA sulfato, 10mg, cáps. liberación prolongada</t>
  </si>
  <si>
    <t>DORAMORP1S-</t>
  </si>
  <si>
    <t>MORPHINE sulfate, 10mg/5ml, oral sol., 100ml, bot.</t>
  </si>
  <si>
    <t>MORPHINE sulfate, 10mg/5ml, sol. orale, 100ml, fl.</t>
  </si>
  <si>
    <t>MORFINA sulfato, 10mg/5ml, sol. oral, 100ml, fr.</t>
  </si>
  <si>
    <t>DORAMORP1T-</t>
  </si>
  <si>
    <t>MORPHINE sulfate, 10mg, immediate-release, tab.</t>
  </si>
  <si>
    <t>MORPHINE sulfate, 10mg, comp. libération immédiate</t>
  </si>
  <si>
    <t>MORFINA sulfato, 10mg, comp. liberación inmediata</t>
  </si>
  <si>
    <t>DORAMORP1TS</t>
  </si>
  <si>
    <t>MORPHINE sulfate, 10mg, prolonged-release tab.</t>
  </si>
  <si>
    <t>MORPHINE sulfate, 10mg, comp. libération prolongée</t>
  </si>
  <si>
    <t>MORFINA sulfato, 10mg, comp. liberación prolongada</t>
  </si>
  <si>
    <t>DORAMORP3CS</t>
  </si>
  <si>
    <t>MORPHINE sulfate, 30mg, prolonged-release caps.</t>
  </si>
  <si>
    <t>MORPHINE sulfate, 30mg, gél. libération prolongée</t>
  </si>
  <si>
    <t>MORFINA sulfato, 30mg, cáps. liberación prolongada</t>
  </si>
  <si>
    <t>DORAMORP3TS</t>
  </si>
  <si>
    <t>MORPHINE sulfate, 30mg, prolonged-release, tab.</t>
  </si>
  <si>
    <t>MORPHINE sulfate, 30mg, comp. libération prolongée</t>
  </si>
  <si>
    <t>MORFINA sulfato, 30mg, comp. liberación prolongada</t>
  </si>
  <si>
    <t>DORAMOXI1TD1</t>
  </si>
  <si>
    <t>MOXIFLOXACIN hydrochloride, eq.100mg base, disp.tab. blister</t>
  </si>
  <si>
    <t>MOXIFLOXACINE chlorhydrate, éq.100mg base,comp.disp. blister</t>
  </si>
  <si>
    <t>MOXIFLOXACINA clorhidrato, eq.100mg base, comp.disp. blíster</t>
  </si>
  <si>
    <t>DORAMOXI4T1</t>
  </si>
  <si>
    <t>MOXIFLOXACIN hydrochloride, eq 400mg base, tab. blister</t>
  </si>
  <si>
    <t>MOXIFLOXACINE chlorhydrate, éq 400mg base, comp. blister</t>
  </si>
  <si>
    <t>MOXIFLOXACINA clorhidrato, eq. 400mg base, comp. blíster</t>
  </si>
  <si>
    <t>DORAMULT1T-</t>
  </si>
  <si>
    <t>MULTIVITAMINS, tab.</t>
  </si>
  <si>
    <t>MULTIVITAMINES, comp.</t>
  </si>
  <si>
    <t>MULTIVITAMINAS, comp.</t>
  </si>
  <si>
    <t>DORANEVI1S1</t>
  </si>
  <si>
    <t>NEVIRAPINE (NVP), 50mg/5ml, oral susp., 100ml, bot.</t>
  </si>
  <si>
    <t>NEVIRAPINE (NVP), 50mg/5ml, susp. orale, 100ml, fl.</t>
  </si>
  <si>
    <t>NEVIRAPINA (NVP), 50mg/5ml, susp. oral, 100ml, fr.</t>
  </si>
  <si>
    <t>DORANEVI1S2</t>
  </si>
  <si>
    <t>NEVIRAPINE (NVP), 50mg/5ml, oral susp., 240ml, bot.</t>
  </si>
  <si>
    <t>NEVIRAPINE (NVP), 50mg/5ml, susp. orale, 240ml, fl.</t>
  </si>
  <si>
    <t>NEVIRAPINA (NVP), 50mg/5ml, susp. oral, 240ml, fr.</t>
  </si>
  <si>
    <t>DORANEVI5TD</t>
  </si>
  <si>
    <t>NEVIRAPINE (NVP), 50mg, disp. tab.</t>
  </si>
  <si>
    <t>NEVIRAPINE (NVP), 50mg, comp. disp.</t>
  </si>
  <si>
    <t>NEVIRAPINA (NVP), 50mg, comp. disp.</t>
  </si>
  <si>
    <t>DORANICO1T-</t>
  </si>
  <si>
    <t>NICOTINAMIDE (vitamin PP), 100mg, tab.</t>
  </si>
  <si>
    <t>NICOTINAMIDE (vitamine PP), 100mg, comp.</t>
  </si>
  <si>
    <t>NICOTINAMIDA (vitamina PP), 100mg, comp.</t>
  </si>
  <si>
    <t>DORANIFE1TI</t>
  </si>
  <si>
    <t>NIFEDIPINE, 10mg, immediate-release tab.</t>
  </si>
  <si>
    <t>NIFEDIPINE, 10mg, comp. libération immédiate</t>
  </si>
  <si>
    <t>NIFEDIPINA, 10mg, comp. liberación inmediata</t>
  </si>
  <si>
    <t>DORANIFU1T-</t>
  </si>
  <si>
    <t>NIFURTIMOX, 120mg, tab.</t>
  </si>
  <si>
    <t>NIFURTIMOX, 120mg, comp.</t>
  </si>
  <si>
    <t>DORANITR1C-</t>
  </si>
  <si>
    <t>NITROFURANTOIN, 100mg, caps.</t>
  </si>
  <si>
    <t>NITROFURANTOINE, 100mg, gél.</t>
  </si>
  <si>
    <t>NITROFURANTOINA, 100mg, cáps.</t>
  </si>
  <si>
    <t>DORANYST1S-</t>
  </si>
  <si>
    <t>NYSTATIN, 100,000 IU/ml, oral susp. + graduated dropper</t>
  </si>
  <si>
    <t>NYSTATINE, 100.000 UI/ml, susp.orale + compte-gouttes gradué</t>
  </si>
  <si>
    <t>NISTATINA, 100.000 UI/ml, susp. oral + gotero graduado</t>
  </si>
  <si>
    <t>DORAOLAN1T-</t>
  </si>
  <si>
    <t>OLANZAPINE, 10mg, tab.</t>
  </si>
  <si>
    <t>OLANZAPINE, 10mg, comp.</t>
  </si>
  <si>
    <t>OLANZAPINA, 10mg, comp.</t>
  </si>
  <si>
    <t>DORAOLAN2T-</t>
  </si>
  <si>
    <t>OLANZAPINE, 2.5mg, tab.</t>
  </si>
  <si>
    <t>OLANZAPINE, 2,5mg, comp.</t>
  </si>
  <si>
    <t>OLANZAPINA, 2,5mg, comp.</t>
  </si>
  <si>
    <t>DORAOLAN5T-</t>
  </si>
  <si>
    <t>OLANZAPINE, 5mg, tab.</t>
  </si>
  <si>
    <t>OLANZAPINE, 5mg, comp.</t>
  </si>
  <si>
    <t>OLANZAPINA, 5mg, comp.</t>
  </si>
  <si>
    <t>DORAOMEP1CG</t>
  </si>
  <si>
    <t>OMEPRAZOLE, 10mg, gastro-resistant caps.</t>
  </si>
  <si>
    <t>OMEPRAZOLE, 10mg, gél. gastrorésistante</t>
  </si>
  <si>
    <t>OMEPRAZOL, 10mg, cáps. gastrorresistente</t>
  </si>
  <si>
    <t>DORAOMEP1TDG</t>
  </si>
  <si>
    <t>OMEPRAZOLE, 10mg, disp. gastro-resistant tab.</t>
  </si>
  <si>
    <t>OMEPRAZOLE, 10mg, comp. disp. gastrorésistant</t>
  </si>
  <si>
    <t>OMEPRAZOL, 10mg, comp. disp. gastrorresistente</t>
  </si>
  <si>
    <t>DORAOMEP2CG</t>
  </si>
  <si>
    <t>OMEPRAZOLE, 20mg, gastro-resistant caps.</t>
  </si>
  <si>
    <t>OMEPRAZOLE, 20mg, gél. gastrorésistante</t>
  </si>
  <si>
    <t>OMEPRAZOL, 20mg, cáps. gastrorresistente</t>
  </si>
  <si>
    <t>DORAONDA1S-</t>
  </si>
  <si>
    <t>ONDANSETRON HCl, eq. 4mg/5ml base, oral sol., 50ml, bot.</t>
  </si>
  <si>
    <t>ONDANSETRON HCl, éq. 4mg/5ml base, sol. orale, 50ml, fl.</t>
  </si>
  <si>
    <t>ONDANSETRON HCl, eq. 4mg/5ml base, sol. oral, 50ml, fr.</t>
  </si>
  <si>
    <t>DORAONDA4T-</t>
  </si>
  <si>
    <t>ONDANSETRON hydrochloride, eq. 4mg base, tab.</t>
  </si>
  <si>
    <t>ONDANSETRON chlorhydrate, éq. 4mg base, comp.</t>
  </si>
  <si>
    <t>ONDANSETRON clorhidrato, eq. 4mg base, comp.</t>
  </si>
  <si>
    <t>DORAONDA8T-</t>
  </si>
  <si>
    <t>ONDANSETRON hydrochloride, eq. 8mg base, tab.</t>
  </si>
  <si>
    <t>ONDANSETRON chlorhydrate, éq. 8mg base, comp</t>
  </si>
  <si>
    <t>ONDANSETRON clorhidrato, eq. 8mg base, comp.</t>
  </si>
  <si>
    <t>DORAORMA2S8</t>
  </si>
  <si>
    <t>RESOMAL, rehydration acute complic. malnut., sach. 84g/2l</t>
  </si>
  <si>
    <t>RESOMAL, réhydratation malnut. aiguë compliq, sach. 84g/2l</t>
  </si>
  <si>
    <t>RESOMAL, rehidratación malnut. severa complic, sobre 84g/2l</t>
  </si>
  <si>
    <t>DORAORSA2S-</t>
  </si>
  <si>
    <t>ORAL REHYDRATION SALTS (ORS) low osmol., sachet 20.5g/1l</t>
  </si>
  <si>
    <t>SELS REHYDRATATION ORALE (SRO) basse osmol. sachet 20,5g/1l</t>
  </si>
  <si>
    <t>SALES DE REHIDRATACION (SRO), baja osmol., sobre 20,5g/1 l</t>
  </si>
  <si>
    <t>DORAOSEL7C-</t>
  </si>
  <si>
    <t>OSELTAMIVIR phosphate, eq. 75mg base, caps.</t>
  </si>
  <si>
    <t>OSELTAMIVIR phosphate, éq. 75mg base, gél.</t>
  </si>
  <si>
    <t>OSELTAMIVIR fosfato, eq. 75mg base, cáps.</t>
  </si>
  <si>
    <t>DORAOXCD1S2</t>
  </si>
  <si>
    <t>OXYCODONE hydrochloride, 1mg/ml, oral sol., 250ml, bot</t>
  </si>
  <si>
    <t>OXYCODONE chlorhydrate, 1mg/ml, sol. orale, 250ml, fl.</t>
  </si>
  <si>
    <t>OXICODONA clorhidrato, 1mg/ml, sol. oral, 250ml, fr.</t>
  </si>
  <si>
    <t>DORAOXCD5TP</t>
  </si>
  <si>
    <t>OXYCODONE hydrochloride, 5mg, prolonged-release tab.</t>
  </si>
  <si>
    <t>OXYCODONE chlorhydrate, 5mg comp. libération prolongée</t>
  </si>
  <si>
    <t>OXICODONA clorhidrato, 5mg, comp. liberación prolongada</t>
  </si>
  <si>
    <t>DORAPARA1S2</t>
  </si>
  <si>
    <t>PARACETAMOL (acetaminophen), 120mg/5ml,oral susp.,100ml bot.</t>
  </si>
  <si>
    <t>PARACETAMOL (acétaminophène), 120mg/5ml,susp.orale,100ml fl.</t>
  </si>
  <si>
    <t>PARACETAMOL (acetaminofén), 120mg/5ml, susp.oral, 100ml, fr.</t>
  </si>
  <si>
    <t>DORAPARA1S7</t>
  </si>
  <si>
    <t>PARACETAMOL (acetaminophen), 160mg/5ml,oral susp.,120ml bot.</t>
  </si>
  <si>
    <t>PARACETAMOL (acétaminophène), 160mg/5ml,susp.orale,120ml fl.</t>
  </si>
  <si>
    <t>PARACETAMOL (acetaminofén), 160mg/5ml, susp.oral,120ml fr.</t>
  </si>
  <si>
    <t>DORAPARA1T-</t>
  </si>
  <si>
    <t>PARACETAMOL (acetaminophen), 100mg, tab.</t>
  </si>
  <si>
    <t>PARACETAMOL (acétaminophène), 100mg, comp.</t>
  </si>
  <si>
    <t>PARACETAMOL (acetaminofén), 100mg, comp.</t>
  </si>
  <si>
    <t>DORAPARA5T-</t>
  </si>
  <si>
    <t>PARACETAMOL (acetaminophen), 500mg, tab.</t>
  </si>
  <si>
    <t>PARACETAMOL (acétaminophène), 500mg, comp.</t>
  </si>
  <si>
    <t>PARACETAMOL (acetaminofén), 500mg, comp.</t>
  </si>
  <si>
    <t>DORAPARX2TB</t>
  </si>
  <si>
    <t>PAROXETINE, 20mg, breakable tab.</t>
  </si>
  <si>
    <t>PAROXETINE, 20mg, comp. sécable</t>
  </si>
  <si>
    <t>PAROXETINA, 20mg, comp. divisible</t>
  </si>
  <si>
    <t>DORAPASS5S-</t>
  </si>
  <si>
    <t>PARA-AMINOSALICYLATE sodium, 5.52g, powder oral sol., sach.</t>
  </si>
  <si>
    <t>Sodium PARA-AMINOSALICYLATE, 5,52g, poudre sol. orale, sach</t>
  </si>
  <si>
    <t>Sodio PARA-AMINOSALICÍLICO, 5,52g, polvo sol. oral, bolsa</t>
  </si>
  <si>
    <t>DORAPEGL1P-</t>
  </si>
  <si>
    <t>POLYETHYLENE GLYCOL, powder, sachet</t>
  </si>
  <si>
    <t>POLYETHYLENE GLYCOL, poudre, sachet</t>
  </si>
  <si>
    <t>POLIETILENO GLICOL, polvo, bolsa</t>
  </si>
  <si>
    <t>DORAPENV1S1</t>
  </si>
  <si>
    <t>PHENOXYMETHYLPENICILLIN, 125mg/5ml, powd.oral sol,100ml, bot</t>
  </si>
  <si>
    <t>PHENOXYMETHYLPENICILLINE,125mg/5ml,poudre sol.orale,100ml,fl</t>
  </si>
  <si>
    <t>FENOXIMETILPENICILINA,125mg/5ml, polvo susp.,oral 100ml, fr.</t>
  </si>
  <si>
    <t>DORAPENV2T-</t>
  </si>
  <si>
    <t>PHENOXYMETHYLPENICILLIN, 250mg, tab.</t>
  </si>
  <si>
    <t>PHENOXYMETHYLPENICILLINE, 250mg, comp.</t>
  </si>
  <si>
    <t>FENOXIMETILPENICILINA, 250mg, comp.</t>
  </si>
  <si>
    <t>DORAPHEN1T-</t>
  </si>
  <si>
    <t>PHENOBARBITAL, 15mg, tab.</t>
  </si>
  <si>
    <t>PHENOBARBITAL, 15mg, comp.</t>
  </si>
  <si>
    <t>FENOBARBITAL, 15mg, comp.</t>
  </si>
  <si>
    <t>DORAPHEN3T-</t>
  </si>
  <si>
    <t>PHENOBARBITAL, 30mg, tab.</t>
  </si>
  <si>
    <t>PHENOBARBITAL, 30mg, comp.</t>
  </si>
  <si>
    <t>FENOBARBITAL, 30mg, comp.</t>
  </si>
  <si>
    <t>DORAPHEN6T-</t>
  </si>
  <si>
    <t>PHENOBARBITAL, 60mg, tab.</t>
  </si>
  <si>
    <t>PHENOBARBITAL, 60mg, comp.</t>
  </si>
  <si>
    <t>FENOBARBITAL, 60mg, comp.</t>
  </si>
  <si>
    <t>DORAPHEY1T-</t>
  </si>
  <si>
    <t>PHENYTOIN sodium, 100mg, tab.</t>
  </si>
  <si>
    <t>PHENYTOINE sodique, 100mg, comp.</t>
  </si>
  <si>
    <t>FENITOINA sódica, 100mg, comp.</t>
  </si>
  <si>
    <t>DORAPHYT1A1</t>
  </si>
  <si>
    <t>PHYTOMENADIONE (vitamin K1), 10mg/ml, 1ml, amp.</t>
  </si>
  <si>
    <t>PHYTOMENADIONE (vitamine K1), 10mg/ml, 1ml, amp.</t>
  </si>
  <si>
    <t>FITOMENADIONA (vitamina K), 10mg/ml, 1ml, amp.</t>
  </si>
  <si>
    <t>DORAPOTC6TP</t>
  </si>
  <si>
    <t>POTASSIUM chloride, 600mg (8mEq), prolonged-release tab.</t>
  </si>
  <si>
    <t>POTASSIUM chlorure, 600mg (8mEq), comp. libération prolongée</t>
  </si>
  <si>
    <t>POTASIO cloruro, 600mg (8mEq), comp. liberación prolongada</t>
  </si>
  <si>
    <t>DORAPOTC7S-</t>
  </si>
  <si>
    <t>POTASSIUM chloride, 74.5mg/ml (1mEq/ml), oral sol.,500ml,bot</t>
  </si>
  <si>
    <t>POTASSIUM chlorure, 74.5mg/ml (1mEq/ml), sol.orale, 500ml,fl</t>
  </si>
  <si>
    <t>POTASIO cloruro, 74.5mg/ml (1mEq/ml), sol.oral, 500ml, fr.</t>
  </si>
  <si>
    <t>DORAPRAZ6TB</t>
  </si>
  <si>
    <t>PRAZIQUANTEL, 600mg, break. tab.</t>
  </si>
  <si>
    <t>PRAZIQUANTEL, 600mg, comp. séc.</t>
  </si>
  <si>
    <t>PRAZIQUANTEL, 600mg, comp. divisible</t>
  </si>
  <si>
    <t>DORAPRED2TOD</t>
  </si>
  <si>
    <t>PREDNISOLONE, 20mg, orodisp. tablet</t>
  </si>
  <si>
    <t>PREDNISOLONE, 20mg, comp. orodisp.</t>
  </si>
  <si>
    <t>PREDNISOLONA, 20mg, comp. orodisp.</t>
  </si>
  <si>
    <t>DORAPRED5T-</t>
  </si>
  <si>
    <t>PREDNISOLONE, 5mg, tab.</t>
  </si>
  <si>
    <t>PREDNISOLONE, 5mg, comp.</t>
  </si>
  <si>
    <t>PREDNISOLONA, 5mg, comp.</t>
  </si>
  <si>
    <t>DORAPRED5TS</t>
  </si>
  <si>
    <t>PREDNISOLONE, 5mg, soluble tab.</t>
  </si>
  <si>
    <t>PREDNISOLONE, 5mg, comp. soluble</t>
  </si>
  <si>
    <t>PREDNISOLONA, 5mg, comp. soluble</t>
  </si>
  <si>
    <t>DORAPRET2T-</t>
  </si>
  <si>
    <t>PRETOMANID, 200mg, tab.</t>
  </si>
  <si>
    <t>PRETOMANID, 200mg, comp.</t>
  </si>
  <si>
    <t>DORAPRIM1T-</t>
  </si>
  <si>
    <t>PRIMAQUINE diphosphate, eq. 15mg base, tab.</t>
  </si>
  <si>
    <t>PRIMAQUINE diphosphate, éq. 15mg base, comp.</t>
  </si>
  <si>
    <t>PRIMAQUINA difosfato, eq. 15mg base, comp.</t>
  </si>
  <si>
    <t>DORAPRIM7T-</t>
  </si>
  <si>
    <t>PRIMAQUINE diphosphate, eq. 7.5mg base, tab.</t>
  </si>
  <si>
    <t>PRIMAQUINE diphosphate, éq. 7,5mg base, comp.</t>
  </si>
  <si>
    <t>PRIMAQUINA difosfato, eq. 7,5mg base, comp.</t>
  </si>
  <si>
    <t>DORAPROM2T-</t>
  </si>
  <si>
    <t>PROMETHAZINE hydrochloride, eq. 25mg base, tab.</t>
  </si>
  <si>
    <t>PROMETHAZINE chlorhydrate, éq. 25mg base, comp.</t>
  </si>
  <si>
    <t>PROMETAZINA clorhidrato, eq. 25mg base, comp.</t>
  </si>
  <si>
    <t>DORAPROM5S-</t>
  </si>
  <si>
    <t>PROMETHAZINE, 5mg/5ml, syrup, 150ml, bot.</t>
  </si>
  <si>
    <t>PROMETHAZINE, 5mg/5ml, sirop, 150ml, fl.</t>
  </si>
  <si>
    <t>PROMETAZINA, 5mg/5ml, jarabe, 150ml, fr.</t>
  </si>
  <si>
    <t>DORAPROM5S1</t>
  </si>
  <si>
    <t>PROMETHAZINE, 5mg/5ml, oral solution, 100ml, bot</t>
  </si>
  <si>
    <t>PROMETHAZINE, 5mg/5ml, sol. orale, 100ml, fl.</t>
  </si>
  <si>
    <t>PROMETAZINA, 5mg/5ml, solución oral 100ml, fr</t>
  </si>
  <si>
    <t>DORAPRON2T1</t>
  </si>
  <si>
    <t>PROTHIONAMIDE, 250mg, tab., blister</t>
  </si>
  <si>
    <t>PROTHIONAMIDE, 250mg, comp., blister</t>
  </si>
  <si>
    <t>PROTIONAMIDA, 250mg, comp., blíster</t>
  </si>
  <si>
    <t>DORAPYRI1T-</t>
  </si>
  <si>
    <t>PYRIDOXINE hydrochloride (vitamin B6), 10mg, tab.</t>
  </si>
  <si>
    <t>PYRIDOXINE chlorhydrate (vitamine B6), 10mg, comp.</t>
  </si>
  <si>
    <t>PIRIDOXINA clorhidrato (vitamina B6), 10mg, comp.</t>
  </si>
  <si>
    <t>DORAPYRI5T-</t>
  </si>
  <si>
    <t>PYRIDOXINE hydrochloride (vitamin B6), 50mg, tab.</t>
  </si>
  <si>
    <t>PYRIDOXINE chlorhydrate (vitamine B6), 50mg, comp.</t>
  </si>
  <si>
    <t>PIRIDOXINA clorhidrato (vitamina B6), 50mg, comp.</t>
  </si>
  <si>
    <t>DORAPYRM2T-</t>
  </si>
  <si>
    <t>PYRIMETHAMINE, 25mg, tab.</t>
  </si>
  <si>
    <t>PYRIMETHAMINE, 25mg, comp.</t>
  </si>
  <si>
    <t>PIRIMETAMINA, 25mg, comp.</t>
  </si>
  <si>
    <t>DORAPYRZ1TD1</t>
  </si>
  <si>
    <t>PYRAZINAMIDE (Z), 150mg, disp. tab., blister</t>
  </si>
  <si>
    <t>PYRAZINAMIDE (Z), 150mg, comp. disp., blister</t>
  </si>
  <si>
    <t>PIRAZINAMIDA (Z), 150mg, comp. disp., blíster</t>
  </si>
  <si>
    <t>DORAPYRZ1TD3</t>
  </si>
  <si>
    <t>PYRAZINAMIDE (Z), 150mg, disp. tab., bulk</t>
  </si>
  <si>
    <t>PYRAZINAMIDE (Z), 150mg, comp. disp., vrac</t>
  </si>
  <si>
    <t>PIRAZINAMIDA (Z), 150mg, comp. disp., granel</t>
  </si>
  <si>
    <t>DORAPYRZ4T1</t>
  </si>
  <si>
    <t>PYRAZINAMIDE (Z), 400mg, tab., blister</t>
  </si>
  <si>
    <t>PYRAZINAMIDE (Z), 400mg, comp., blister</t>
  </si>
  <si>
    <t>PIRAZINAMIDA (Z), 400mg, comp., blíster</t>
  </si>
  <si>
    <t>DORARALT1TC</t>
  </si>
  <si>
    <t>RALTEGRAVIR potassium (RAL), eq. 100mg base, chew. tab.</t>
  </si>
  <si>
    <t>RALTEGRAVIR potassique (RAL), éq. 100mg base, comp.à macher</t>
  </si>
  <si>
    <t>RALTEGRAVIR potásico (RAL), eq. 100mg base, comp.a masticar</t>
  </si>
  <si>
    <t>DORARALT2TC</t>
  </si>
  <si>
    <t>RALTEGRAVIR potassium (RAL), eq. 25mg base, chew. tab.</t>
  </si>
  <si>
    <t>RALTEGRAVIR potassique (RAL), éq. 25mg base, comp. à mâcher</t>
  </si>
  <si>
    <t>RALTEGRAVIR potásico (RAL), eq. 25mg base, comp. a masticar</t>
  </si>
  <si>
    <t>DORARALT4T-</t>
  </si>
  <si>
    <t>RALTEGRAVIR potassium (RAL), eq. 400mg base, tab.</t>
  </si>
  <si>
    <t>RALTEGRAVIR potassique (RAL), éq. 400mg base, comp.</t>
  </si>
  <si>
    <t>RALTEGRAVIR potásico (RAL), eq. 400mg base, comp.</t>
  </si>
  <si>
    <t>DORARAMI1T-</t>
  </si>
  <si>
    <t>RAMIPRIL, 10mg, tab.</t>
  </si>
  <si>
    <t>RAMIPRIL, 10mg, comp.</t>
  </si>
  <si>
    <t>DORARAMI2T-</t>
  </si>
  <si>
    <t>RAMIPRIL, 2.5 mg, tab.</t>
  </si>
  <si>
    <t>RAMIPRIL, 2,5 mg, comp.</t>
  </si>
  <si>
    <t>DORARANI1T-</t>
  </si>
  <si>
    <t>RANITIDINE, 150 mg, tab.</t>
  </si>
  <si>
    <t>RANITIDINE, 150 mg, comp.</t>
  </si>
  <si>
    <t>RANITIDINA, 150 mg, comp.</t>
  </si>
  <si>
    <t>DORARANI1TE</t>
  </si>
  <si>
    <t>RANITIDINE, 150 mg, effervescent tab.</t>
  </si>
  <si>
    <t>RANITIDINE, 150 mg, comp. effervescent</t>
  </si>
  <si>
    <t>RANITIDINA, 150 mg, comp. efervescente</t>
  </si>
  <si>
    <t>DORARETI2C-</t>
  </si>
  <si>
    <t>RETINOL (vitamin A), stabil., 200,000 IU, soft gelat. caps.</t>
  </si>
  <si>
    <t>RETINOL (vitamine A), stabilisé, 200.000 UI, caps. molle</t>
  </si>
  <si>
    <t>RETINOL (vitamina A), estabilizado, 200.000 UI, cáps. blanda</t>
  </si>
  <si>
    <t>DORARIBA1S-</t>
  </si>
  <si>
    <t>RIBAVIRIN, 200mg/5ml, oral sol., 100ml, bot.</t>
  </si>
  <si>
    <t>RIBAVIRINE, 200mg/5ml, sol. orale, 100ml, fl.</t>
  </si>
  <si>
    <t>RIBAVIRINA, 200mg/5ml, solución oral, 100ml, fr.</t>
  </si>
  <si>
    <t>DORARIBA2T-</t>
  </si>
  <si>
    <t>RIBAVIRIN, 200mg, tab.</t>
  </si>
  <si>
    <t>RIBAVIRINE, 200mg, comp.</t>
  </si>
  <si>
    <t>RIBAVIRINA, 200mg, comp.</t>
  </si>
  <si>
    <t>DORARIBA4T-</t>
  </si>
  <si>
    <t>RIBAVIRIN, 400mg, tab.</t>
  </si>
  <si>
    <t>RIBAVIRINE, 400mg, comp.</t>
  </si>
  <si>
    <t>RIBAVIRINA, 400mg, comp.</t>
  </si>
  <si>
    <t>DORARIFA1C1</t>
  </si>
  <si>
    <t>RIFAMPICIN (R), 150mg, caps. blister</t>
  </si>
  <si>
    <t>RIFAMPICINE (R), 150mg, gél. blister</t>
  </si>
  <si>
    <t>RIFAMPICINA (R), 150mg, cáps. blíster</t>
  </si>
  <si>
    <t>DORARIFA3C1</t>
  </si>
  <si>
    <t>RIFAMPICIN (R), 300mg, caps. blister</t>
  </si>
  <si>
    <t>RIFAMPICINE (R), 300mg, gél. blister</t>
  </si>
  <si>
    <t>RIFAMPICINA (R), 300mg, cáps. blíster</t>
  </si>
  <si>
    <t>DORARIFB1C-</t>
  </si>
  <si>
    <t>RIFABUTIN, 150mg, caps.</t>
  </si>
  <si>
    <t>RIFABUTINE, 150mg, gél.</t>
  </si>
  <si>
    <t>RIFABUTINA, 150mg, cáps.</t>
  </si>
  <si>
    <t>DORARIFP1T1</t>
  </si>
  <si>
    <t>RIFAPENTINE, 150mg, tab., blister</t>
  </si>
  <si>
    <t>RIFAPENTINE, 150mg, comp., blister</t>
  </si>
  <si>
    <t>RIFAPENTINA, 150mg, comp., blíster</t>
  </si>
  <si>
    <t>DORARIFP3TB1</t>
  </si>
  <si>
    <t>RIFAPENTINE, 300mg, break. tab., blister</t>
  </si>
  <si>
    <t>RIFAPENTINE, 300mg, comp. séc., blister</t>
  </si>
  <si>
    <t>RIFAPENTINA, 300mg, comp. divisible, blíster</t>
  </si>
  <si>
    <t>DORARISP1T-</t>
  </si>
  <si>
    <t>RISPERIDONE, 1mg, tab.</t>
  </si>
  <si>
    <t>RISPERIDONE, 1mg, comp.</t>
  </si>
  <si>
    <t>RISPERIDONA, 1mg, comp.</t>
  </si>
  <si>
    <t>DORARISP2T-</t>
  </si>
  <si>
    <t>RISPERIDONE, 2mg, tab.</t>
  </si>
  <si>
    <t>RISPERIDONE, 2mg, comp.</t>
  </si>
  <si>
    <t>RISPERIDONA, 2mg, comp.</t>
  </si>
  <si>
    <t>DORARISP4T-</t>
  </si>
  <si>
    <t>RISPERIDONE, 4mg, tab.</t>
  </si>
  <si>
    <t>RISPERIDONE, 4mg, comp.</t>
  </si>
  <si>
    <t>RISPERIDONA, 4mg, comp.</t>
  </si>
  <si>
    <t>DORARITO1T2</t>
  </si>
  <si>
    <t>RITONAVIR (r), 100mg, tab.</t>
  </si>
  <si>
    <t>RITONAVIR (r), 100mg, comp.</t>
  </si>
  <si>
    <t>DORARITO2T-</t>
  </si>
  <si>
    <t>RITONAVIR (r), 25mg, tab.</t>
  </si>
  <si>
    <t>RITONAVIR (r), 25mg, comp.</t>
  </si>
  <si>
    <t>DORASALB2N2</t>
  </si>
  <si>
    <t>SALBUTAMOL, 2mg/ml, 2.5ml, sol. for nebulizer, monodose</t>
  </si>
  <si>
    <t>SALBUTAMOL, 2mg/ml, 2,5ml, sol. pour nébuliseur, unidose</t>
  </si>
  <si>
    <t>SALBUTAMOL, 2mg/ml, 2,5 ml, sol. pr nebulizador, monodosis</t>
  </si>
  <si>
    <t>DORASALB2SF</t>
  </si>
  <si>
    <t>SALBUTAMOL sulfate, eq. 100mcg base/puff, 200 puffs, aerosol</t>
  </si>
  <si>
    <t>SALBUTAMOL sulfate, éq. 100mcg base/bouffée, 200 b., aérosol</t>
  </si>
  <si>
    <t>SALBUTAMOL sulfato, eq. 100mcg base/pulv., 200 pulv. aerosol</t>
  </si>
  <si>
    <t>DORASALM2SF</t>
  </si>
  <si>
    <t>SALMETEROL, 25mcg/puff, 120 puffs, aerosol</t>
  </si>
  <si>
    <t>SALMETEROL, 25mcg/bouffée, 120 bouffées, aérosol</t>
  </si>
  <si>
    <t>SALMETEROL, 25mcg/pulv., 120 pulv., aerosol</t>
  </si>
  <si>
    <t>DORASERT1T-</t>
  </si>
  <si>
    <t>SERTRALINE hydrochloride, eq. 100mg base, tab.</t>
  </si>
  <si>
    <t>SERTRALINE chlorhydrate, éq. 100mg base, comp.</t>
  </si>
  <si>
    <t>SERTRALINE clorhidrato, eq. 100mg base, comp.</t>
  </si>
  <si>
    <t>DORASERT5T-</t>
  </si>
  <si>
    <t>SERTRALINE hydrochloride, eq. 50mg base, tab.</t>
  </si>
  <si>
    <t>SERTRALINE chlorhydrate, éq. 50mg base, comp.</t>
  </si>
  <si>
    <t>SERTRALINE clorhidrato, eq. 50mg base, comp.</t>
  </si>
  <si>
    <t>DORASOFO2T-</t>
  </si>
  <si>
    <t>SOFOSBUVIR, 200mg, tab.</t>
  </si>
  <si>
    <t>SOFOSBUVIR, 200mg, comp.</t>
  </si>
  <si>
    <t>DORASOFO4T-</t>
  </si>
  <si>
    <t>SOFOSBUVIR, 400mg, tab.</t>
  </si>
  <si>
    <t>SOFOSBUVIR, 400mg, comp.</t>
  </si>
  <si>
    <t>DORASOVE25T</t>
  </si>
  <si>
    <t>SOFOSBUVIR (SOF) 200mg / VELPATASVIR (VEL) 50mg, tab.</t>
  </si>
  <si>
    <t>SOFOSBUVIR (SOF) 200mg / VELPATASVIR (VEL) 50mg, comp.</t>
  </si>
  <si>
    <t>DORASOVE41T</t>
  </si>
  <si>
    <t>SOFOSBUVIR (SOF) 400mg / VELPATASVIR (VEL) 100mg, tab.</t>
  </si>
  <si>
    <t>SOFOSBUVIR (SOF) 400mg / VELPATASVIR (VEL) 100mg, comp.</t>
  </si>
  <si>
    <t>DORASOVV411T</t>
  </si>
  <si>
    <t>SOFOSBUVIR 400mg/ VELPATASVIR 100mg/ VOXILAPREVIR 100mg,tab.</t>
  </si>
  <si>
    <t>SOFOSBUVIR 400mg/ VELPATASVIR 100mg/ VOXILAPREVIR 100mg,comp</t>
  </si>
  <si>
    <t>DORASPAQ1TD2</t>
  </si>
  <si>
    <t>SP 1x250/12.5mg+ AQ 3xeq.75-76.5mg base,cobl.disp.tb,4.5-8kg</t>
  </si>
  <si>
    <t>SP 1x250/12.5mg+AQ 3x eq.75-76.5mg base,cobl.cp.disp,4.5-8kg</t>
  </si>
  <si>
    <t>DORASPAQ2TD2</t>
  </si>
  <si>
    <t>SP 1x500/25mg + AQ 3x eq.150-153mg base,cobl.disp.tab,9-17kg</t>
  </si>
  <si>
    <t>SP 1x500/25mg+ AQ 3x éq.150-153mg base,cobl.comp.disp,9-17kg</t>
  </si>
  <si>
    <t>SP 1x500/25mg+ AQ 3x eq.150-153mg base,cobl.comp.disp,9-17kg</t>
  </si>
  <si>
    <t>DORASPIR2T-</t>
  </si>
  <si>
    <t>SPIRONOLACTONE, 25mg, tab.</t>
  </si>
  <si>
    <t>SPIRONOLACTONE, 25mg, comp.</t>
  </si>
  <si>
    <t>ESPIRONOLACTONA, 25mg, comp.</t>
  </si>
  <si>
    <t>DORASUDI5T-</t>
  </si>
  <si>
    <t>SULFADIAZINE, 500mg, tab.</t>
  </si>
  <si>
    <t>SULFADIAZINE, 500mg, comp.</t>
  </si>
  <si>
    <t>SULFADIAZINA, 500mg, comp.</t>
  </si>
  <si>
    <t>DORASULP2TD</t>
  </si>
  <si>
    <t>SULFADOXINE, 250mg / PYRIMETHAMINE, 12.5mg, disp. tab.</t>
  </si>
  <si>
    <t>SULFADOXINE, 250mg / PYRIMETHAMINE, 12,5mg, comp. disp.</t>
  </si>
  <si>
    <t>SULFADOXINA 250mg / PIRIMETAMINA 12,5mg, comp. disp.</t>
  </si>
  <si>
    <t>DORASULP5T-</t>
  </si>
  <si>
    <t>SULFADOXINE, 500mg / PYRIMETHAMINE, 25mg, tab.</t>
  </si>
  <si>
    <t>SULFADOXINE, 500mg / PYRIMETHAMINE, 25mg, comp.</t>
  </si>
  <si>
    <t>SULFADOXINA 500mg / PIRIMETAMINA 25mg, comp.</t>
  </si>
  <si>
    <t>DORATEAM45T</t>
  </si>
  <si>
    <t>TELMISARTAN 40mg / AMLODIPINE 5mg, tab.</t>
  </si>
  <si>
    <t>TELMISARTAN 40mg / AMLODIPINE 5mg, comp.</t>
  </si>
  <si>
    <t>TELMISARTAN 40mg / AMLODIPINO 5mg, comp.</t>
  </si>
  <si>
    <t>DORATEEF1T-</t>
  </si>
  <si>
    <t>TDF 300mg / FTC 200mg / EFV 600mg, tab.</t>
  </si>
  <si>
    <t>TDF 300mg / FTC 200mg / EFV 600mg, comp.</t>
  </si>
  <si>
    <t>DORATEEM1T-</t>
  </si>
  <si>
    <t>TDF 300mg / FTC 200mg, tab.</t>
  </si>
  <si>
    <t>TDF 300mg / FTC 200mg, comp.</t>
  </si>
  <si>
    <t>DORATELA1T-</t>
  </si>
  <si>
    <t>TDF 300mg / 3TC 300mg, tab.</t>
  </si>
  <si>
    <t>TDF 300mg / 3TC 300mg, comp.</t>
  </si>
  <si>
    <t>DORATELD1T-</t>
  </si>
  <si>
    <t>TDF 300mg / 3TC 300mg / DTG 50mg, tab.</t>
  </si>
  <si>
    <t>TDF 300mg / 3TC 300mg / DTG 50mg, comp.</t>
  </si>
  <si>
    <t>DORATELD1TPEP</t>
  </si>
  <si>
    <t>TDF 300mg / 3TC 300mg / DTG 50mg, tab., for PEP</t>
  </si>
  <si>
    <t>TDF 300mg / 3TC 300mg / DTG 50mg, comp., pour PEP</t>
  </si>
  <si>
    <t>TDF 300mg / 3TC 300mg / DTG 50mg, comp., para PEP</t>
  </si>
  <si>
    <t>DORATELE1T-</t>
  </si>
  <si>
    <t>TDF 300mg / 3TC 300mg / EFV 600mg, tab.</t>
  </si>
  <si>
    <t>TDF 300mg / 3TC 300mg / EFV 600mg, comp.</t>
  </si>
  <si>
    <t>DORATELE2T-</t>
  </si>
  <si>
    <t>TDF 300mg / 3TC 300mg / EFV 400mg, tab.</t>
  </si>
  <si>
    <t>TDF 300mg / 3TC 300mg / EFV 400mg, comp.</t>
  </si>
  <si>
    <t>DORATELM4T-</t>
  </si>
  <si>
    <t>TELMISARTAN 40mg, tab.</t>
  </si>
  <si>
    <t>TELMISARTAN 40mg, comp.</t>
  </si>
  <si>
    <t>DORATENO2T-</t>
  </si>
  <si>
    <t>TENOFOVIR DISOPROXIL FUMARATE, eq. 163mg base, tab.</t>
  </si>
  <si>
    <t>TENOFOVIR DISOPROXIL FUMARATE, éq. 163mg base, comp.</t>
  </si>
  <si>
    <t>TENOFOVIR DISOPROXIL FUMARATO, eq. 163mg base, comp.</t>
  </si>
  <si>
    <t>DORATENO3T-</t>
  </si>
  <si>
    <t>TENOFOVIR DISOPROXIL fumarate 300mg, eq. 245mg base, tab.</t>
  </si>
  <si>
    <t>TENOFOVIR DISOPROXIL fumarate 300mg, éq. 245mg base, comp</t>
  </si>
  <si>
    <t>TENOFOVIR DISOPROXIL fumarato 300mg, 245mg base, comp</t>
  </si>
  <si>
    <t>DORATHIA2T-</t>
  </si>
  <si>
    <t>THIAMINE hydrochloride (vitamin B1), 250mg, tab.</t>
  </si>
  <si>
    <t>THIAMINE chlorhydrate (vitamine B1), 250mg, comp.</t>
  </si>
  <si>
    <t>TIAMINA clorhidrato (vitamina B1), 250mg, comp.</t>
  </si>
  <si>
    <t>DORATHIA5T-</t>
  </si>
  <si>
    <t>THIAMINE hydrochloride (vitamin B1), 50mg, tab.</t>
  </si>
  <si>
    <t>THIAMINE chlorhydrate (vitamine B1), 50mg, comp.</t>
  </si>
  <si>
    <t>TIAMINA clorhidrato (vitamina B1), 50mg, comp.</t>
  </si>
  <si>
    <t>DORATINI5T-</t>
  </si>
  <si>
    <t>TINIDAZOLE, 500mg, tab.</t>
  </si>
  <si>
    <t>TINIDAZOLE, 500mg, comp.</t>
  </si>
  <si>
    <t>TINIDAZOL, 500mg, comp.</t>
  </si>
  <si>
    <t>DORATRAM1S-</t>
  </si>
  <si>
    <t>TRAMADOL hydrochloride, 100mg/ml/40 drops, 10ml, bot.</t>
  </si>
  <si>
    <t>TRAMADOL chlorhydrate, 100mg/ml/40 gouttes, 10ml, fl.</t>
  </si>
  <si>
    <t>TRAMADOL clorhidrato, 100mg/ml/40 gotas, 10ml, fr.</t>
  </si>
  <si>
    <t>DORATRAM5C-</t>
  </si>
  <si>
    <t>TRAMADOL hydrochloride, 50mg, caps.</t>
  </si>
  <si>
    <t>TRAMADOL chlorhydrate, 50mg, gél.</t>
  </si>
  <si>
    <t>TRAMADOL clorhidrato, 50mg, cáps.</t>
  </si>
  <si>
    <t>DORATRAN5T-</t>
  </si>
  <si>
    <t>TRANEXAMIC acid, 500mg tab</t>
  </si>
  <si>
    <t>Acide TRANEXAMIQUE, 500mg comp</t>
  </si>
  <si>
    <t>Ácido TRANEXÁMICO, 500mg comp.</t>
  </si>
  <si>
    <t>DORATRIB2T-</t>
  </si>
  <si>
    <t>TRICLABENDAZOLE, 250mg, tab.</t>
  </si>
  <si>
    <t>TRICLABENDAZOLE, 250mg, comp.</t>
  </si>
  <si>
    <t>TRICLABENDAZOL, 250mg, comp.</t>
  </si>
  <si>
    <t>DORATRIH2T-</t>
  </si>
  <si>
    <t>TRIHEXYPHENIDYL hydrochloride, 2mg, tab.</t>
  </si>
  <si>
    <t>TRIHEXYPHENIDYLE chlorhydrate, 2mg, comp.</t>
  </si>
  <si>
    <t>TRIHEXIFENIDILO hidrocloruro, 2mg, comp.</t>
  </si>
  <si>
    <t>DORATRIH5T-</t>
  </si>
  <si>
    <t>TRIHEXYPHENIDYL hydrochloride, 5mg, tab.</t>
  </si>
  <si>
    <t>TRIHEXYPHENIDYLE chlorhydrate, 5mg, comp.</t>
  </si>
  <si>
    <t>TRIHEXIFENIDILO hidrocloruro, 5mg, comp.</t>
  </si>
  <si>
    <t>DORAULIP3T-</t>
  </si>
  <si>
    <t>ULIPRISTAL acetate, 30mg, tab.</t>
  </si>
  <si>
    <t>ULIPRISTAL acétate, 30mg, comp.</t>
  </si>
  <si>
    <t>ULIPRISTAL acetato, 30mg, comp.</t>
  </si>
  <si>
    <t>DORAVALG4T-</t>
  </si>
  <si>
    <t>VALGANCICLOVIR hydrochloride, eq. 450mg base, tab.</t>
  </si>
  <si>
    <t>VALGANCICLOVIR chlorhydrate, éq. 450mg base, comp.</t>
  </si>
  <si>
    <t>VALGANCICLOVIR clorhidrato, eq. 450mg base, comp.</t>
  </si>
  <si>
    <t>DORAVALP1S-</t>
  </si>
  <si>
    <t>VALPROATE SODIUM, 200mg/ml, 40-50ml, bot. + syr.</t>
  </si>
  <si>
    <t>VALPROATE de SODIUM 200mg/ml, 40-50ml, fl. + ser.</t>
  </si>
  <si>
    <t>VALPROATO SODICO, 200mg/ml, 40-50ml, vial + jer.</t>
  </si>
  <si>
    <t>DORAVALP2S-</t>
  </si>
  <si>
    <t>VALPROATE SODIUM, 200mg/5ml, 300ml, bot.</t>
  </si>
  <si>
    <t>VALPROATE de SODIUM 200mg/5ml, 300ml, fl.</t>
  </si>
  <si>
    <t>VALPROATO SODICO, 200mg/5ml, 300ml, frasco</t>
  </si>
  <si>
    <t>DORAVALP2TG</t>
  </si>
  <si>
    <t>VALPROATE SODIUM, 200mg, gastro-resistant tab.</t>
  </si>
  <si>
    <t>VALPROATE de SODIUM, 200mg, comp. gastrorésistant</t>
  </si>
  <si>
    <t>VALPROATO SODICO, 200mg, comp. gastrorresistente</t>
  </si>
  <si>
    <t>DORAVALP5TG</t>
  </si>
  <si>
    <t>VALPROATE SODIUM, 500mg, gastro-resistant tab.</t>
  </si>
  <si>
    <t>VALPROATE de SODIUM, 500mg, comp. gastrorésistant</t>
  </si>
  <si>
    <t>VALPROATO SODICO, 500mg, comp. gastrorresistente</t>
  </si>
  <si>
    <t>DORAVERA4T-</t>
  </si>
  <si>
    <t>VERAPAMIL hydrochloride, 40mg, tab.</t>
  </si>
  <si>
    <t>VERAPAMIL chlorhydrate, 40mg, comp.</t>
  </si>
  <si>
    <t>VERAPAMILO clorhidrato, 40mg, comp.</t>
  </si>
  <si>
    <t>DORAVITB1T-</t>
  </si>
  <si>
    <t>VITAMINE B COMPLEX, tab.</t>
  </si>
  <si>
    <t>VITAMINE B COMPLEX, comp.</t>
  </si>
  <si>
    <t>VITAMINA B COMPLEJO, comp.</t>
  </si>
  <si>
    <t>DORAYIDO1S-</t>
  </si>
  <si>
    <t>ZIDOVUDINE (AZT), 50mg/5ml, oral sol., 100ml bot.</t>
  </si>
  <si>
    <t>ZIDOVUDINE (AZT), 50mg/5ml, sol. orale, 100ml, fl.</t>
  </si>
  <si>
    <t>ZIDOVUDINA (AZT), 50mg/5ml, sol. oral, 100ml, fr.</t>
  </si>
  <si>
    <t>DORAYIDO3S-</t>
  </si>
  <si>
    <t>ZIDOVUDINE (AZT), 50mg/5ml, oral sol., 240ml, bot.</t>
  </si>
  <si>
    <t>ZIDOVUDINE (AZT), 50mg/5ml, sol. orale, 240ml, fl.</t>
  </si>
  <si>
    <t>ZIDOVUDINA (AZT), 50mg/5ml, sol. oral, 240ml, fr.</t>
  </si>
  <si>
    <t>DORAYIDO3T-</t>
  </si>
  <si>
    <t>ZIDOVUDINE (AZT), 300mg, tab.</t>
  </si>
  <si>
    <t>ZIDOVUDINE (AZT), 300mg, comp.</t>
  </si>
  <si>
    <t>ZIDOVUDINA (AZT), 300mg, comp.</t>
  </si>
  <si>
    <t>DORAYILA1TD</t>
  </si>
  <si>
    <t>AZT 60mg / 3TC 30mg , disp. tab.</t>
  </si>
  <si>
    <t>AZT 60mg / 3TC 30mg, comp. disp.</t>
  </si>
  <si>
    <t>3TC 30mg / AZT 60mg, comp. disp.</t>
  </si>
  <si>
    <t>DORAYILA2T-</t>
  </si>
  <si>
    <t>AZT 300mg / 3TC 150mg, tab.</t>
  </si>
  <si>
    <t>AZT 300mg / 3TC 150mg, comp.</t>
  </si>
  <si>
    <t>3TC 150mg / AZT 300mg, comp.</t>
  </si>
  <si>
    <t>DORAYINS2T-</t>
  </si>
  <si>
    <t>ZINC sulfate, eq. to 20 mg zinc mineral, dispersible tab.</t>
  </si>
  <si>
    <t>ZINC sulfate, éq. à 20 mg de zinc minéral, comp. dispers.</t>
  </si>
  <si>
    <t>ZINC sulfato, eq. 20 mg de mineral de zinc, comp.dispersable</t>
  </si>
  <si>
    <t>DINJACCY2A-</t>
  </si>
  <si>
    <t>N-ACETYLCYSTEINE, 200mg/ml, 10ml, amp.</t>
  </si>
  <si>
    <t>N-ACETILCISTEINA, 200mg/ml, 10ml, amp.</t>
  </si>
  <si>
    <t>DINJACIV2V-</t>
  </si>
  <si>
    <t>ACICLOVIR sodium, eq. 250mg base, powder, vial</t>
  </si>
  <si>
    <t>ACICLOVIR sodique, éq. 250mg base, poudre, fl</t>
  </si>
  <si>
    <t>ACICLOVIR sódico, eq. 250mg base, polvo, vial</t>
  </si>
  <si>
    <t>DINJADEN6V-</t>
  </si>
  <si>
    <t>ADENOSINE, 3mg/ml, 2ml, vial</t>
  </si>
  <si>
    <t>ADENOSINE, 3mg/ml, 2ml, fl.</t>
  </si>
  <si>
    <t>ADENOSINA, 3mg/ml, 2ml, vial</t>
  </si>
  <si>
    <t>DINJAMBC5V-</t>
  </si>
  <si>
    <t>AMPHOTERICIN B conventional, 50mg, powder, vial</t>
  </si>
  <si>
    <t>AMPHOTERICINE B conventionnelle, 50mg, poudre, fl.</t>
  </si>
  <si>
    <t>ANFOTERICINA B convencional, 50mg, polvo, vial</t>
  </si>
  <si>
    <t>DINJAMBL5V-</t>
  </si>
  <si>
    <t>AMPHOTERICIN B liposomal complex, 50mg, powder, vial</t>
  </si>
  <si>
    <t>AMPHOTERICINE B complexe liposomal, 50mg, poudre, fl.</t>
  </si>
  <si>
    <t>ANFOTERICINA B complejo liposomal, 50mg, polvo, vial</t>
  </si>
  <si>
    <t>DINJAMSU15V</t>
  </si>
  <si>
    <t>AMPICILLIN 1g / SULBACTAM 0.5g, powder, vial</t>
  </si>
  <si>
    <t>AMPICILLIN 1g / SULBACTAM 0.5g, poudre, vial</t>
  </si>
  <si>
    <t>DINJAMIK5A-</t>
  </si>
  <si>
    <t>AMIKACIN sulfate, eq. 250mg/ml base, 2ml, amp.</t>
  </si>
  <si>
    <t>AMIKACINE sulfate, éq. 250mg/ml base, 2ml, amp.</t>
  </si>
  <si>
    <t>AMIKACINA sulfato, eq. 250mg/ml base, 2ml, amp.</t>
  </si>
  <si>
    <t>DINJAMIK5V1</t>
  </si>
  <si>
    <t>AMIKACIN sulfate, eq. 250mg/ml base, 2ml, vial</t>
  </si>
  <si>
    <t>AMIKACINE sulfate, éq. 250mg/ml base, 2ml, fl.</t>
  </si>
  <si>
    <t>AMIKACINA sulfato, eq. 250mg/ml base, 2ml, vial</t>
  </si>
  <si>
    <t>DINJAMIO1A-</t>
  </si>
  <si>
    <t>AMIODARONE hydrochloride, 50mg/ml, 3ml, amp.</t>
  </si>
  <si>
    <t>AMIODARONE chlorhydrate, 50mg/ml, 3ml, amp.</t>
  </si>
  <si>
    <t>AMIODARONA clorhidrato, 50mg/ml, 3ml, amp.</t>
  </si>
  <si>
    <t>DINJAMOC1V2</t>
  </si>
  <si>
    <t>AMOXICILLIN 1g / CLAVULANIC acid 200mg, powder</t>
  </si>
  <si>
    <t>AMOXICILLINE 1g / acide CLAVULANIQUE 200mg, poudre</t>
  </si>
  <si>
    <t>AMOXICILINA 1g / acido CLAVULANICO 200mg, polvo</t>
  </si>
  <si>
    <t>DINJAMPI1V-</t>
  </si>
  <si>
    <t>AMPICILLIN, 1g, powder, vial</t>
  </si>
  <si>
    <t>AMPICILLINE, 1g, poudre, fl.</t>
  </si>
  <si>
    <t>AMPICILINA, 1g, polvo, vial</t>
  </si>
  <si>
    <t>DINJAMPI5V-</t>
  </si>
  <si>
    <t>AMPICILLIN, 500mg, powder, vial</t>
  </si>
  <si>
    <t>AMPICILLINE, 500mg, poudre, fl.</t>
  </si>
  <si>
    <t>AMPICILINA, 500mg, polvo, vial</t>
  </si>
  <si>
    <t>DINJAREP4C1</t>
  </si>
  <si>
    <t>ARTICAINE 4%/ EPINEPHRINE 1/100 000, 1.7ml, dent. cartr.</t>
  </si>
  <si>
    <t>ARTICAINE 4%/ EPINEPHRINE 1/100 000, 1,7ml cart. dent.</t>
  </si>
  <si>
    <t>ARTICAINA 4%/ EPINEFRINA 1/100 000, 1,7ml, cartucho dental</t>
  </si>
  <si>
    <t>DINJARTS6V-</t>
  </si>
  <si>
    <t>ARTESUNATE 60mg, powder,vial +NaHCO3  5% 1ml +NaCl 0.9% 5ml</t>
  </si>
  <si>
    <t>ARTESUNATE 60mg, poudre, fl +NaHCO3 5% 1ml +NaCl 0.9% 5ml</t>
  </si>
  <si>
    <t>ARTESUNATO 60mg, polvo, vial +NaHCO3 5% 1ml +NaCl 0.9% 5ml</t>
  </si>
  <si>
    <t>DINJATRB2A-</t>
  </si>
  <si>
    <t>ATRACURIUM besilate, 10mg/ml, 2.5ml, amp.</t>
  </si>
  <si>
    <t>bésilate d'ATRACURIUM, 10mg/ml, 2,5ml, amp.</t>
  </si>
  <si>
    <t>besilato de ATRACURIO, 10mg/ml, 2,5ml, amp.</t>
  </si>
  <si>
    <t>DINJATRO1A-</t>
  </si>
  <si>
    <t>ATROPINE sulfate, 1mg/ml, 1ml, amp.</t>
  </si>
  <si>
    <t>ATROPINA sulfato, 1mg/ml, 1ml, amp.</t>
  </si>
  <si>
    <t>DINJBLEO1V-</t>
  </si>
  <si>
    <t>BLEOMYCIN sulfate, eq 15.000 IU base, powder, vial</t>
  </si>
  <si>
    <t>BLEOMYCINE sulfate, éq. 15.000 UI base, poudre, fl.</t>
  </si>
  <si>
    <t>BLEOMICINA sulfato, eq. 15.000 UI base, polvo, vial</t>
  </si>
  <si>
    <t>DINJBUPI2A-</t>
  </si>
  <si>
    <t>BUPIVACAINE HCl, hyperbaric/spinal, eq.5mg/ml base, 4ml, amp</t>
  </si>
  <si>
    <t>BUPIVACAINE HCl, hyperbare/rachi, éq.5mg/ml base, 4ml, amp</t>
  </si>
  <si>
    <t>BUPIVACAINA clorhidrato, hiperbar, eq.5mg/ml base, 4ml, amp.</t>
  </si>
  <si>
    <t>DINJCAFC1A-</t>
  </si>
  <si>
    <t>CAFFEINE CITRATE, 10mg/ml, eq. 5mg caffeine base, 1ml, amp.</t>
  </si>
  <si>
    <t>CAFEINE CITRATE, 10mg/ml, éq. 5mg caféine base, 1ml, amp.</t>
  </si>
  <si>
    <t>CAFEINA CITRATO, 10 mg/ml, eq. 5mg cafeína base, 1ml, amp.</t>
  </si>
  <si>
    <t>DINJCALG1A-</t>
  </si>
  <si>
    <t>CALCIUM GLUCONATE, 100mg/ml, 10ml, amp.</t>
  </si>
  <si>
    <t>CALCIO GLUCONATO 100mg/ml, 10ml, amp.</t>
  </si>
  <si>
    <t>DINJCEFA1V-</t>
  </si>
  <si>
    <t>CEFAZOLIN, 1g, (IV), powder, vial</t>
  </si>
  <si>
    <t>CEFAZOLINE, 1g, (IV), poudre, fl.</t>
  </si>
  <si>
    <t>CEFAZOLINA, 1g, (IV), polvo, vial</t>
  </si>
  <si>
    <t>DINJCEFL1V-</t>
  </si>
  <si>
    <t>CEFTRIAXONE sodium, eq. 1g base, powder, vial + lidocaine IM</t>
  </si>
  <si>
    <t>CEFTRIAXONE sodique, éq. 1g base, poudre, fl. + lidocaine IM</t>
  </si>
  <si>
    <t>CEFTRIAXONA sódico, eq. 1g base, polvo, vial. + lidocaína IM</t>
  </si>
  <si>
    <t>DINJCEFL2V-</t>
  </si>
  <si>
    <t>CEFTRIAXONE sodium, eq. 250mg base, powd, vial+ lidocaine IM</t>
  </si>
  <si>
    <t>CEFTRIAXONE sodique, éq.250mg base,poudre, fl.+ lidocaine IM</t>
  </si>
  <si>
    <t>CEFTRIAXONA sódico, eq. 250mg base, polvo,vial+ lidocaína IM</t>
  </si>
  <si>
    <t>DINJCEFO2V-</t>
  </si>
  <si>
    <t>CEFOTAXIME sodium, eq. 250mg base, vial</t>
  </si>
  <si>
    <t>CEFOTAXIME sodique, éq. 250mg base, fl.</t>
  </si>
  <si>
    <t>CEFOTAXIMA sódico, eq. 250mg base,vial</t>
  </si>
  <si>
    <t>DINJCEFO5V-</t>
  </si>
  <si>
    <t>CEFOTAXIME sodium, eq. 500mg base, vial</t>
  </si>
  <si>
    <t>CEFOTAXIME sodique, éq. 500mg base, fl.</t>
  </si>
  <si>
    <t>CEFOTAXIMA sódico, eq. 500mg base, vial</t>
  </si>
  <si>
    <t>DINJCEFT1V-</t>
  </si>
  <si>
    <t>CEFTRIAXONE sodium, eq. 1g base,  powder, vial</t>
  </si>
  <si>
    <t>CEFTRIAXONE sodique, éq. 1g base,  poudre, fl.</t>
  </si>
  <si>
    <t>CEFTRIAXONA sódico, eq. 1g base, polvo, vial</t>
  </si>
  <si>
    <t>DINJCEFT2V-</t>
  </si>
  <si>
    <t>CEFTRIAXONE sodium, eq. 250mg base, powder, vial</t>
  </si>
  <si>
    <t>CEFTRIAXONE sodique, éq. 250mg base, poudre, fl.</t>
  </si>
  <si>
    <t>CEFTRIAXONA sódico, eq. 250mg base, polvo,vial</t>
  </si>
  <si>
    <t>DINJCEFZ1V-</t>
  </si>
  <si>
    <t>CEFTAZIDIME, 1 g, powder, vial</t>
  </si>
  <si>
    <t>CEFTAZIDIME, 1 g, poudre, fl.</t>
  </si>
  <si>
    <t>CEFTAZIDIMA, 1 g, polvo,vial</t>
  </si>
  <si>
    <t>DINJCEFZ2V-</t>
  </si>
  <si>
    <t>CEFTAZIDIME, 2 g, powder, vial</t>
  </si>
  <si>
    <t>CEFTAZIDIME, 2 g, poudre, fl.</t>
  </si>
  <si>
    <t>CEFTAZIDIMA, 2 g, polvo, vial</t>
  </si>
  <si>
    <t>DINJCHLO1V-</t>
  </si>
  <si>
    <t>CHLORAMPHENICOL, 1g powder, vial</t>
  </si>
  <si>
    <t>CHLORAMPHENICOL, 1g, poudre, fl.</t>
  </si>
  <si>
    <t>CLORANFENICOL, 1g, polvo,vial</t>
  </si>
  <si>
    <t>DINJCIPR2BF</t>
  </si>
  <si>
    <t>CIPROFLOXACIN salt, eq. 2mg/ml base,100ml, bag/bot PVC free</t>
  </si>
  <si>
    <t>sel de CIPROFLOXACINE, éq.2mg/ml base,100ml,poche/fl. ss PVC</t>
  </si>
  <si>
    <t>sal de CIPROFLOXACINO, eq. 2mg/ml base,100ml, env/fr. sinPVC</t>
  </si>
  <si>
    <t>DINJCLIN3A-</t>
  </si>
  <si>
    <t>CLINDAMYCIN phosphate, eq. 150mg base/ml, 2ml, amp.</t>
  </si>
  <si>
    <t>CLINDAMYCINE phosphate, éq. 150mg base/ml, 2ml, amp.</t>
  </si>
  <si>
    <t>CLINDAMICINA fosfato, eq. 150mg base/ml, 2ml, amp.</t>
  </si>
  <si>
    <t>DINJCLOX5VV</t>
  </si>
  <si>
    <t>CLOXACILLIN sodium, eq. 500mg base,  powder, vial IV</t>
  </si>
  <si>
    <t>CLOXACILLINE sodique, éq. 500mg base, poudre, fl. IV</t>
  </si>
  <si>
    <t>CLOXACILINA sódico, eq. 500mg base, polvo, vial IV</t>
  </si>
  <si>
    <t>DINJCOLI1V-</t>
  </si>
  <si>
    <t>COLISTIMETHATE sodium, 1 MIU, powder, vial</t>
  </si>
  <si>
    <t>COLISTIMETHATE sodique, 1 MUI, poudre, fl.</t>
  </si>
  <si>
    <t>COLISTIMETATO de sodio, 1 MUI, polvo, vial</t>
  </si>
  <si>
    <t>DINJCOLI2V-</t>
  </si>
  <si>
    <t>COLISTIMETHATE sodium, 2 MIU, powder, vial, for infusion</t>
  </si>
  <si>
    <t>COLISTIMETHATE sodique, 2 MUI, poudre, flacon, pour perf.</t>
  </si>
  <si>
    <t>COLISTIMETATO sódico, 2 MUI, polvo,vial para infusión</t>
  </si>
  <si>
    <t>DINJCOTR4A-</t>
  </si>
  <si>
    <t>COTRIMOXAZOLE, 80mg/16mg/ml, 5ml for infusion, amp.</t>
  </si>
  <si>
    <t>COTRIMOXAZOLE, 80mg/16mg/ml, 5ml pour perfusion, amp.</t>
  </si>
  <si>
    <t>COTRIMOXAZOL, 80mg/16mg/ml, 5ml, para infusión, amp.</t>
  </si>
  <si>
    <t>DINJDEFE5V-</t>
  </si>
  <si>
    <t>DEFEROXAMINE (desferrioxamine) mesilate, 500mg, powder, vial</t>
  </si>
  <si>
    <t>DEFEROXAMINE (desferrioxamine) mésilate, 500mg, poudre, fl.</t>
  </si>
  <si>
    <t>DEFEROXAMINA (desferrioxamina) mesilato, 500mg, polvo,vial</t>
  </si>
  <si>
    <t>DINJDEXA4A-</t>
  </si>
  <si>
    <t>DEXAMETHASONE phosphate, 4mg/ml, 1ml, amp.</t>
  </si>
  <si>
    <t>DEXAMETASONA fosfato, 4mg/ml, 1ml, amp.</t>
  </si>
  <si>
    <t>DINJDIAZ1A-</t>
  </si>
  <si>
    <t>DIAZEPAM, 5mg/ml, 2ml, amp.</t>
  </si>
  <si>
    <t>DIAZEPAM 5mg/ml, 2ml, amp.</t>
  </si>
  <si>
    <t>DINJDICL7A-</t>
  </si>
  <si>
    <t>DICLOFENAC sodium, 25mg/ml, 3ml, amp.</t>
  </si>
  <si>
    <t>DICLOFENAC sodique, 25mg/ml, 3ml, amp.</t>
  </si>
  <si>
    <t>DICLOFENACO sódico, 25mg/ml, 3ml, amp.</t>
  </si>
  <si>
    <t>DINJDIGO5A-</t>
  </si>
  <si>
    <t>DIGOXIN, 0.25mg/ml, 2ml, amp.</t>
  </si>
  <si>
    <t>DIGOXINE, 0,25mg/ml, 2ml, amp.</t>
  </si>
  <si>
    <t>DIGOXINA 0,25mg/ml, 2ml, amp.</t>
  </si>
  <si>
    <t>DINJDILT2V-</t>
  </si>
  <si>
    <t>DILTIAZEM hydrochloride, 25mg, powder, vial</t>
  </si>
  <si>
    <t>DILTIAZEM chlorhydrate, 25mg, poudre, fl.</t>
  </si>
  <si>
    <t>DILTIAZEM clorhidrato, 25mg, polvo vial</t>
  </si>
  <si>
    <t>DINJDOBU2A-</t>
  </si>
  <si>
    <t>DOBUTAMINE HCl., eq.12,5 mg/ml base, 20ml, sol for infusion</t>
  </si>
  <si>
    <t>DOBUTAMINE HCl.,éq. 12,5 mg/ml base, 20ml,sol pour perfusion</t>
  </si>
  <si>
    <t>DOBUTAMINA HCl., eq.12,5 mg/ml base, 20ml, sol pr infusión</t>
  </si>
  <si>
    <t>DINJDOPA2A-</t>
  </si>
  <si>
    <t>DOPAMINE hydrochloride, 40mg/ml, 5ml, amp.</t>
  </si>
  <si>
    <t>DOPAMINE chlorhydrate, 40mg/ml, 5ml, amp.</t>
  </si>
  <si>
    <t>DOPAMINA clorhidrato, 40mg/ml, 5ml, amp.</t>
  </si>
  <si>
    <t>DINJDOPL2V-</t>
  </si>
  <si>
    <t>DOXORUBICIN HCl, pegylated liposomal, 2mg/ml, 10ml vial</t>
  </si>
  <si>
    <t>DOXORUBICINE HCl, pégylée liposomale, 2mg/ml, 10ml fl.</t>
  </si>
  <si>
    <t>DOXORRUBICINA HCl, pegilado liposomal, 2mg/ml, 10ml vial</t>
  </si>
  <si>
    <t>DINJDOPL5V-</t>
  </si>
  <si>
    <t>DOXORUBICIN HCl, pegylated liposomal, 2mg/ml, 25ml vial</t>
  </si>
  <si>
    <t>DOXORUBICINE HCl, pégylée liposomale, 2mg/ml, 25ml fl.</t>
  </si>
  <si>
    <t>DOXORRUBICINA HCl, pegilado liposomal, 2mg/ml, 25ml vial</t>
  </si>
  <si>
    <t>DINJEFLO2V5</t>
  </si>
  <si>
    <t>EFLORNITHINE hydrochloride, eq. 200mg/ml base, 50ml, vial</t>
  </si>
  <si>
    <t>EFLORNITHINE chlorhydrate, éq. 200mg/ml base, 50ml, fl.</t>
  </si>
  <si>
    <t>EFLORNITINA clorhidrato, eq. 200mg/ml base, 50ml, vial</t>
  </si>
  <si>
    <t>DINJENOX10S</t>
  </si>
  <si>
    <t>ENOXAPARIN sodium, 10,000 IU/1ml, syr.</t>
  </si>
  <si>
    <t>ENOXAPARINE sodique, 10.000 UI/1ml, ser.</t>
  </si>
  <si>
    <t>ENOXAPARINA sódica, 10.000 UI/1ml, jer.</t>
  </si>
  <si>
    <t>DINJENOX20S</t>
  </si>
  <si>
    <t>ENOXAPARIN sodium, 2,000 IU/0.2ml, syr.</t>
  </si>
  <si>
    <t>ENOXAPARINE sodique, 2.000 UI/0,2ml, ser.</t>
  </si>
  <si>
    <t>ENOXAPARINA sodica, 2.000 UI/0,2ml, jer.</t>
  </si>
  <si>
    <t>DINJENOX40S</t>
  </si>
  <si>
    <t>ENOXAPARIN sodium, 4,000 IU/0.4ml, syr.</t>
  </si>
  <si>
    <t>ENOXAPARINE sodique, 4.000 UI/0,4ml, ser.</t>
  </si>
  <si>
    <t>ENOXAPARINA sodica, 4.000 UI/0,4ml, jer.</t>
  </si>
  <si>
    <t>DINJENOX60S</t>
  </si>
  <si>
    <t>ENOXAPARIN sodium, 6,000 IU/0.6ml, syr.</t>
  </si>
  <si>
    <t>ENOXAPARINE sodique, 6.000 UI/0,6ml, ser.</t>
  </si>
  <si>
    <t>ENOXAPARINA sódica, 6.000 UI/0,6ml, jer.</t>
  </si>
  <si>
    <t>DINJEPHE3A-</t>
  </si>
  <si>
    <t>EPHEDRINE hydrochloride, 30mg/ml, 1ml, amp.</t>
  </si>
  <si>
    <t>EPHEDRINE chlorhydrate, 30mg/ml, 1ml, amp.</t>
  </si>
  <si>
    <t>EFEDRINA clorhidrato, 30mg/ml, 1ml, amp.</t>
  </si>
  <si>
    <t>DINJEPIN1AM</t>
  </si>
  <si>
    <t>EPINEPHRINE (adrenaline) tartrate, eq.1mg/ml base,1ml amp IM</t>
  </si>
  <si>
    <t>EPINEPHRINE (adrenaline) tartrate,éq.1mg/ml base, 1ml amp IM</t>
  </si>
  <si>
    <t>EPINEFRINA (adrenalina) tartrato, eq.1mg/ml base, 1ml amp IM</t>
  </si>
  <si>
    <t>DINJEPIN1AV</t>
  </si>
  <si>
    <t>EPINEPHRINE (adrenaline) tartrate,eq. 1mg/ml base,1ml amp IV</t>
  </si>
  <si>
    <t>EPINEPHRINE (adrenaline) tartrate,éq.1mg/ml base, 1ml amp IV</t>
  </si>
  <si>
    <t>EPINEFRINA (adrenalina) tartrato, eq.1mg/ml base, 1ml amp IV</t>
  </si>
  <si>
    <t>DINJEPOA1S-</t>
  </si>
  <si>
    <t>EPOETIN ALFA, 10 000 IU/ml, 1ml, graduated syr.</t>
  </si>
  <si>
    <t>EPOETINE ALFA, 10 000 UI/ml, 1ml, ser. graduée</t>
  </si>
  <si>
    <t>EPOTEINA ALFA, 10 000 UI/ml, 1ml, jer. graduada</t>
  </si>
  <si>
    <t>DINJEPOA2S1</t>
  </si>
  <si>
    <t>EPOETIN ALFA, 2 000 IU/ml, 1ml, amp.</t>
  </si>
  <si>
    <t>EPOETINE ALFA, 2 000 UI/ml, 1ml, amp.</t>
  </si>
  <si>
    <t>EPOTEINA ALFA, 2 000 UI/ml, 1ml, amp.</t>
  </si>
  <si>
    <t>DINJERYT1V-</t>
  </si>
  <si>
    <t>ERYTHROMYCIN lactobionate, eq. to 1g base, powder, vial</t>
  </si>
  <si>
    <t>ERYTHROMYCINE lactobionate, éq. à 1 g base, poudre, fl.</t>
  </si>
  <si>
    <t>ERITROMICINA lactobionato, eq. 1g base, polvo, vial</t>
  </si>
  <si>
    <t>DINJETAM2A-</t>
  </si>
  <si>
    <t>ETAMSYLATE, 125 mg/ml, 2ml, amp.</t>
  </si>
  <si>
    <t>ETAMSILATO, 125 mg/ml, 2ml, amp.</t>
  </si>
  <si>
    <t>DINJETON6I-</t>
  </si>
  <si>
    <t>ETONOGESTREL implant 1 x 68mg, with applicator s.u.</t>
  </si>
  <si>
    <t>ETONOGESTREL implant 1 x 68mg, avec applicateur u.u.</t>
  </si>
  <si>
    <t>ETONOGESTREL implante 1 X 68mg, con aplicador u.u.</t>
  </si>
  <si>
    <t>DINJFENT1A-</t>
  </si>
  <si>
    <t>FENTANYL citrate, eq. 0.05mg/ml base, 2ml, amp.</t>
  </si>
  <si>
    <t>FENTANYL citrate, éq. 0,05mg/ml base, 2ml, amp.</t>
  </si>
  <si>
    <t>FENTANILO citrato, eq. 0,05mg/ml base, 2ml, amp.</t>
  </si>
  <si>
    <t>DINJFLUC2BF</t>
  </si>
  <si>
    <t>FLUCONAZOLE, 2mg/ml, 100ml, bag/bottle PVC free</t>
  </si>
  <si>
    <t>FLUCONAZOLE, 2mg/ml, 100ml, poche/fl. sans PVC</t>
  </si>
  <si>
    <t>FLUCONAZOL, 2mg/ml, 100ml, envase flex./fr. sín PVC</t>
  </si>
  <si>
    <t>DINJFLUM1A-</t>
  </si>
  <si>
    <t>FLUMAZENIL, 0.1mg/ml, 10ml, amp.</t>
  </si>
  <si>
    <t>FLUMAZENIL, 0,1mg/ml, 10ml, amp.</t>
  </si>
  <si>
    <t>DINJFLUM5A-</t>
  </si>
  <si>
    <t>FLUMAZENIL, 0.1mg/ml, 5ml, amp.</t>
  </si>
  <si>
    <t>FLUMAZENIL, 0,1mg/ml, 5ml, amp.</t>
  </si>
  <si>
    <t>DINJFLUP2A-</t>
  </si>
  <si>
    <t>FLUPHENAZINE decanoate, 25mg/ml, 1ml, amp.</t>
  </si>
  <si>
    <t>FLUPHENAZINE décanoate, 25mg/ml, 1ml, amp.</t>
  </si>
  <si>
    <t>FLUFENAZINA decanoato, 25mg/ml, 1ml, amp.</t>
  </si>
  <si>
    <t>DINJFOME1A-</t>
  </si>
  <si>
    <t>FOMEPIZOLE sulfate, 5mg/ml, 20ml, amp</t>
  </si>
  <si>
    <t>FOMEPIZOL sulfato, 5mg/ml, 20ml, amp</t>
  </si>
  <si>
    <t>DINJFOSF4V-</t>
  </si>
  <si>
    <t>FOSFOMYCIN sodium, eq. 4g base, powder, vial</t>
  </si>
  <si>
    <t>FOSFOMYCIN sodium, eq. 4g base, poudre, vial</t>
  </si>
  <si>
    <t>DINJFURO2A-</t>
  </si>
  <si>
    <t>FUROSEMIDE, 10mg/ml, 2ml, amp.</t>
  </si>
  <si>
    <t>FUROSEMIDA, 10mg/ml, 2ml, amp.</t>
  </si>
  <si>
    <t>DINJGANC5V-</t>
  </si>
  <si>
    <t>GANCICLOVIR sodium, eq. 500mg base, powder, vial fr infusion</t>
  </si>
  <si>
    <t>GANCICLOVIR sodique, éq.500mg base, poudre, flacon perfusion</t>
  </si>
  <si>
    <t>GANCICLOVIR sódico, eq. 500mg base, polvo, vial infusión</t>
  </si>
  <si>
    <t>DINJGENT1A1</t>
  </si>
  <si>
    <t>GENTAMICIN sulfate, eq. 10mg/ml base, 1ml, amp.</t>
  </si>
  <si>
    <t>GENTAMICINE sulfate, éq. 10mg/ml base, 1ml, amp.</t>
  </si>
  <si>
    <t>GENTAMICINA sulfato, eq. 10mg/ml base, 1ml, amp.</t>
  </si>
  <si>
    <t>DINJGENT2A-</t>
  </si>
  <si>
    <t>GENTAMICIN sulfate, eq. 10mg/ml base, 2ml, amp.</t>
  </si>
  <si>
    <t>GENTAMICINE sulfate, éq. 10mg/ml base, 2ml, amp.</t>
  </si>
  <si>
    <t>GENTAMICINA sulfato, eq. 10mg/ml base, 2ml, amp.</t>
  </si>
  <si>
    <t>DINJGENT2V-</t>
  </si>
  <si>
    <t>GENTAMICIN sulfate, eq. 10mg/ml base, 2ml, vial</t>
  </si>
  <si>
    <t>GENTAMICINE sulfate, éq. 10mg/ml base, 2ml, fl.</t>
  </si>
  <si>
    <t>GENTAMICINA sulfato, eq. 10mg/ml base, 2ml, vial</t>
  </si>
  <si>
    <t>DINJGENT8A-</t>
  </si>
  <si>
    <t>GENTAMICIN sulfate, eq. 40mg/ml base, 2ml, amp.</t>
  </si>
  <si>
    <t>GENTAMICINE sulfate, éq. 40mg/ml base, 2ml, amp.</t>
  </si>
  <si>
    <t>GENTAMICINA sulfato, eq. 40mg/ml base, 2ml, amp.</t>
  </si>
  <si>
    <t>DINJGLUC1A1</t>
  </si>
  <si>
    <t>GLUCOSE hypertonic, 10%, 10ml, amp</t>
  </si>
  <si>
    <t>GLUCOSE hypertonique, 10%, 10ml, amp</t>
  </si>
  <si>
    <t>GLUCOSA hipertónica, 10%, 10ml, amp</t>
  </si>
  <si>
    <t>DINJGLUC5V5</t>
  </si>
  <si>
    <t>GLUCOSE hypertonic, 50%, 50ml, vial</t>
  </si>
  <si>
    <t>GLUCOSE hypertonique, 50%, 50ml, fl.</t>
  </si>
  <si>
    <t>GLUCOSA hipertónica, 50%, 50ml, vial</t>
  </si>
  <si>
    <t>DINJGLYC2A-</t>
  </si>
  <si>
    <t>GLYCOPYRRONIUM bromide, 0.2mg/ml, 1ml, amp.</t>
  </si>
  <si>
    <t>GLYCOPYRRONIUM bromure, 0,2mg/ml, 1ml, amp.</t>
  </si>
  <si>
    <t>GLICOPIRRONIO bromuro, 0,2mg/ml, 1ml, amp.</t>
  </si>
  <si>
    <t>DINJHALP5A-</t>
  </si>
  <si>
    <t>HALOPERIDOL, 5mg/ml, 1ml, amp.</t>
  </si>
  <si>
    <t>DINJHALP5AD</t>
  </si>
  <si>
    <t>HALOPERIDOL decanoate, 50mg/ml, 1ml, amp.</t>
  </si>
  <si>
    <t>HALOPERIDOL décanoate, 50mg/ml, 1ml, amp.</t>
  </si>
  <si>
    <t>HALOPERIDOL decanoato, 50mg/ml, 1ml, amp.</t>
  </si>
  <si>
    <t>DINJHEPA2A-</t>
  </si>
  <si>
    <t>HEPARIN SODIUM, 5 000 IU/ml, 5ml, amp.</t>
  </si>
  <si>
    <t>HEPARINE SODIQUE, 5 000 UI/ml, 5ml, amp.</t>
  </si>
  <si>
    <t>HEPARINA SODICA, 5 000 UI/ml, 5ml, amp.</t>
  </si>
  <si>
    <t>DINJHYDA2A-</t>
  </si>
  <si>
    <t>HYDRALAZINE hydrochloride, 20mg, powder, amp.</t>
  </si>
  <si>
    <t>HYDRALAZINE chlorhydrate, 20mg, poudre, amp.</t>
  </si>
  <si>
    <t>HIDRALAZINA clorhidrato, 20mg, polvo, amp.</t>
  </si>
  <si>
    <t>DINJHYDR1V-</t>
  </si>
  <si>
    <t>HYDROCORTISONE sodium succinate, eq.100mg base, powder, vial</t>
  </si>
  <si>
    <t>HYDROCORTISONE succinate sodique, eq.100mg base, poudre,fl</t>
  </si>
  <si>
    <t>HIDROCORTISONA succinato sódico, eq. 100mg base, polvo, vial</t>
  </si>
  <si>
    <t>DINJHYDR1VS</t>
  </si>
  <si>
    <t>HYDROCORTISONE sod succ, eq.100mg base, powder,vial +solvent</t>
  </si>
  <si>
    <t>HYDROCORTISONE succ sod, éq. 100mg base,fl. pdre + solvant</t>
  </si>
  <si>
    <t>HIDROCORTISONA succ. sód, eq.100mg base,vial polvo + disolv.</t>
  </si>
  <si>
    <t>DINJHYOS2A-</t>
  </si>
  <si>
    <t>HYOSCINE BUTYLBROMIDE (scopolamine butylbrom) 20mg/1ml, amp.</t>
  </si>
  <si>
    <t>BUTYLBROMURE HYOSCINE (butylbrom.scopolamine) 20mg/1ml, amp.</t>
  </si>
  <si>
    <t>HIOSCINA BUTILBROMURO (butilescopolamina br) 20mg/1 ml, amp.</t>
  </si>
  <si>
    <t>DINJIMCI55V</t>
  </si>
  <si>
    <t>IMIPENEM 500mg/ CILASTATIN sodium 500mg, powder, vial</t>
  </si>
  <si>
    <t>IMIPENEME 500mg/ CILASTATIN sodium 500mg, poudre, fl.</t>
  </si>
  <si>
    <t>IMIPINEM 500mg/ CILASTATINA sódica 500mg, polvo,vial</t>
  </si>
  <si>
    <t>DINJINSAL3APS</t>
  </si>
  <si>
    <t>INSULIN GLARGINE, LONG, 100 IU/ml, 3ml, pref. pen S</t>
  </si>
  <si>
    <t>INSULINE GLARGINE, LENTE, 100 UI/ml, 3ml, stylo prér. S</t>
  </si>
  <si>
    <t>INSULINA GLARGINA, LENTA, 100 UI/ml, 3ml, pluma prec. S</t>
  </si>
  <si>
    <t>DINJINSAU3APN</t>
  </si>
  <si>
    <t>INSULIN ASPART, ULTRARAPID 100 UI/ml, 3ml, pref. pen N</t>
  </si>
  <si>
    <t>INSULINE ASPART, ULTRARAPIDE 100 UI/ml, 3ml, stylo prér. N</t>
  </si>
  <si>
    <t>INSULINA ASPART, ULTRARÁPIDA 100 UI/ml,3ml, pluma prec. N</t>
  </si>
  <si>
    <t>DINJINSHB1VL</t>
  </si>
  <si>
    <t>INSULIN HUMAN, BIPHASIC 30-70 IU/ml, 10ml, vial L</t>
  </si>
  <si>
    <t>INSULINE HUMAINE, BIPHASIQUE 30-70 UI/ml, 10ml, fl. L</t>
  </si>
  <si>
    <t>INSULINA HUMANA, BIFÁSICA 30-70 UI/ml, 10ml, vial  L</t>
  </si>
  <si>
    <t>DINJINSHB1VN</t>
  </si>
  <si>
    <t>INSULIN HUMAN, BIPHASIC 30-70 IU/ml, 10ml, vial N</t>
  </si>
  <si>
    <t>INSULINE HUMAINE, BIPHASIQUE 30-70 UI/ml, 10ml, fl. N</t>
  </si>
  <si>
    <t>INSULINA HUMANA, BIFÁSICA 30-70 UI/ml, 10ml, vial N</t>
  </si>
  <si>
    <t>DINJINSHB1VS</t>
  </si>
  <si>
    <t>INSULIN HUMAN, BIPHASIC 30-70 IU/ml, 10ml, vial S</t>
  </si>
  <si>
    <t>INSULINE HUMAINE, BIPHASIQUE 30-70 UI/ml, 10ml, fl. S</t>
  </si>
  <si>
    <t>INSULINA HUMANA, BIFÁSICA 30-70 UI/ml, 10ml, vial S</t>
  </si>
  <si>
    <t>DINJINSHI1VN</t>
  </si>
  <si>
    <t>INSULIN HUMAN, ISOPHANE (NPH) 100 UI/ml, 10ml, vial N</t>
  </si>
  <si>
    <t>INSULINE HUMAINE, ISOPHANE (NPH) 100 UI/ml, 10ml, fl. N</t>
  </si>
  <si>
    <t>INSULINA HUMANA, ISOFANA (NPH) 100 UI/ml, 10ml, vial N</t>
  </si>
  <si>
    <t>DINJINSHI1VS</t>
  </si>
  <si>
    <t>INSULIN HUMAN, ISOPHANE (NPH) 100 UI/ml, 10ml, vial S</t>
  </si>
  <si>
    <t>INSULINE HUMAINE, ISOPHANE (NPH) 100 UI/ml, 10ml, fl. S</t>
  </si>
  <si>
    <t>INSULINA HUMANA, ISOFANA (NPH) 100 UI/ml, 10ml, vial S</t>
  </si>
  <si>
    <t>DINJINSHR1VN</t>
  </si>
  <si>
    <t>INSULIN HUMAN, RAPID 100 IU/ml, 10ml, vial N</t>
  </si>
  <si>
    <t>INSULINE HUMAINE, RAPIDE 100 UI/ml, 10ml, fl. N</t>
  </si>
  <si>
    <t>INSULINA HUMANA, RÁPIDA 100 UI/ml, 10ml, vial N</t>
  </si>
  <si>
    <t>DINJINSHR1VS</t>
  </si>
  <si>
    <t>INSULIN HUMAN, RAPID 100 IU/ml, 10ml, vial S</t>
  </si>
  <si>
    <t>INSULINE HUMAINE, RAPIDE 100 UI/ml, 10ml, fl. S</t>
  </si>
  <si>
    <t>INSULINA HUMANA, RÁPIDA 100 UI/ml, 10ml, vial S</t>
  </si>
  <si>
    <t>DINJISOB1A-</t>
  </si>
  <si>
    <t>ISOSORBIDE DINITRATE, 1mg/ml, 10ml, amp.</t>
  </si>
  <si>
    <t>ISOSORBIDA DINITRATO, 1mg/ml, 10ml, amp</t>
  </si>
  <si>
    <t>DINJKETA2A-</t>
  </si>
  <si>
    <t>KETAMINE hydrochloride, eq. 50mg/ml base, 5ml, amp.</t>
  </si>
  <si>
    <t>KETAMINE chlorhydrate, éq. 50mg/ml base, 5ml, amp.</t>
  </si>
  <si>
    <t>KETAMINA clorhidrato, eq. 50mg/ml base, 5ml, amp.</t>
  </si>
  <si>
    <t>DINJKTRT3A1</t>
  </si>
  <si>
    <t>KETOROLAC trometamol, 30mg/ml, 1ml, amp.</t>
  </si>
  <si>
    <t>KETOROLAC trométamol, 30mg/ml, 1ml, amp.</t>
  </si>
  <si>
    <t>KETOROLACO trometamol, 30mg/ml, 1ml, amp.</t>
  </si>
  <si>
    <t>DINJLABE1A-</t>
  </si>
  <si>
    <t>LABETALOL hydrochloride, 5mg/ml, 20ml amp.</t>
  </si>
  <si>
    <t>LABETALOL chlorhydrate, 5mg/ml, 20ml amp.</t>
  </si>
  <si>
    <t>LABETALOL clorhidrato, 5mg/ml, 20ml amp.</t>
  </si>
  <si>
    <t>DINJLEVB5A-</t>
  </si>
  <si>
    <t>LEVOBUPIVACAINE hydrochloride eq. 5mg/ml base, 10ml, amp</t>
  </si>
  <si>
    <t>LEVOBUPIVACAINE chlorhydrate éq. 5mg/ml base, 10ml, amp</t>
  </si>
  <si>
    <t>LEVOBUPIVACAINA clorhidrato eq. 5mg/ml base, 10ml, amp</t>
  </si>
  <si>
    <t>DINJLEFX5B-</t>
  </si>
  <si>
    <t>LEVOFLOXACIN 5mg/ml, 100ml, bot.</t>
  </si>
  <si>
    <t>DINJLEVE5V-</t>
  </si>
  <si>
    <t>LEVETIRACETAM, 100mg/ml, 5ml, vial</t>
  </si>
  <si>
    <t>LEVETIRACETAM, 100mg/ml, 5ml, fl.</t>
  </si>
  <si>
    <t>DINJLEVN15I</t>
  </si>
  <si>
    <t>LEVONORGESTREL implant 2 x 75mg + trocar</t>
  </si>
  <si>
    <t>LEVONORGESTREL implant 2 x 75mg + trocart</t>
  </si>
  <si>
    <t>LEVONORGESTREL implante 2 x 75mg + trocar</t>
  </si>
  <si>
    <t>DINJLIDE2C1</t>
  </si>
  <si>
    <t>LIDOCAINE 2%/ EPINEPHRINE 1/80 000, 1.8-2.2ml, cart.</t>
  </si>
  <si>
    <t>LIDOCAINE 2%/ EPINEPHRINE 1/80 000, 1,8-2,2ml, cart.</t>
  </si>
  <si>
    <t>LIDOCAÍNA 2%/ EPINEFRINA 1/80 000, 1,8-2,2ml, cart.</t>
  </si>
  <si>
    <t>DINJLIDO1A1</t>
  </si>
  <si>
    <t>LIDOCAINE hydrochloride, 1%, preservative-free, 10ml, amp</t>
  </si>
  <si>
    <t>LIDOCAINE chlorhydrate, 1%, sans conservateur, 10ml, amp</t>
  </si>
  <si>
    <t>LIDOCAÍNA clorhidrato, 1%, sin conservantes, 10ml, amp.</t>
  </si>
  <si>
    <t>DINJLIDO1A5</t>
  </si>
  <si>
    <t>LIDOCAINE hydrochloride, 1%, preservative-free,5ml,plast.amp</t>
  </si>
  <si>
    <t>LIDOCAINE chlorhydrate, 1%, sans conservateur, 5ml,amp.plast</t>
  </si>
  <si>
    <t>LIDOCAÍNA clorhidrato, 1%, sin conservantes, 5ml, amp.plast</t>
  </si>
  <si>
    <t>DINJLIDO1V2</t>
  </si>
  <si>
    <t>LIDOCAINE hydrochloride, 1%, preservative-free, 20ml, vial</t>
  </si>
  <si>
    <t>LIDOCAINE chlorhydrate, 1%, sans conservateur, 20ml, fl.</t>
  </si>
  <si>
    <t>LIDOCAÍNA clorhidrato, 1%, sin conservantes, 20ml, vial</t>
  </si>
  <si>
    <t>DINJLIDO2V2</t>
  </si>
  <si>
    <t>LIDOCAINE hydrochloride, 2%, preservative-free, 20ml, vial</t>
  </si>
  <si>
    <t>LIDOCAINE chlorhydrate, 2%, sans conservateur, 20ml, fl.</t>
  </si>
  <si>
    <t>LIDOCAÍNA clorhidrato, 2%, sin conservantes, 20ml,  vial</t>
  </si>
  <si>
    <t>DINJLINE6FBF</t>
  </si>
  <si>
    <t>LINEZOLID, 2mg/ml, 300ml, flex. bag PVC free</t>
  </si>
  <si>
    <t>LINEZOLIDE, 2mg/ml, 300ml, poche souple ss PVC</t>
  </si>
  <si>
    <t>LINEZOLID, 2mg/ml, 300ml, envase flexible sin PVC</t>
  </si>
  <si>
    <t>DINJLIPE2FBF5</t>
  </si>
  <si>
    <t>LIPID emulsion, 20%, 500ml, flex. bag/bottle, PVC free</t>
  </si>
  <si>
    <t>émulsion LIPIDIQUE, 20%, 500ml poche souple/flacon, sans PVC</t>
  </si>
  <si>
    <t>emulsión de LIPIDOS, 20%, 500ml envase flex./frasco, sin PVC</t>
  </si>
  <si>
    <t>DINJMAGS5A-</t>
  </si>
  <si>
    <t>MAGNESIUM sulfate, 0.5g/ml, 10ml, amp.</t>
  </si>
  <si>
    <t>MAGNESIUM sulfate, 0,5g/ml, 10ml, amp.</t>
  </si>
  <si>
    <t>MAGNESIO sulfato, 0,5g/ml, 10ml, amp.</t>
  </si>
  <si>
    <t>DINJMEDR1S-</t>
  </si>
  <si>
    <t>MEDROXYPROGESTERONE acetate, 150mg, 1ml, syr.</t>
  </si>
  <si>
    <t>MEDROXYPROGESTERONE acétate, 150mg, 1ml, ser.</t>
  </si>
  <si>
    <t>MEDROXIPROGESTERONA acetato, 150mg, 1ml, jer.</t>
  </si>
  <si>
    <t>DINJMEDR1V-</t>
  </si>
  <si>
    <t>MEDROXYPROGESTERONE acetate, 150mg, 1ml, vial</t>
  </si>
  <si>
    <t>MEDROXYPROGESTERONE acétate, 150mg, 1ml, fl.</t>
  </si>
  <si>
    <t>MEDROXIPROGESTERONA acetato, 150mg, 1ml, vial</t>
  </si>
  <si>
    <t>DINJMEDR6IP</t>
  </si>
  <si>
    <t>MEDROXYPROGESTERONE acetate, 104mg/0.65ml, pref Uniject syr.</t>
  </si>
  <si>
    <t>MEDROXYPROGESTERONE acétate, 104mg/0,65ml, ser. Uniject prér</t>
  </si>
  <si>
    <t>MEDROXIPROGESTERONA acetato, 104mg/0,65ml, jer. Uniject prec</t>
  </si>
  <si>
    <t>DINJMEGA4A-</t>
  </si>
  <si>
    <t>MEGLUMINE ANTIMONIATE, pentaval. antimony 81 mg/ml, 5ml, amp</t>
  </si>
  <si>
    <t>MEGLUMINE ANTIMONIATE, antimoine pentaval. 81mg/ml, 5ml, amp</t>
  </si>
  <si>
    <t>MEGLUMINA ANTIMONIATO, antimonio pentaval. 81mg/ml, 5ml amp.</t>
  </si>
  <si>
    <t>DINJMELA3A5</t>
  </si>
  <si>
    <t>MELARSOPROL, 36mg/ml, 5ml, amp.</t>
  </si>
  <si>
    <t>DINJMERG2A-</t>
  </si>
  <si>
    <t>METHYLERGOMETRINE maleate, 0.2mg/ml, 1ml, amp.</t>
  </si>
  <si>
    <t>METHYLERGOMETRINE maleate, 0,2mg/ml, 1ml, amp.</t>
  </si>
  <si>
    <t>METILERGOMETRINA maleato, 0,2mg/ml, 1ml, amp.</t>
  </si>
  <si>
    <t>DINJMERO1V-</t>
  </si>
  <si>
    <t>MEROPENEM, 1g, powder, vial</t>
  </si>
  <si>
    <t>MEROPENEME, 1g, poudre, fl,</t>
  </si>
  <si>
    <t>MEROPENEM, 1g, polvo, vial</t>
  </si>
  <si>
    <t>DINJMERO5V-</t>
  </si>
  <si>
    <t>MEROPENEM, 500mg, powder, vial</t>
  </si>
  <si>
    <t>MEROPENEME, 500mg, poudre, fl.</t>
  </si>
  <si>
    <t>MEROPENEM, 500mg, polvo, vial</t>
  </si>
  <si>
    <t>DINJMETN5BF</t>
  </si>
  <si>
    <t>METRONIDAZOLE, 5mg/ml, 100ml, bag/bottle PVC free</t>
  </si>
  <si>
    <t>METRONIDAZOLE, 5mg/ml, 100ml, poche/fl. sans PVC</t>
  </si>
  <si>
    <t>METRONIDAZOL, 5mg/ml, 100ml, envase flex./fr. sín PVC</t>
  </si>
  <si>
    <t>DINJMETO1A-</t>
  </si>
  <si>
    <t>METOCLOPRAMIDE hydrochloride, 5mg/ml, 2ml, amp.</t>
  </si>
  <si>
    <t>METOCLOPRAMIDE chlorhydrate, 5mg/ml, 2ml, amp</t>
  </si>
  <si>
    <t>METOCLOPRAMIDA clorhidrato, 5mg/ml, 2ml, amp.</t>
  </si>
  <si>
    <t>DINJMIDA50A</t>
  </si>
  <si>
    <t>MIDAZOLAM, 5mg/ml, 10ml, amp</t>
  </si>
  <si>
    <t>DINJMIDA5A-</t>
  </si>
  <si>
    <t>MIDAZOLAM, 1mg/ml, 5ml, amp</t>
  </si>
  <si>
    <t>DINJMORP1A-</t>
  </si>
  <si>
    <t>MORPHINE hydrochloride, 10mg/ml, 1ml, amp.</t>
  </si>
  <si>
    <t>MORPHINE chlorhydrate, 10mg/ml, 1 ml, amp.</t>
  </si>
  <si>
    <t>MORFINA clorhidrato, 10mg/ml, 1 ml, amp.</t>
  </si>
  <si>
    <t>DINJNADR2S-</t>
  </si>
  <si>
    <t>NADROPARIN calcium, 1900 IU/0.2ml, syr.</t>
  </si>
  <si>
    <t>NADROPARINE calcique, 1900 UI/0,2ml, ser.</t>
  </si>
  <si>
    <t>NADROPARINA cálcica, 1900 UI/0,2ml, jer.</t>
  </si>
  <si>
    <t>DINJNADR3S-</t>
  </si>
  <si>
    <t>NADROPARIN calcium, 2850 IU/0.3ml, syr.</t>
  </si>
  <si>
    <t>NADROPARINE calcique, 2850 UI/0,3ml, ser.</t>
  </si>
  <si>
    <t>NADROPARINA cálcica, 2850 UI/0,3ml, jer.</t>
  </si>
  <si>
    <t>DINJNADR4S-</t>
  </si>
  <si>
    <t>NADROPARIN calcium, 3800 IU/0.4ml, syr.</t>
  </si>
  <si>
    <t>NADROPARINE calcique, 3800 UI/0,4ml, ser.</t>
  </si>
  <si>
    <t>NADROPARINA cálcica, 3800 UI/0,4ml, jer.</t>
  </si>
  <si>
    <t>DINJNADR5S-</t>
  </si>
  <si>
    <t>NADROPARIN calcium, 5700 UI/0.6ml, syr.</t>
  </si>
  <si>
    <t>NADROPARINE calcique, 5700 UI/0,6ml, ser.</t>
  </si>
  <si>
    <t>NADROPARINA cálcica, 5700 UI/0,6ml, jer.</t>
  </si>
  <si>
    <t>DINJNALO4A-</t>
  </si>
  <si>
    <t>NALOXONE hydrochloride, 0.4mg/ml, 1ml, amp.</t>
  </si>
  <si>
    <t>NALOXONE chlorhydrate, 0,4mg/ml, 1ml, amp.</t>
  </si>
  <si>
    <t>NALOXONA clorhidrato, 0,4mg/ml, 1ml, amp.</t>
  </si>
  <si>
    <t>DINJNEOS1A-</t>
  </si>
  <si>
    <t>NEOSTIGMINE methylsulfate, 1mg/ml, 5ml, amp.</t>
  </si>
  <si>
    <t>NEOSTIGMINE méthylsulfate,  1mg/ml, 5ml, amp.</t>
  </si>
  <si>
    <t>NEOSTIGMINA metilsulfato, 1mg/ml, 5ml, amp.</t>
  </si>
  <si>
    <t>DINJNEPI4AV</t>
  </si>
  <si>
    <t>NOREPINEPHRINE (noradrenaline) tartrate, eq.1mg/ml base, 4ml</t>
  </si>
  <si>
    <t>NOREPINEPHRINE (noradrénaline) tartrate,éq.1mg/ml base,4ml</t>
  </si>
  <si>
    <t>NOREPINEFRINA (noradrenalina) tartrato, eq.1mg/ml base,4ml</t>
  </si>
  <si>
    <t>DINJNICA1A-</t>
  </si>
  <si>
    <t>NICARDIPINE hydrochloride, 1mg/ml, 10ml, amp.</t>
  </si>
  <si>
    <t>NICARDIPINE chlorhydrate, 1mg/ml, 10ml, amp.</t>
  </si>
  <si>
    <t>NICARDIPINA clorhidrato, 1mg/ml, 10ml, amp.</t>
  </si>
  <si>
    <t>DINJOMEP4V-</t>
  </si>
  <si>
    <t>OMEPRAZOLE sodium, eq. 40mg base, powder, vial, fr infusion</t>
  </si>
  <si>
    <t>OMEPRAZOLE sodique, éq. 40mg base, poudre, fl. pr perfusion</t>
  </si>
  <si>
    <t>OMEPRAZOL sódico, eq. 40mg base, polvo, vial para perfusión</t>
  </si>
  <si>
    <t>DINJONDA4A-</t>
  </si>
  <si>
    <t>ONDANSETRON hydrochloride, eq. 2mg/ml base, 2ml, amp.</t>
  </si>
  <si>
    <t>ONDANSETRON chlorhydrate, éq. 2mg/ml base, 2ml, amp.</t>
  </si>
  <si>
    <t>ONDANSETRON clorhidrato, eq. 2mg/ml base, 2ml, amp.</t>
  </si>
  <si>
    <t>DINJOXYT1A-</t>
  </si>
  <si>
    <t>OXYTOCIN, 10 IU/ml, 1ml, amp.</t>
  </si>
  <si>
    <t>OXYTOCINE, 10 UI/ml, 1ml, amp.</t>
  </si>
  <si>
    <t>OXITOCINA, 10 UI/ml, 1ml, amp.</t>
  </si>
  <si>
    <t>DINJPACL1V-</t>
  </si>
  <si>
    <t>PACLITAXEL, 6mg/ml, solution to be diluted, 16.7ml, vial</t>
  </si>
  <si>
    <t>PACLITAXEL, 6mg/ml, solution à diluer, 16,7ml, fl.</t>
  </si>
  <si>
    <t>PACLITAXEL 6mg/ml, solución para diluir, 16.7ml, vial</t>
  </si>
  <si>
    <t>DINJPARA1B-</t>
  </si>
  <si>
    <t>PARACETAMOL (acetaminophen), 10mg/ml, 100ml, bot.</t>
  </si>
  <si>
    <t>PARACETAMOL (acétaminophène), 10mg/ml, 100ml, fl.</t>
  </si>
  <si>
    <t>PARACETAMOL (acetaminofén), 10mg/ml, 100ml, fr.</t>
  </si>
  <si>
    <t>DINJPARA1FBF</t>
  </si>
  <si>
    <t>PARACETAMOL (acetaminophen),10mg/ml,100ml, flex.bag PVC free</t>
  </si>
  <si>
    <t>PARACETAMOL (acétaminophène),10mg/ml,100ml, poche sans PVC</t>
  </si>
  <si>
    <t>PARACETAMOL (acetaminofén), 10mg/ml,100ml, env.flex. sín PVC</t>
  </si>
  <si>
    <t>DINJPARA5B-</t>
  </si>
  <si>
    <t>PARACETAMOL (acetaminophen), 10mg/ml, 50ml, bot.</t>
  </si>
  <si>
    <t>PARACETAMOL (acétaminophène), 10mg/ml, 50ml, fl.</t>
  </si>
  <si>
    <t>PARACETAMOL (acetaminofén), 10mg/ml, 50ml, fr.</t>
  </si>
  <si>
    <t>DINJPARA5FBF</t>
  </si>
  <si>
    <t>PARACETAMOL (acetaminophen),10mg/ml, 50ml, flex.bag PVC free</t>
  </si>
  <si>
    <t>PARACETAMOL (acétaminophène),10mg/ml, 50ml, poche s. ss PVC</t>
  </si>
  <si>
    <t>PARACETAMOL (acetaminofén), 10mg/ml, 50ml, env.flex. sín PVC</t>
  </si>
  <si>
    <t>DINJPARO1A-</t>
  </si>
  <si>
    <t>PAROMOMYCIN sulfate, eq. 375mg/ml base, 2ml, amp</t>
  </si>
  <si>
    <t>PAROMOMYCINE sulfate, éq. 375mg/ml base, 2ml, amp</t>
  </si>
  <si>
    <t>PAROMOMICINA sulfato, eq. 375mg/ml base, 2ml, amp</t>
  </si>
  <si>
    <t>DINJPENB1VS</t>
  </si>
  <si>
    <t>BENZATHINE BENZYLPENICILLIN, 1.2 MIU, powder, vial+ solvent</t>
  </si>
  <si>
    <t>BENZATHINE BENZYLPENICILLINE, 1,2 MUI, poudre, fl.+solvant</t>
  </si>
  <si>
    <t>BENZATINA BENZYLPENICILINA, 1,2 MUI, polvo, vial + disolv.</t>
  </si>
  <si>
    <t>DINJPENB2VS</t>
  </si>
  <si>
    <t>BENZATHINE BENZYLPENICILLIN, 2.4 MIU, powder, vial + solvent</t>
  </si>
  <si>
    <t>BENZATHINE BENZYLPENICILLINE, 2,4 MUI, poudre, fl. +solvant</t>
  </si>
  <si>
    <t>BENZATINA BENZYLPENICILINA, 2,4 MUI, polvo, vial. + disolv.</t>
  </si>
  <si>
    <t>DINJPENG1V-</t>
  </si>
  <si>
    <t>BENZYLPENICILLIN (peni G, crystal peni), 1 MIU, powder,vial</t>
  </si>
  <si>
    <t>BENZYLPENICILLINE (peni G, cristal peni), 1 MUI, poudre, fl</t>
  </si>
  <si>
    <t>PENICILINA BENCIL (peni. G, peni.cristal), 1 MUI, polvo vial</t>
  </si>
  <si>
    <t>DINJPENG5V-</t>
  </si>
  <si>
    <t>BENZYLPENICILLIN (peni G, crystal peni), 5 MIU, powder,vial</t>
  </si>
  <si>
    <t>BENZYLPENICILLINE (peni G, cristal peni), 5 MUI, poudre, fl</t>
  </si>
  <si>
    <t>PENICILINA BENCIL (peni. G, peni.cristal), 5 MUI, polvo vial</t>
  </si>
  <si>
    <t>DINJPENP1VS</t>
  </si>
  <si>
    <t>PROCAINE BENZYLPENICILLIN, 1.2 MIU, powder, vial + solvent</t>
  </si>
  <si>
    <t>BENZYLPENICILLINE PROCAINE, 1,2 MUI, fl. poudre + solvant</t>
  </si>
  <si>
    <t>BENZILPENICILINA PROCAINA, 1,2 MUI, vial polvo + disolvente</t>
  </si>
  <si>
    <t>DINJPENP6VS</t>
  </si>
  <si>
    <t>PROCAINE BENZYLPENICILLIN, 0.6 MIU, powder, vial + solvent</t>
  </si>
  <si>
    <t>BENZYLPENICILLINE PROCAINE, 0,6 MUI, fl. poudre + solvant</t>
  </si>
  <si>
    <t>BENZILPENICILINA PROCAINA, 0,6 MUI, vial polvo + disolvente</t>
  </si>
  <si>
    <t>DINJPENT3V-</t>
  </si>
  <si>
    <t>PENTAMIDINE isetionate, 300mg, powder, vial</t>
  </si>
  <si>
    <t>PENTAMIDINE isetionate, 300mg, poudre, fl.</t>
  </si>
  <si>
    <t>PENTAMIDINA isetionato, 300mg, polvo, vial</t>
  </si>
  <si>
    <t>DINJPHEE5A-</t>
  </si>
  <si>
    <t>PHENYLEPHRINE hydrochloride, eq. 0.05mg base/ml, 10ml amp.</t>
  </si>
  <si>
    <t>PHENYLEPHRINE chlorhydrate, éq. 0,05mg base/ ml, 10ml amp.</t>
  </si>
  <si>
    <t>FENILEFRINA hidrocloruro, eq. 0,05mg base/ ml, 10ml amp.</t>
  </si>
  <si>
    <t>DINJPHEN2A1</t>
  </si>
  <si>
    <t>PHENOBARBITAL sodium, 200mg/ml, 1ml, amp.</t>
  </si>
  <si>
    <t>PHENOBARBITAL sodique, 200mg/ml, 1ml, amp.</t>
  </si>
  <si>
    <t>FENOBARBITAL sódico, 200mg/ml, 1ml, amp.</t>
  </si>
  <si>
    <t>DINJPHEY2A-</t>
  </si>
  <si>
    <t>PHENYTOIN sodium, 50mg/ml, 5ml, amp.</t>
  </si>
  <si>
    <t>PHENYTOINE sodique, 50mg/ml, 5ml, amp.</t>
  </si>
  <si>
    <t>FENITOINA sódica, 50mg/ml, 5ml, amp.</t>
  </si>
  <si>
    <t>DINJPHEY2V-</t>
  </si>
  <si>
    <t>PHENYTOIN sodium, 50mg/ml, 5ml, vial</t>
  </si>
  <si>
    <t>PHENYTOINE sodique, 50mg/ml, 5ml, fl.</t>
  </si>
  <si>
    <t>FENITOINA sódica, 50mg/ml, 5ml, vial</t>
  </si>
  <si>
    <t>DINJPHLT44A</t>
  </si>
  <si>
    <t>PHLOROGLUCINOL10mg/ml/TRIMETHYLPHLOROGLUCINOL10µg/ml,4ml,amp</t>
  </si>
  <si>
    <t>FLOROGLUCINOL10mg/ml/TRIMETILFLOROGLUCINOL10µg/ml,4ml,amp</t>
  </si>
  <si>
    <t>DINJPHYT2AN</t>
  </si>
  <si>
    <t>PHYTOMENADIONE (vitamin K1), 10mg/ml (2mg/0.2ml), 0.2ml amp.</t>
  </si>
  <si>
    <t>PHYTOMENADIONE (vitamine K1), 10mg/ml (2mg/0,2ml),0.2ml amp.</t>
  </si>
  <si>
    <t>FITOMENADIONA (vitamina K)1, 10mg/ml (2mg/0,2ml), 0.2ml amp.</t>
  </si>
  <si>
    <t>DINJPITA45V</t>
  </si>
  <si>
    <t>PIPERACILLIN 4g / TAZOBACTAM 500mg, powder, vial for inf.</t>
  </si>
  <si>
    <t>PIPERACILLINE 4g / TAZOBACTAM 500mg, poudre, fl. pour perf.</t>
  </si>
  <si>
    <t>PIPERACILINA 4g / TAZOBACTAM 500mg, polvo, vial para infus.</t>
  </si>
  <si>
    <t>DINJPOTC2A1</t>
  </si>
  <si>
    <t>POTASSIUM chloride, 2mmol/ml (15%), 10ml, amp.</t>
  </si>
  <si>
    <t>POTASSIUM chlorure, 2mmol/ml (15%), 10ml, amp.</t>
  </si>
  <si>
    <t>POTASIO cloruro, 2mmol/ml (15%), 10ml, amp.</t>
  </si>
  <si>
    <t>DINJPRAL2A1S</t>
  </si>
  <si>
    <t>PRALIDOXIME, 2%, vial powder + 10ml amp. diluent</t>
  </si>
  <si>
    <t>PRALIDOXIME, 2%, flacon poudre + amp. solvant 10ml</t>
  </si>
  <si>
    <t>PRALIDOXIMA, 2%, vial polvo + amp. disolv. 10ml</t>
  </si>
  <si>
    <t>DINJPROM2A-</t>
  </si>
  <si>
    <t>PROMETHAZINE hydrochloride, eq. 25mg/ml base, 1ml, amp.</t>
  </si>
  <si>
    <t>PROMETHAZINE chlorhydrate, éq. 25mg/ml base, 1 ml, amp.</t>
  </si>
  <si>
    <t>PROMETAZINA clorhidrato, eq. 25mg/ml base, 1 ml, amp.</t>
  </si>
  <si>
    <t>DINJPROM5A-</t>
  </si>
  <si>
    <t>PROMETHAZINE hydrochloride, eq. 25mg/ml base, 2ml, amp.</t>
  </si>
  <si>
    <t>PROMETHAZINE chlorhydrate, éq. 25mg/ml base, 2ml, amp.</t>
  </si>
  <si>
    <t>PROMETACINA clorhidrato, eq. 25mg/ml base, 2ml, amp.</t>
  </si>
  <si>
    <t>DINJPROP2AE</t>
  </si>
  <si>
    <t>PROPOFOL, 10mg/ml, 20ml, emulsion, amp.</t>
  </si>
  <si>
    <t>PROPOFOL, 10mg/ml, 20ml, émulsion, amp.</t>
  </si>
  <si>
    <t>PROPOFOL, 10mg/ml, 20 ml, emulsión, amp.</t>
  </si>
  <si>
    <t>DINJPROT5A-</t>
  </si>
  <si>
    <t>PROTAMINE sulfate, 10mg/ml, 5ml, amp.</t>
  </si>
  <si>
    <t>PROTAMINA sulfato, 10mg/ml, 5ml, amp.</t>
  </si>
  <si>
    <t>DINJRANI5A-</t>
  </si>
  <si>
    <t>RANITIDINE, 25 mg/ml, 2 ml, amp.</t>
  </si>
  <si>
    <t>RANITIDINE, 25mg/ml, 2 ml, amp.</t>
  </si>
  <si>
    <t>RANITIDINA, 25mg/ml, 2 ml, amp.</t>
  </si>
  <si>
    <t>DINJRIBA01A</t>
  </si>
  <si>
    <t>RIBAVIRIN, 100mg/ml, 1ml, amp.</t>
  </si>
  <si>
    <t>RIBAVIRINE, 100mg/ml, 1ml, amp.</t>
  </si>
  <si>
    <t>RIBAVIRINA, 100mg/ml, 1ml, amp.</t>
  </si>
  <si>
    <t>DINJRIBA1A-</t>
  </si>
  <si>
    <t>RIBAVIRIN, 100mg/ml, 12ml, amp.</t>
  </si>
  <si>
    <t>RIBAVIRINE, 100mg/ml, 12ml, amp.</t>
  </si>
  <si>
    <t>RIBAVIRINA, 100mg/ml, 12ml, amp.</t>
  </si>
  <si>
    <t>DINJRIFA6VS</t>
  </si>
  <si>
    <t>RIFAMPICIN (R), 600mg, powder, vial + solvent</t>
  </si>
  <si>
    <t>RIFAMPICINE (R), 600mg, poudre, fl. + solvant</t>
  </si>
  <si>
    <t>RIFAMPICINA (R), 600mg, polvo, vial + disolvente</t>
  </si>
  <si>
    <t>DINJSODB8A1</t>
  </si>
  <si>
    <t>SODIUM BICARBONATE, 8.4%, 1mEq/ml, 10ml, amp.</t>
  </si>
  <si>
    <t>SODIUM BICARBONATE, 8,4%, 1mEq/ml, 10ml, amp.</t>
  </si>
  <si>
    <t>BICARBONATO SODICO, 8,4%, 1mEq/ml, 10ml, amp.</t>
  </si>
  <si>
    <t>DINJSODB8A2</t>
  </si>
  <si>
    <t>SODIUM BICARBONATE, 8.4%, 1mEq/ml, 20ml, amp.</t>
  </si>
  <si>
    <t>SODIUM BICARBONATE, 8,4%, 1mEq/ml, 20ml, amp.</t>
  </si>
  <si>
    <t>BICARBONATO DE SODIO, 8,4%, 1mEq/ml, 20ml, amp.</t>
  </si>
  <si>
    <t>DINJSODC1A1</t>
  </si>
  <si>
    <t>SODIUM chloride 10%, 10ml, amp.</t>
  </si>
  <si>
    <t>Chlorure de SODIUM, 10%, 10ml, amp.</t>
  </si>
  <si>
    <t>SODIO cloruro, hipertónico, 10%, 10ml, amp.</t>
  </si>
  <si>
    <t>DINJSODC2A1</t>
  </si>
  <si>
    <t>SODIUM chloride, hypertonic, 20%, 10ml, amp.</t>
  </si>
  <si>
    <t>SODIUM chlorure, hypertonique, 20%, 10ml, amp.</t>
  </si>
  <si>
    <t>SODIO cloruro, hipertónico, 20%, 10ml, amp.</t>
  </si>
  <si>
    <t>DINJSODC9A1</t>
  </si>
  <si>
    <t>SODIUM chloride, 0.9%, 10ml, amp.</t>
  </si>
  <si>
    <t>SODIUM chlorure 0.9%, 10ml, amp.</t>
  </si>
  <si>
    <t>SODIO cloruro 0.9%, 10ml, amp.</t>
  </si>
  <si>
    <t>DINJSODC9A5</t>
  </si>
  <si>
    <t>SODIUM chloride, 0.9%, 5ml, plastic amp.</t>
  </si>
  <si>
    <t>SODIUM chlorure, 0,9%, 5ml, amp. plastique</t>
  </si>
  <si>
    <t>SODIO cloruro, 0,9%, 5ml, amp. plástico</t>
  </si>
  <si>
    <t>DINJSODC9AP1</t>
  </si>
  <si>
    <t>SODIUM chloride, 0.9%, 10ml, plastic amp.</t>
  </si>
  <si>
    <t>SODIUM chlorure, 0,9%, 10ml, amp. plastique</t>
  </si>
  <si>
    <t>SODIO cloruro 0.9%, 10ml, amp. plástico</t>
  </si>
  <si>
    <t>DINJSSGL1V3</t>
  </si>
  <si>
    <t>SODIUM STIBOGLUCONATE, pentaval.antimony 100mg/ml, 30ml vial</t>
  </si>
  <si>
    <t>SODIUM STIBOGLUCONATE, antimoine pentaval. 100mg/ml, 30ml fl</t>
  </si>
  <si>
    <t>ESTIBOGLUCONATO SODIO, antimonio pentav. 100mg/ml 30ml vial</t>
  </si>
  <si>
    <t>DINJSTRE1V-</t>
  </si>
  <si>
    <t>STREPTOMYCIN sulfate, eq. 1g base, powder, vial</t>
  </si>
  <si>
    <t>STREPTOMYCINE sulfate, éq. 1g base, poudre, fl.</t>
  </si>
  <si>
    <t>ESTREPTOMICINA sulfato, eq. 1g base, polvo, vial</t>
  </si>
  <si>
    <t>DINJSTRK1V-</t>
  </si>
  <si>
    <t>STREPTOKINASE, 1.500.000 IU, powder, vial</t>
  </si>
  <si>
    <t>STREPTOKINASE, 1.500.000 IU, poudre, fl.</t>
  </si>
  <si>
    <t>STREPTOKINASA, 1.500.000 IU, poLvo, vial</t>
  </si>
  <si>
    <t>DINJSUXC1A-</t>
  </si>
  <si>
    <t>SUXAMETHONIUM chloride, 50mg/ml, 2ml, amp.</t>
  </si>
  <si>
    <t>SUXAMETHONIUM chlorure, 50mg/ml, 2ml, amp.</t>
  </si>
  <si>
    <t>SUXAMETONIO cloruro, 50mg/ml, 2ml, amp.</t>
  </si>
  <si>
    <t>DINJTHIA1A-</t>
  </si>
  <si>
    <t>THIAMINE (vitamin B1), 50mg/ml, 2ml, amp.</t>
  </si>
  <si>
    <t>THIAMINE (vitamine B1), 50mg/ml, 2ml, amp.</t>
  </si>
  <si>
    <t>TIAMINA (vitamina B1), 50mg/ml, 2ml, amp.</t>
  </si>
  <si>
    <t>DINJTHIO5V-</t>
  </si>
  <si>
    <t>THIOPENTAL sodium, 500mg, powder, vial</t>
  </si>
  <si>
    <t>THIOPENTAL sodique, 500mg, poudre, fl.</t>
  </si>
  <si>
    <t>TIOPENTAL sódico, 500mg, vial polvo</t>
  </si>
  <si>
    <t>DINJTRAM1A-</t>
  </si>
  <si>
    <t>TRAMADOL hydrochloride, 50mg/ml, 2ml, amp.</t>
  </si>
  <si>
    <t>TRAMADOL chlorhydrate, 50mg/ml, 2ml, amp.</t>
  </si>
  <si>
    <t>TRAMADOL clorhidrato, 50mg/ml, 2ml, amp.</t>
  </si>
  <si>
    <t>DINJTRAN5A-</t>
  </si>
  <si>
    <t>TRANEXAMIC acid, 100mg/ml, 5ml amp.</t>
  </si>
  <si>
    <t>Acide TRANEXAMIQUE, 100mg/ml, 5ml amp.</t>
  </si>
  <si>
    <t>Ácido TRANEXÁMICO, 100mg/ml, 5ml amp.</t>
  </si>
  <si>
    <t>DINJTRIH2A-</t>
  </si>
  <si>
    <t>TRIHEXYPHENIDYL hydrochloride, 2mg/ml, 5ml, amp.</t>
  </si>
  <si>
    <t>TRIHEXYPHENIDYL hydrochlorure, 2mg/ml, 5ml, amp.</t>
  </si>
  <si>
    <t>TRIHEXIFENIDILO hidrocloruro, 2mg/ml, 5ml, amp.</t>
  </si>
  <si>
    <t>DINJVALP4A-</t>
  </si>
  <si>
    <t>VALPROATE SODIUM , 100mg/ml, 4ml amp.</t>
  </si>
  <si>
    <t>VALPROATE DE SODIUM, 100mg/ml, 4ml amp.</t>
  </si>
  <si>
    <t>VALPROATO SODICO, 100mg/ml, 4ml amp.</t>
  </si>
  <si>
    <t>DINJVANC1V-</t>
  </si>
  <si>
    <t>VANCOMYCIN hydrocloride, eq. 1g base, powder, vial</t>
  </si>
  <si>
    <t>VANCOMYCINE chlorydrate, éq. 1g base, poudre, fl.</t>
  </si>
  <si>
    <t>VANCOMICINA clorhidrato, eq. 1g base, polvo, vial</t>
  </si>
  <si>
    <t>DINJVANC5V-</t>
  </si>
  <si>
    <t>VANCOMYCIN hydrocloride, eq. 500mg base, powder, vial</t>
  </si>
  <si>
    <t>VANCOMYCINE chlorhydrate, éq. 500mg base, poudre, fl.</t>
  </si>
  <si>
    <t>VANCOMICINA clorhidrato, eq. 500mg base, polvo, vial</t>
  </si>
  <si>
    <t>DINJVECB1V-</t>
  </si>
  <si>
    <t>VECURONIUM bromide, 10mg, powder, vial</t>
  </si>
  <si>
    <t>VECURONIUM bromure, 10mg, poudre, fl.</t>
  </si>
  <si>
    <t>VECURONIO bromuro, 10mg, polvo, vial</t>
  </si>
  <si>
    <t>DINJVERA2A-</t>
  </si>
  <si>
    <t>VERAPAMIL hydrochloride, 2.5mg/ml, 2ml, amp.</t>
  </si>
  <si>
    <t>VERAPAMIL chlorhydrate, 2,5mg/ml, 2ml, amp.</t>
  </si>
  <si>
    <t>VERAPAMILO clorhidrato, 2,5mg/ml, 2ml, amp</t>
  </si>
  <si>
    <t>DINJVINC1V-</t>
  </si>
  <si>
    <t>VINCRISTINE sulfate, 1mg/ml, 1ml, vial</t>
  </si>
  <si>
    <t>VINCRISTINE sulfate, 1mg/ml, 1ml, fl.</t>
  </si>
  <si>
    <t>VINCRISTINA sulfato, 1mg/ml, 1ml, vial</t>
  </si>
  <si>
    <t>DINJVINC2V-</t>
  </si>
  <si>
    <t>VINCRISTINE sulfate, 1mg/ml, 2ml, vial</t>
  </si>
  <si>
    <t>VINCRISTINE sulfate, 1mg/ml, 2ml, fl.</t>
  </si>
  <si>
    <t>VINCRISTINA sulfato, 1mg/ml, 2ml, vial</t>
  </si>
  <si>
    <t>DINJWATE1A-</t>
  </si>
  <si>
    <t>WATER for injection, 10ml, plastic amp.</t>
  </si>
  <si>
    <t>EAU pour injection, 10ml, amp. plastique</t>
  </si>
  <si>
    <t>AGUA para inyección, 10ml, amp. plástico</t>
  </si>
  <si>
    <t>DINFDERI5FBF5</t>
  </si>
  <si>
    <t>DEXTROSE 5%/ RINGER LACTATE, 500ml, flex. bag, PVC free</t>
  </si>
  <si>
    <t>GLUCOSE 5%/ RINGER LACTATE, 500ml, poche souple, sans PVC</t>
  </si>
  <si>
    <t>GLUCOSA 5%/ RINGER LACTATE, 500ml, envase flexible, sin PVC</t>
  </si>
  <si>
    <t>DINFDESO1SRF5</t>
  </si>
  <si>
    <t>DEXTROSE 10%/ SODIUM CHLORIDE 0.18%, 500ml, SR bot. PVC free</t>
  </si>
  <si>
    <t>GLUCOSE 10%/ SODIUM chlorure 0,18%, 500ml, fl.SR sans PVC</t>
  </si>
  <si>
    <t>GLUCOSA 10%/ SODIO cloruro 0,18%, 500ml, bot. SR, sin PCV</t>
  </si>
  <si>
    <t>DINFDEXT1FBF2</t>
  </si>
  <si>
    <t>DEXTROSE (GLUCOSE), 10%, 250ml, flex. bag, PVC free</t>
  </si>
  <si>
    <t>GLUCOSE, 10%, 250ml, poche souple, sans PVC</t>
  </si>
  <si>
    <t>DEXTROSA (GLUCOSA), 10%, 250ml, envase flexible, sin PVC</t>
  </si>
  <si>
    <t>DINFDEXT1FBF5</t>
  </si>
  <si>
    <t>DEXTROSE (GLUCOSE), 10%, 500ml, flex. bag, PVC free</t>
  </si>
  <si>
    <t>GLUCOSE, 10%, 500ml, poche souple, sans PVC</t>
  </si>
  <si>
    <t>GLUCOSA, 10%, 500ml, envase flexible, sin PVC</t>
  </si>
  <si>
    <t>DINFDEXT1SRF2</t>
  </si>
  <si>
    <t>DEXTROSE (GLUCOSE), 10%, 250ml, semi-rigid bot., PVC free</t>
  </si>
  <si>
    <t>GLUCOSE, 10%, 250ml, fl. semi-rigide, sans PVC</t>
  </si>
  <si>
    <t>GLUCOSA, 10%, 250ml, bot. semi-rígida, sin PVC</t>
  </si>
  <si>
    <t>DINFDEXT1SRF5</t>
  </si>
  <si>
    <t>DEXTROSE (GLUCOSE), 10%, 500ml, semi-rigid bot., PVC free</t>
  </si>
  <si>
    <t>GLUCOSE, 10%, 500ml, fl. semi-rigide, sans PVC</t>
  </si>
  <si>
    <t>GLUCOSA, 10%, 500ml, bot. semi-rígida, sin PVC</t>
  </si>
  <si>
    <t>DINFDEXT5FBF1</t>
  </si>
  <si>
    <t>DEXTROSE (GLUCOSE), 5%, 1l, flex. bag, PVC free</t>
  </si>
  <si>
    <t>GLUCOSE, 5%, 1l, poche souple, sans PVC</t>
  </si>
  <si>
    <t>GLUCOSA, 5%, 1l, envase flexible, sin PVC</t>
  </si>
  <si>
    <t>DINFDEXT5FBF2</t>
  </si>
  <si>
    <t>DEXTROSE (GLUCOSE), 5%, 250ml, flex. bag, PVC free</t>
  </si>
  <si>
    <t>GLUCOSE, 5%, 250ml, poche souple, sans PVC</t>
  </si>
  <si>
    <t>GLUCOSE, 5%, 250ml, envase flexible, sin PVC</t>
  </si>
  <si>
    <t>DINFDEXT5FBF5</t>
  </si>
  <si>
    <t>DEXTROSE (GLUCOSE), 5%, 500ml, flex. bag, PVC free</t>
  </si>
  <si>
    <t>GLUCOSE, 5%, 500ml, poche souple, sans PVC</t>
  </si>
  <si>
    <t>GLUCOSA, 5%, 500ml, envase flexible, sin PVC</t>
  </si>
  <si>
    <t>DINFDEXT5SRF1</t>
  </si>
  <si>
    <t>DEXTROSE (GLUCOSE), 5%, 1l, semi-rigid bot., PVC free</t>
  </si>
  <si>
    <t>GLUCOSE, 5%, 1l, fl. semi-rigide, sans PVC</t>
  </si>
  <si>
    <t>GLUCOSA, 5%, 1l, bot. semi-rígida, sin PVC</t>
  </si>
  <si>
    <t>DINFDEXT5SRF5</t>
  </si>
  <si>
    <t>DEXTROSE (GLUCOSE), 5%, 500ml, semi-rigid bot., PVC free</t>
  </si>
  <si>
    <t>GLUCOSE, 5%, 500ml, fl. semi-rigide, sans PVC</t>
  </si>
  <si>
    <t>GLUCOSA, 5%, 500ml, bot. semi-rígida, sin PVC</t>
  </si>
  <si>
    <t>DINFMANN2FBF5</t>
  </si>
  <si>
    <t>MANNITOL, 20%, 500ml, flex. bag, PVC free</t>
  </si>
  <si>
    <t>MANNITOL, 20%, 500ml, poche souple, sans PVC</t>
  </si>
  <si>
    <t>MANITOL, 20%, 500ml, envase flexible, sin PVC</t>
  </si>
  <si>
    <t>DINFMANN2SRF5</t>
  </si>
  <si>
    <t>MANNITOL, 20%, 500ml, semi-rigid bot., PVC free</t>
  </si>
  <si>
    <t>MANNITOL, 20%, 500ml, fl. semi-rigide, sans PVC</t>
  </si>
  <si>
    <t>MANITOL, 20%, 500ml, bot. semi-rígida, sin PVC</t>
  </si>
  <si>
    <t>DINFRINL1FBF1</t>
  </si>
  <si>
    <t>RINGER lactate, 1l, flex. bag, PVC free</t>
  </si>
  <si>
    <t>RINGER lactate, 1l, poche souple, sans PVC</t>
  </si>
  <si>
    <t>RINGER LACTATO, 1l, envase flexible, sin PVC</t>
  </si>
  <si>
    <t>DINFRINL1FBF5</t>
  </si>
  <si>
    <t>RINGER lactate, 500 ml, flex. bag, PVC free</t>
  </si>
  <si>
    <t>RINGER lactate, 500ml, poche souple, sans PVC</t>
  </si>
  <si>
    <t>RINGER LACTATO, 500ml, envase flexible, sin PVC</t>
  </si>
  <si>
    <t>DINFRINL1SRF1</t>
  </si>
  <si>
    <t>RINGER lactate, 1l, semi-rigid bot., PVC free</t>
  </si>
  <si>
    <t>RINGER lactate, 1l, fl. semi-rigide, sans PVC</t>
  </si>
  <si>
    <t>RINGER LACTATO, 1l, bot. semi-rígida, sin PVC</t>
  </si>
  <si>
    <t>DINFRINL1SRF5</t>
  </si>
  <si>
    <t>RINGER lactate, 500ml, semi-rigid bot., PVC free</t>
  </si>
  <si>
    <t>RINGER lactate, 500ml, fl. semi-rigide, sans PVC</t>
  </si>
  <si>
    <t>RINGER LACTATO, 500ml, bot. semi-rígida, sin PVC</t>
  </si>
  <si>
    <t>DINFSODC3SRF5</t>
  </si>
  <si>
    <t>SODIUM chloride, 3%, 500ml, semi-rigid bot., PVC free</t>
  </si>
  <si>
    <t>SODIUM chlorure, 3%, 500ml, fl. semi-rigide, sans PVC</t>
  </si>
  <si>
    <t>SODIO cloruro, 3%, 500ml, bot. semi-rígida, sin PVC</t>
  </si>
  <si>
    <t>DINFSODC9FBF0</t>
  </si>
  <si>
    <t>SODIUM chloride, 0.9%, 100ml, flex. bag, PVC free</t>
  </si>
  <si>
    <t>SODIUM chlorure, 0,9%, 100ml, poche souple, sans PVC</t>
  </si>
  <si>
    <t>SODIO cloruro, 0,9%, 100ml, envase flexible, sin PVC</t>
  </si>
  <si>
    <t>DINFSODC9FBF1</t>
  </si>
  <si>
    <t>SODIUM chloride, 0.9%, 1l, flex. bag, PVC free</t>
  </si>
  <si>
    <t>SODIUM chlorure, 0,9%, 1l, poche souple, sans PVC</t>
  </si>
  <si>
    <t>SODIO cloruro, 0,9%, 1l, envase flexible, sin PVC</t>
  </si>
  <si>
    <t>DINFSODC9FBF2</t>
  </si>
  <si>
    <t>SODIUM chloride, 0.9%, 250ml, flex. bag, PVC free</t>
  </si>
  <si>
    <t>SODIUM chlorure, 0,9%, 250ml, poche souple, sans PVC</t>
  </si>
  <si>
    <t>SODIO cloruro, 0,9%, 250ml, envase flexible, sin PVC</t>
  </si>
  <si>
    <t>DINFSODC9FBF5</t>
  </si>
  <si>
    <t>SODIUM chloride, 0.9%, 500ml, flex. bag, PVC free</t>
  </si>
  <si>
    <t>SODIUM chlorure, 0,9%, 500ml, poche souple, sans PVC</t>
  </si>
  <si>
    <t>SODIO cloruro, 0,9%, 500ml, envase flexible, sin PVC</t>
  </si>
  <si>
    <t>DINFSODC9SRF0</t>
  </si>
  <si>
    <t>SODIUM chloride, 0.9%, 100ml, semi-rigid bot., PVC free</t>
  </si>
  <si>
    <t>SODIUM chlorure, 0,9%, 100ml, fl. semi-rigide, sans PVC</t>
  </si>
  <si>
    <t>SODIO cloruro, 0,9%, 100ml, bot. semi-rígida, sin PVC</t>
  </si>
  <si>
    <t>DINFSODC9SRF1</t>
  </si>
  <si>
    <t>SODIUM chloride, 0.9%, 1l, semi-rigid bot., PVC free</t>
  </si>
  <si>
    <t>SODIUM chlorure, 0,9%, 1l, fl. semi-rigide, sans PVC</t>
  </si>
  <si>
    <t>SODIO cloruro, 0,9%, 1l, bot. semi-rígida, sin PVC</t>
  </si>
  <si>
    <t>DINFSODC9SRF2</t>
  </si>
  <si>
    <t>SODIUM chloride, 0.9%, 250ml, semi-rigid bot., PVC free</t>
  </si>
  <si>
    <t>SODIUM chlorure, 0,9%, 250ml, fl. semi-rigide, sans PVC</t>
  </si>
  <si>
    <t>SODIO cloruro, 0,9%, 250ml, bot. semi-rígida, sin PVC</t>
  </si>
  <si>
    <t>DINFSODC9SRF5</t>
  </si>
  <si>
    <t>SODIUM chloride, 0.9%, 500ml, semi-rigid bot., PVC free</t>
  </si>
  <si>
    <t>SODIUM chlorure, 0,9%, 500ml, fl. semi-rigide, sans PVC</t>
  </si>
  <si>
    <t>SODIO cloruro, 0,9%, 500ml, bot. semi-rígida, sin PVC</t>
  </si>
  <si>
    <t>DINFWATE1FBF1</t>
  </si>
  <si>
    <t>WATER FOR INJECTION, 100ml, flex.bag, PVC free</t>
  </si>
  <si>
    <t>EAU POUR PREPARATION INJECTABLE, 100ml, poche souple, ss PVC</t>
  </si>
  <si>
    <t>AGUA PARA INYECCION, 100ml, envase flexible, sin PVC</t>
  </si>
  <si>
    <t>DINFWATE1FBF2</t>
  </si>
  <si>
    <t>WATER FOR INJECTION, 250ml, flex.bag, PVC free</t>
  </si>
  <si>
    <t>EAU POUR PREPARATION INJECTABLE, 250ml, poche souple, ss PVC</t>
  </si>
  <si>
    <t>AGUA PARA INYECCION, 250ml, envase flexible, sin PVC</t>
  </si>
  <si>
    <t>DINFWATE1SRF1</t>
  </si>
  <si>
    <t>WATER FOR INJECTION, 100ml, semi-rigid bot., PVC free</t>
  </si>
  <si>
    <t>EAU POUR PREPARATION INJECTABLE, 100ml,fl.semi-rigide,ss PVC</t>
  </si>
  <si>
    <t>AGUA PARA INYECCION, 100ml,  bot. semi-rígida, sin PVC</t>
  </si>
  <si>
    <t>DINFWATE1SRF2</t>
  </si>
  <si>
    <t>WATER FOR INJECTION, 250ml, semi-rigid bot., PVC free</t>
  </si>
  <si>
    <t>EAU POUR PREPARATION INJECTABLE, 250ml,fl.semi-rigide,ss PVC</t>
  </si>
  <si>
    <t>AGUA PARA INYECCION, 250ml,  bot. semi-rígida, sin PVC</t>
  </si>
  <si>
    <t>DEXOACIV3T4</t>
  </si>
  <si>
    <t>ACICLOVIR, 3%, eye ointment, sterile, 4.5g, tube</t>
  </si>
  <si>
    <t>ACICLOVIR, 3%, pommade ophtalmique, stérile, 4,5g, tube</t>
  </si>
  <si>
    <t>ACICLOVIR, 3%, pomada oftálmica, estéril, 4,5g, tubo</t>
  </si>
  <si>
    <t>DEXOATRO1D4</t>
  </si>
  <si>
    <t>ATROPINE sulfate, 1%, eye drops, ster., 0.4ml, unidose, amp.</t>
  </si>
  <si>
    <t>ATROPINE sulfate, 1%, collyre, stér, 0,4ml, unidose, amp.</t>
  </si>
  <si>
    <t>ATROPINA sulfato, 1%, colirio, estér., 0,4ml, unidosis, amp</t>
  </si>
  <si>
    <t>DEXOCHLO5D1</t>
  </si>
  <si>
    <t>CHLORAMPHENICOL, 0.5%, eye drops, sterile, 10ml, bot.</t>
  </si>
  <si>
    <t>CHLORAMPHENICOL, 0,5%, collyre, stérile, 10ml, fl.</t>
  </si>
  <si>
    <t>CLORANFENICOL, 0,5%, colirio, estéril, 10ml, fr.</t>
  </si>
  <si>
    <t>DEXODENP513D5</t>
  </si>
  <si>
    <t>DEXAMET.5mg/NEOMYC.17500IU/POLYMYXIN B 30000IU,eye drops,5ml</t>
  </si>
  <si>
    <t>DEXAMET.5mg/NEOMYC.17500UI/POLYMYXINE B 30000UI, collyre,5ml</t>
  </si>
  <si>
    <t>DEXAMET.5mg/NEOMIC.17500UI/POLYMYXINA B 30000UI, colirio,5ml</t>
  </si>
  <si>
    <t>DEXODEXN5D5</t>
  </si>
  <si>
    <t>DEXAMETHASONE 5mg/NEOMYCIN 17500 IU, eye drops, 5ml, bot</t>
  </si>
  <si>
    <t>DEXAMETHASONE 5mg/NEOMYCINE 17500 UI, collyre, 5ml, fl.</t>
  </si>
  <si>
    <t>DEXAMETASONA 5mg/NEOMICINA 17500 UI, colirio, 5ml, fr.</t>
  </si>
  <si>
    <t>DEXODEXN93D5</t>
  </si>
  <si>
    <t>DEXAMETHASONE 0.9mg/ NEOMYCIN 3.5mg, eye drops, 5ml, bot</t>
  </si>
  <si>
    <t>DEXAMETHASONE 0,9mg/ NEOMYCINE 3,5mg, collyre, 5ml, fl.</t>
  </si>
  <si>
    <t>DEXAMETASONA 0,9mg/ NEOMICINA 3,5mg, colirio, 5 ml, fr.</t>
  </si>
  <si>
    <t>DEXODEXT51D</t>
  </si>
  <si>
    <t>DEXAMETHASONE 5mg/TOBRAMYCIN 15mg, eye drops, 5ml, bot</t>
  </si>
  <si>
    <t>DEXAMETHASONE 5mg/TOBRAMYCINE 15mg, collyre, 5ml, fl.</t>
  </si>
  <si>
    <t>DEXAMETASONA 5mg/TOBRAMICINA 15mg, colirio, 5ml, fr.</t>
  </si>
  <si>
    <t>DEXOFLUO1D4</t>
  </si>
  <si>
    <t>FLUORESCEIN, 0.5%, eye drops, ster, 0.4ml, unidose, amp.</t>
  </si>
  <si>
    <t>FLUORESCEINE, 0,5%, collyre, stérile, 0,4ml, unidose, amp.</t>
  </si>
  <si>
    <t>FLUORESCEINA, 0,5%, colirio, estéril, 0,4ml, unidosis, amp.</t>
  </si>
  <si>
    <t>DEXOGANC1G-</t>
  </si>
  <si>
    <t>GANCICLOVIR, 0.15%, eye gel, sterile</t>
  </si>
  <si>
    <t>GANCICLOVIR, 0,15%, gel ophtalmique, stérile</t>
  </si>
  <si>
    <t>GANCICLOVIR, 0,15%, gel oftàlmico, estéril</t>
  </si>
  <si>
    <t>DEXOOCPB51D</t>
  </si>
  <si>
    <t>OXYTETRACYCLINE 5mg/POLYMYXIN B 10000IU,eye oint. 10g tube</t>
  </si>
  <si>
    <t>OXYTETRACYCLINE 5mg/POLYMYXINE B 10000UI, pom.opht.10g tube</t>
  </si>
  <si>
    <t>OXITETRACYCLINA 5mg/POLIMIXINA B 10000UI, pom.oft. 10g tubo</t>
  </si>
  <si>
    <t>DEXOOXYB1--</t>
  </si>
  <si>
    <t>OXYBUPROCAINE, 0.4%, eye drops, sterile 0.5ml, unidose, amp.</t>
  </si>
  <si>
    <t>OXYBUPROCAINE, 0,4%, collyre, stérile, 0,5ml, unidose, amp.</t>
  </si>
  <si>
    <t>OXIBUPROCAINA, 0,4%, colirio, estéril, 0,5ml, unidosis, amp.</t>
  </si>
  <si>
    <t>DEXOPHEE5D-</t>
  </si>
  <si>
    <t>PHENYLEPHRINE hydrochloride, 5%, eye drops</t>
  </si>
  <si>
    <t>PHENYLEPHRINE chlorhydrate, 5%, collyre</t>
  </si>
  <si>
    <t>FENILEFRINA clorhidrato, 5%, colirio</t>
  </si>
  <si>
    <t>DEXOPILO2D1</t>
  </si>
  <si>
    <t>PILOCARPINE hydrochloride, 2%, eye drops, sterile, 10ml, bot</t>
  </si>
  <si>
    <t>PILOCARPINE chlorhydrate, 2%, collyre, stérile, 10ml, fl.</t>
  </si>
  <si>
    <t>PILOCARPINA clorhidrato, 2%, colirio, estéril, 10ml, fr.</t>
  </si>
  <si>
    <t>DEXORIFM1D1</t>
  </si>
  <si>
    <t>RIFAMYCINE sodium, 1 000,000lU/100ml, eye drops, 10ml, bot.</t>
  </si>
  <si>
    <t>RIFAMYCINE sodique, 1 000 000Ul/100ml, collyre, 10 ml, fl.</t>
  </si>
  <si>
    <t>RIFAMICINA sódica, 1 000 000 U.l/100ml, colirio, 10 ml, fr.</t>
  </si>
  <si>
    <t>DEXOSODC9D5</t>
  </si>
  <si>
    <t>SODIUM CHLORIDE 0.9%, eye  drops, sterile, 5ml</t>
  </si>
  <si>
    <t>SERUM PHYSIOLOGIQUE, NaCl 0,9%, collyre, stérile, 5ml</t>
  </si>
  <si>
    <t>CLORURO DE SODIO, 0,9%, colirio, estéril, 5ml</t>
  </si>
  <si>
    <t>DEXOTETR1O5</t>
  </si>
  <si>
    <t>TETRACYCLINE hydrochloride, 1%, eye ointment, ster, 5g, tube</t>
  </si>
  <si>
    <t>TETRACYCLINE chlorhydrate, 1%, pommade opht., stér, 5g, tube</t>
  </si>
  <si>
    <t>TETRACICLINA clorhidrato, 1%, pomada oft., estér., 5g, tubo</t>
  </si>
  <si>
    <t>DEXOTROP1D0</t>
  </si>
  <si>
    <t>TROPICAMIDE 1% eye  drops 0.5 ml, unidose, amp</t>
  </si>
  <si>
    <t>TROPICAMIDE 1% collyre 0,5 ml, unidose, amp.</t>
  </si>
  <si>
    <t>TROPICAMIDA 1% colirio 0,5 ml, unidosis, amp.</t>
  </si>
  <si>
    <t>DEXOTROP5D4</t>
  </si>
  <si>
    <t>TROPICAMIDE, 0.5%, eye drops, sterile, unidose, amp.</t>
  </si>
  <si>
    <t>TROPICAMIDE, 0,5%, collyre, stérile, unidose, amp.</t>
  </si>
  <si>
    <t>TROPICAMIDA, 0,5%, colirio, estéril, unidosis, amp.</t>
  </si>
  <si>
    <t>DEXOTZLU5D1</t>
  </si>
  <si>
    <t>TETRYZOLINE HCl 0.05%/PEG/POVIDONE/DEXTRAN,eye dr.,ster,15ml</t>
  </si>
  <si>
    <t>TETRYZOLINE HCl 0.05%/PEG/POVIDONE/DEXTRAN,collyr.,stér,15ml</t>
  </si>
  <si>
    <t>TETRIZOLINA HCl 0.05%/PEG/POLIVID/DEXTRAN,colirio,estér,15ml</t>
  </si>
  <si>
    <t>DEXTACIV5C1</t>
  </si>
  <si>
    <t>ACICLOVIR, 5%, cream, 10g, tube</t>
  </si>
  <si>
    <t>ACICLOVIR, 5%, crème, 10g, tube</t>
  </si>
  <si>
    <t>ACICLOVIR, 5%, crema, 10g, tubo</t>
  </si>
  <si>
    <t>DEXTALCD7S10</t>
  </si>
  <si>
    <t>DENATURED ALCOHOL eq. 70% ethanol, 1l, bot., skin antisepsis</t>
  </si>
  <si>
    <t>ALCOOL DENATURE éq. 70% éthanol, 1l, fl., antisepsie peau</t>
  </si>
  <si>
    <t>ALCOHOL DESNATURALIZ. eq. 70% etanol 1l, fr., antisep. piel</t>
  </si>
  <si>
    <t>DEXTALCD7S4</t>
  </si>
  <si>
    <t>DENATURED ALCOHOL eq.70% ethanol, 400ml,bot. skin antisepsis</t>
  </si>
  <si>
    <t>ALCOOL DENATURE éq. 70% éthanol, 400ml, fl. antisepsie peau</t>
  </si>
  <si>
    <t>ALCOHOL DESNATURALIZ. eq.70% etanol,400ml fr., antisep. piel</t>
  </si>
  <si>
    <t>DEXTALCO10G</t>
  </si>
  <si>
    <t>ALCOHOL-BASED HAND RUB, gel, 1l, bot.</t>
  </si>
  <si>
    <t>HYDRO-ALCOOLIQUE, gel, 1l, fl.</t>
  </si>
  <si>
    <t>HIDROALCOHÓLICO, gel para fricción manos, 1l, fr.</t>
  </si>
  <si>
    <t>DEXTALCO1G-</t>
  </si>
  <si>
    <t>ALCOHOL-BASED HAND RUB, gel, 75-100ml, bot.</t>
  </si>
  <si>
    <t>HYDRO-ALCOOLIQUE, gel, 75-100ml, fl.</t>
  </si>
  <si>
    <t>HIDROALCOHÓLICO, gel para fricción manos, 75-100ml, fr.</t>
  </si>
  <si>
    <t>DEXTALCO2G-</t>
  </si>
  <si>
    <t>ALCOHOL-BASED HAND RUB, gel/sol., 200-300ml, bot.</t>
  </si>
  <si>
    <t>HYDRO-ALCOOLIQUE, gel/sol., 200-300ml, fl.</t>
  </si>
  <si>
    <t>HIDROALCOHÓLICO, gel/sol. fricción manos, 200-300ml, fr.</t>
  </si>
  <si>
    <t>DEXTALCO3G-</t>
  </si>
  <si>
    <t>ALCOHOL-BASED HAND RUB, gel, 30-50ml, bot.</t>
  </si>
  <si>
    <t>HYDRO-ALCOOLIQUE, gel, 30-50ml, fl.</t>
  </si>
  <si>
    <t>HIDROALCOHÓLICO, gel para fricción manos, 30-50ml, fr.</t>
  </si>
  <si>
    <t>DEXTALCO5S-</t>
  </si>
  <si>
    <t>ALCOHOL-BASED HAND RUB, solution/gel, 500ml, bot.</t>
  </si>
  <si>
    <t>HYDRO-ALCOOLIQUE, solution/gel, 500ml, fl.</t>
  </si>
  <si>
    <t>HIDROALCOHÓLICO, para fricción manos, sol./gel, 500ml, fr.</t>
  </si>
  <si>
    <t>DEXTANTH1C2</t>
  </si>
  <si>
    <t>ANTIHAEMORROID, cream, 25g, tube</t>
  </si>
  <si>
    <t>ANTI HEMORROIDAIRE, crème, 25g, tube</t>
  </si>
  <si>
    <t>ANTIHEMORROIDAL, crema, 25g, tubo</t>
  </si>
  <si>
    <t>DEXTANTH1O2</t>
  </si>
  <si>
    <t>ANTIHAEMORROID, ointment, 25-30g, tube</t>
  </si>
  <si>
    <t>ANTI HEMORROIDAIRE, pommade, 25-30g, tube</t>
  </si>
  <si>
    <t>ANTIHEMORROIDAL, pomada, 25-30g, tubo</t>
  </si>
  <si>
    <t>DEXTARTS1RC</t>
  </si>
  <si>
    <t>ARTESUNATE, 100mg, rectal caps.</t>
  </si>
  <si>
    <t>ARTESUNATE, 100mg, caps. rectale</t>
  </si>
  <si>
    <t>ARTESUNATO, 100mg, supositorio</t>
  </si>
  <si>
    <t>DEXTBENS6O4</t>
  </si>
  <si>
    <t>BENZOIC ACID 6% / SALICYLIC ACID 3%, ointment, 40g, tube</t>
  </si>
  <si>
    <t>ACIDE BENZOIQUE 6% / ACIDE SALICYLIQUE 3%, pom., 40g, tube</t>
  </si>
  <si>
    <t>BENZOICO ACIDO 6% / SALICILICO ACIDO 3%, pomada, 40g, tubo</t>
  </si>
  <si>
    <t>DEXTBENZ2L1</t>
  </si>
  <si>
    <t>BENZYL BENZOATE, 25%, lotion, 1l, bot.</t>
  </si>
  <si>
    <t>BENZOATE DE BENZYLE, 25%, lotion, 1l, fl.</t>
  </si>
  <si>
    <t>BENZOATO DE BENCILO, 25%, loción, 1l, fr.</t>
  </si>
  <si>
    <t>DEXTBETM5C3</t>
  </si>
  <si>
    <t>BETAMETHASONE dipropionate, eq.0. 05% base, cream, 30g, tube</t>
  </si>
  <si>
    <t>BETAMETHASONE dipropionate, éq. 0,05% base, crème, 30g, tube</t>
  </si>
  <si>
    <t>BETAMETASONA dipropionato, eq. 0,05% base, crema, 30g, tubo</t>
  </si>
  <si>
    <t>DEXTCALA1L120</t>
  </si>
  <si>
    <t>CALAMINE, 15%, lotion, 100-120ml, bot.</t>
  </si>
  <si>
    <t>CALAMINE, 15%, lotion, 100-120ml, fl.</t>
  </si>
  <si>
    <t>CALAMINA, 15%, loción, 100-120ml, fr.</t>
  </si>
  <si>
    <t>DEXTCALA1L5</t>
  </si>
  <si>
    <t>CALAMINE, 15%, lotion, 500ml, bot.</t>
  </si>
  <si>
    <t>CALAMINE, 15%, lotion, 500ml, fl.</t>
  </si>
  <si>
    <t>CALAMINA, 15%, loción, 500ml, fr.</t>
  </si>
  <si>
    <t>DEXTCHLH2AS</t>
  </si>
  <si>
    <t>CHLORHEXIDINE digluconate 2%, aqueous solution, 100ml, bot.</t>
  </si>
  <si>
    <t>CHLORHEXIDINE digluconate 2%, solution aqueuse, 100ml fl.</t>
  </si>
  <si>
    <t>CLORHEXIDINA gluconato 2%, solución acuosa, 100ml, fr.</t>
  </si>
  <si>
    <t>DEXTCHLH2S-</t>
  </si>
  <si>
    <t>CHLORHEXIDINE digluconate 0.2%, mouthwash, sol., 300ml, bot.</t>
  </si>
  <si>
    <t>CHLORHEXIDINE digluconate 0,2%, bain de bouche,sol.,300ml,fl</t>
  </si>
  <si>
    <t>CLORHEXIDINA digluconat 0,2%, enjuague bucal, sol.,300ml,fr</t>
  </si>
  <si>
    <t>DEXTCHLH2S5</t>
  </si>
  <si>
    <t>CHLORHEXIDINE 0,2%, aqueous solution, 5ml, unidose</t>
  </si>
  <si>
    <t>CHLORHEXIDINE 0,2%, solution aqueuse, 5ml, unidose</t>
  </si>
  <si>
    <t>CLORHEXIDINA 0,2%, solución acuosa, 5ml, unidosis</t>
  </si>
  <si>
    <t>DEXTCHLH2SA2</t>
  </si>
  <si>
    <t>CHLORHEXIDINE 2%, alcohol solution, 250ml, bot.</t>
  </si>
  <si>
    <t>CHLORHEXIDINE 2%, solution alcoolique, 250ml, fl.</t>
  </si>
  <si>
    <t>CLORHEXIDINA 2%, solución alcohólica, 250ml, fr.</t>
  </si>
  <si>
    <t>DEXTCHLH5S1</t>
  </si>
  <si>
    <t>CHLORHEXIDINE digluconate 5%, solution, 1l, bot.</t>
  </si>
  <si>
    <t>CHLORHEXIDINE digluconate 5%, solution, 1l, fl.</t>
  </si>
  <si>
    <t>CLORHEXIDINA digluconato 5%, solución, 1l, fr.</t>
  </si>
  <si>
    <t>DEXTCHLH5S9</t>
  </si>
  <si>
    <t>CHLORHEXIDINE digluc.0.5ml/0.5g/100ml, mouthwash, sol, 90ml</t>
  </si>
  <si>
    <t>CHLORHEXIDINE digluc.0.5ml/0.5g/100ml,bain d.bouche,sol,90ml</t>
  </si>
  <si>
    <t>CLORHEXIDINA digluc.0.5ml/0.5g/100ml,enjuague buc.,sol.,90ml</t>
  </si>
  <si>
    <t>DEXTCHLH7G2</t>
  </si>
  <si>
    <t>CHLORHEXIDINE digluconate 7.1%, gel, 20g tube</t>
  </si>
  <si>
    <t>CHLORHEXIDINE digluconate 7,1%, gel, 20g tube</t>
  </si>
  <si>
    <t>CLORHEXIDINA digluconato 7,1%, gel, 20g tubo</t>
  </si>
  <si>
    <t>DEXTCHLH7G3</t>
  </si>
  <si>
    <t>CHLORHEXIDINE digluconate 7.1%, gel, 3g sachet/tube</t>
  </si>
  <si>
    <t>CHLORHEXIDINE digluconate 7,1%, gel, 3g sachet/tube</t>
  </si>
  <si>
    <t>CLORHEXIDINA digluconato 7,1%, gel, 3g sobre/tubo</t>
  </si>
  <si>
    <t>DEXTCHLHA2S2C</t>
  </si>
  <si>
    <t>CHLORHEXIDINE 2%, 70% isopropyl alcohol, col.sol.,250ml,bot.</t>
  </si>
  <si>
    <t>CHLORHEXIDINE 2%, 70% alcool isopropylique, sol.co.,250ml,fl</t>
  </si>
  <si>
    <t>CLORHEXIDINA 2%, 70% alcohol isopropílico,sol.col.,250ml,fr.</t>
  </si>
  <si>
    <t>DEXTCHLHA2W</t>
  </si>
  <si>
    <t>CHLORHEXIDINE 2%, 70% isopropyl alcohol, SWAB/WIPE</t>
  </si>
  <si>
    <t>CHLORHEXIDINE 2%, 70% alcool isopropylique, TAMPON/LINGETTE</t>
  </si>
  <si>
    <t>CLORHEXIDINA 2%, 70% alcohol isopropílico, TORUNDA/TOALLITA</t>
  </si>
  <si>
    <t>DEXTCIHL215D1</t>
  </si>
  <si>
    <t>CIPROFLOXACIN 2mg/HYDROCORT.10mg/LIDOC.50mg, ear drops, 10ml</t>
  </si>
  <si>
    <t>CIPROFLOXACINE 2mg/HYDROCORT.10mg/LIDOC.50mg,gtts auric,10ml</t>
  </si>
  <si>
    <t>CIPROFLOXACINA 2mg/HIDROCORT.10mg/LIDOC.50mg,gts oticas,10ml</t>
  </si>
  <si>
    <t>DEXTCIPR1D-</t>
  </si>
  <si>
    <t>CIPROFLOXACIN, 0.3%, ear (/eye) drops, sterile, bot.</t>
  </si>
  <si>
    <t>CIPROFLOXACINE, 0,3%, gttes auric. (/collyre), stérile, fl</t>
  </si>
  <si>
    <t>CIPROFLOXACINA, 0,3%, gotas auric. (/colirio), estéril, fr.</t>
  </si>
  <si>
    <t>DEXTCLOT1C2</t>
  </si>
  <si>
    <t>CLOTRIMAZOLE, 1%, cream, 20-30g, tube</t>
  </si>
  <si>
    <t>CLOTRIMAZOLE, 1%, crème, 20-30g, tube</t>
  </si>
  <si>
    <t>CLOTRIMAZOL, 1%, crema, 20-30g, tubo</t>
  </si>
  <si>
    <t>DEXTCLOT1C3</t>
  </si>
  <si>
    <t>CLOTRIMAZOLE, 1%, cream, 30-50g, tube</t>
  </si>
  <si>
    <t>CLOTRIMAZOLE, 1%, crème, 30-50g, tube</t>
  </si>
  <si>
    <t>CLOTRIMAZOL, 1%, crema, 30-50g, tubo</t>
  </si>
  <si>
    <t>DEXTCLOT5T-</t>
  </si>
  <si>
    <t>CLOTRIMAZOLE, 500mg, vaginal tab. + applicator</t>
  </si>
  <si>
    <t>CLOTRIMAZOLE, 500mg, comp. vaginal + applicateur</t>
  </si>
  <si>
    <t>CLOTRIMAZOL, 500mg, comp. vaginal + aplicador</t>
  </si>
  <si>
    <t>DEXTCLOT5T1</t>
  </si>
  <si>
    <t>CLOTRIMAZOLE, 500mg, vaginal tab.</t>
  </si>
  <si>
    <t>CLOTRIMAZOLE, 500mg, comp. vaginal</t>
  </si>
  <si>
    <t>CLOTRIMAZOL, 500mg, comp. vaginal</t>
  </si>
  <si>
    <t>DEXTDAPI2VR</t>
  </si>
  <si>
    <t>DAPIVIRINE, 25mg, vaginal ring</t>
  </si>
  <si>
    <t>DAPIVIRINE, 25mg, anneau vaginal</t>
  </si>
  <si>
    <t>DAPIVIRINA, 25mg, anillo vaginal</t>
  </si>
  <si>
    <t>DEXTDEET1C-</t>
  </si>
  <si>
    <t>D.E.E.T., anti-mosquito repellent lotion, 30%</t>
  </si>
  <si>
    <t>D.E.E.T., lotion répulsive anti-moustique, 30%</t>
  </si>
  <si>
    <t>D.E.E.T., repelente anti-mosquito, loción, 30%</t>
  </si>
  <si>
    <t>DEXTDIAZ1RS</t>
  </si>
  <si>
    <t>DIAZEPAM, 4mg/ml, rectal sol., 2.5ml, tube</t>
  </si>
  <si>
    <t>DIAZEPAM, 4mg/ml, sol. rectale, 2,5ml, tube</t>
  </si>
  <si>
    <t>DIAZEPAM, 4mg/ml, sol. rectal, 2,5ml, tubo</t>
  </si>
  <si>
    <t>DEXTDIAZ2RS</t>
  </si>
  <si>
    <t>DIAZEPAM, 2mg/1ml, rectal sol., 1.25ml, tube</t>
  </si>
  <si>
    <t>DIAZEPAM, 2mg/1ml, sol. rectale, 1,25ml, tube</t>
  </si>
  <si>
    <t>DIAZEPAM, 2mg/1ml, sol. rectal, 1,2ml, tubo</t>
  </si>
  <si>
    <t>DEXTDICL1G5</t>
  </si>
  <si>
    <t>DICLOFENAC 1%, gel, 30-60g, tube</t>
  </si>
  <si>
    <t>DICLOFENACO 1%, gel, 30-60g, tubo</t>
  </si>
  <si>
    <t>DEXTDIME4S1</t>
  </si>
  <si>
    <t>DIMETICONE, 4%, cutaneous solution, 100- 160ml bot.</t>
  </si>
  <si>
    <t>DIMETICONE, 4%, solution cutanée, 100- 160ml fl.</t>
  </si>
  <si>
    <t>DIMETICONA, 4%, solución cutánea, 100- 160ml, fr.</t>
  </si>
  <si>
    <t>DEXTENEM5RS</t>
  </si>
  <si>
    <t>ENEMA, rectal sol., 5ml, tube</t>
  </si>
  <si>
    <t>LAVEMENT, sol. rectale, 5ml, tube</t>
  </si>
  <si>
    <t>ENEMA, sol. rectal, 5ml, tubo</t>
  </si>
  <si>
    <t>DEXTFENT2TP</t>
  </si>
  <si>
    <t>FENTANYL, 2.1mg/5.25cm2 , 12μg/h, transdermal patch</t>
  </si>
  <si>
    <t>FENTANYL, 2,1mg/5.25cm2, 12μg/h, timbre transdermique</t>
  </si>
  <si>
    <t>FENTANILO, 2,1mg/5.25cm2, 12μg/h, parche transdérmico</t>
  </si>
  <si>
    <t>DEXTFENT4TP</t>
  </si>
  <si>
    <t>FENTANYL, 4.1-5.1mg, 25μg/h, transdermal patch</t>
  </si>
  <si>
    <t>FENTANYL, 4,1-5,1mg, 25μg/h, timbre transdermique</t>
  </si>
  <si>
    <t>FENTANILO, 4,1-5,1mg, 25μg/h, parche transdérmico</t>
  </si>
  <si>
    <t>DEXTFUSI2C3</t>
  </si>
  <si>
    <t>FUSIDIC ACID, 2%, cream, 30g, tube</t>
  </si>
  <si>
    <t>ACIDE FUSIDIQUE, 2%, crème, 30g, tube</t>
  </si>
  <si>
    <t>ÁCIDO FUSÍDICO, 2%, crema, 30g, tubo</t>
  </si>
  <si>
    <t>DEXTHYDR1C1</t>
  </si>
  <si>
    <t>HYDROCORTISONE (acetate or base), 1%, cream, 10-15g, tube</t>
  </si>
  <si>
    <t>HYDROCORTISONE (acétate ou base), 1%, crème, 10-15g, tube</t>
  </si>
  <si>
    <t>HIDROCORTISONA (acetato o base), 1%, crema, 10-15g, tubo</t>
  </si>
  <si>
    <t>DEXTHYDR1O1</t>
  </si>
  <si>
    <t>HYDROCORTISONE (acetate or base), 1%, ointment, 15-20g, tube</t>
  </si>
  <si>
    <t>HYDROCORTISONE (acétate ou base), 1%, pommade, 15-20g, tube</t>
  </si>
  <si>
    <t>HIDROCORTISONA (acetato o base), 1%, pomada, 15-20g, tubo</t>
  </si>
  <si>
    <t>DEXTHYPE3B2</t>
  </si>
  <si>
    <t>HYDROGEN PEROXIDE, 3%, sol., 250ml, bot.</t>
  </si>
  <si>
    <t>PEROXYDE D'HYDROGÈNE, 3%, sol., 250ml, fl.</t>
  </si>
  <si>
    <t>PERÓXIDO DE HIDRÓGENO, 3%, sol., 250ml, fr.</t>
  </si>
  <si>
    <t>DEXTHYSU1C-</t>
  </si>
  <si>
    <t>HYALURONATE sodium / SILVER SULFADIAZINE, cream, 100g, tube</t>
  </si>
  <si>
    <t>HYALURONATE de sodium/SULFADIAZINE argent., crème, 100g,tube</t>
  </si>
  <si>
    <t>HIALURONATO de sodio / SULFADIAZINA PLATA, crema, 100g, tubo</t>
  </si>
  <si>
    <t>DEXTIODP1G3</t>
  </si>
  <si>
    <t>POLYVIDONE IODINE, 10%, gel, 30g, tube</t>
  </si>
  <si>
    <t>POLYVIDONE IODEE, 10%, gel, 30g, tube</t>
  </si>
  <si>
    <t>POVIDONA YODADA, 10%, gel, 30g, tubo</t>
  </si>
  <si>
    <t>DEXTIODP1S2</t>
  </si>
  <si>
    <t>POLYVIDONE IODINE, 10%, solution, 200ml, dropper bot.</t>
  </si>
  <si>
    <t>POLYVIDONE IODEE, 10%, solution, 200ml, fl. verseur</t>
  </si>
  <si>
    <t>POVIDONA YODADA, 10%, solución, 200ml, fr. dispensador</t>
  </si>
  <si>
    <t>DEXTIODPS4-</t>
  </si>
  <si>
    <t>POLYVIDONE IODINE, surgical scrub, 4%, 125ml, bot.</t>
  </si>
  <si>
    <t>POLYVIDONE IODEE, savon germicide, 4%, 125ml, fl.</t>
  </si>
  <si>
    <t>POVIDONA YODADA, lavado quirúrgico, 4%, 125ml, fr.</t>
  </si>
  <si>
    <t>DEXTIODPS75</t>
  </si>
  <si>
    <t>POLYVIDONE IODINE, surgical scrub, 7.5%, 500ml, bot.</t>
  </si>
  <si>
    <t>POLYVIDONE IODEE, savon germicide, 7,5%, 500ml, fl.</t>
  </si>
  <si>
    <t>POVIDONA YODADA, lavado quirúrgico, 7,5%, 500ml, fr.</t>
  </si>
  <si>
    <t>DEXTIUDE1L-</t>
  </si>
  <si>
    <t>INTRA UTERINE DEVICE, LEVONORGESTREL, 52mg (LNG-IUD 52)</t>
  </si>
  <si>
    <t>DISPOSITIF INTRA UTERIN, LEVONORGESTREL, 52mg  (LNG-DIU 52)</t>
  </si>
  <si>
    <t>DISPOSITIVO INTRA UTERINO, LEVONORGESTREL, 52mg (DIU-LNG 52)</t>
  </si>
  <si>
    <t>DEXTLIDO2J3</t>
  </si>
  <si>
    <t>LIDOCAINE, 2%, jelly, sterile, tube</t>
  </si>
  <si>
    <t>LIDOCAINE, 2%, gel, stérile, tube</t>
  </si>
  <si>
    <t>LIDOCAÍNA, 2%, gel, estéril, tubo</t>
  </si>
  <si>
    <t>DEXTLIDP2C5</t>
  </si>
  <si>
    <t>LIDOCAINE 2.5% / PRILOCAINE 2.5%, cream, 5g, tube</t>
  </si>
  <si>
    <t>LIDOCAINE 2,5% / PRILOCAINE 2,5%, crème, 5g, tube</t>
  </si>
  <si>
    <t>LIDOCAÍNA 2,5% / PRILOCAÍNA 2,5%, crema, 5g, tubo</t>
  </si>
  <si>
    <t>DEXTMICO2C3</t>
  </si>
  <si>
    <t>MICONAZOLE nitrate, 2%, cream, 30g, tube</t>
  </si>
  <si>
    <t>MICONAZOLE nitrate, 2%, crème, 30g, tube</t>
  </si>
  <si>
    <t>MICONAZOL nitrato, 2%, crema, 30g, tubo</t>
  </si>
  <si>
    <t>DEXTMOSQ1C-</t>
  </si>
  <si>
    <t>ANTIPRURITIC CREAM, after mosquito bites, tube</t>
  </si>
  <si>
    <t>CREME ANTIPRURIGINEUSE, après piqûres de moustiques, tube</t>
  </si>
  <si>
    <t>CREMA ANTIHISTAMINICA, post picaduras mosquito, tubo</t>
  </si>
  <si>
    <t>DEXTMUPI2O1</t>
  </si>
  <si>
    <t>MUPIROCIN 2%, ointment, 15g, tube</t>
  </si>
  <si>
    <t>MUPIROCINE 2%, pommade, 15g, tube</t>
  </si>
  <si>
    <t>MUPIROCINA 2%, pomada, 15g, tubo</t>
  </si>
  <si>
    <t>DEXTOFLO1S5</t>
  </si>
  <si>
    <t>OFLOXACIN, 3mg/ml, ear sol., 0.5ml, monodose</t>
  </si>
  <si>
    <t>OFLOXACINE, 3mg/ml, sol. auriculaire, 0,5ml, unidose</t>
  </si>
  <si>
    <t>OFLOXACINA, 3mg/ml, sol. auricular, 0,5ml, monodosis</t>
  </si>
  <si>
    <t>DEXTPARA12SU</t>
  </si>
  <si>
    <t>PARACETAMOL (acetaminophen), 120-125mg, suppository</t>
  </si>
  <si>
    <t>PARACETAMOL (acétaminophène), 120-125mg, suppositoire</t>
  </si>
  <si>
    <t>PARACETAMOL (acetaminofén), 120-125mg, supositorio</t>
  </si>
  <si>
    <t>DEXTPARA2SU</t>
  </si>
  <si>
    <t>PARACETAMOL (acetaminophen), 240-250mg, suppository</t>
  </si>
  <si>
    <t>PARACETAMOL (acétaminophène), 240-250mg, suppositoire</t>
  </si>
  <si>
    <t>PARACETAMOL (acetaminofén), 240-250mg, supositorio</t>
  </si>
  <si>
    <t>DEXTPARA5SU</t>
  </si>
  <si>
    <t>PARACETAMOL (acetaminophen), 500mg, suppository</t>
  </si>
  <si>
    <t>PARACETAMOL (acétaminophène), 500mg, suppositoire</t>
  </si>
  <si>
    <t>PARACETAMOL (acetaminofén), 500mg, supositorio</t>
  </si>
  <si>
    <t>DEXTPERM1L1</t>
  </si>
  <si>
    <t>PERMETHRIN, 1%, lotion, bot.</t>
  </si>
  <si>
    <t>PERMETHRINE, 1%, lotion, fl.</t>
  </si>
  <si>
    <t>PERMETRINA, 1%, loción, fr.</t>
  </si>
  <si>
    <t>DEXTPERM5T-</t>
  </si>
  <si>
    <t>PERMETHRIN, 5%, cream, tube</t>
  </si>
  <si>
    <t>PERMETHRINE, 5% crème, tube</t>
  </si>
  <si>
    <t>PERMETRINA, 5%, crema, tubo</t>
  </si>
  <si>
    <t>DEXTPODO5S3</t>
  </si>
  <si>
    <t>PODOPHYLLOTOXIN, 0.5%, solution, 3.5ml, + 30 applicator tips</t>
  </si>
  <si>
    <t>PODOPHYLLOTOXINE, 0,5%, solution, 3,5 ml, + 30 applicateurs</t>
  </si>
  <si>
    <t>PODOFILOTOXINA, 0,5%, solución, 3,5 ml, + 30 aplicadores</t>
  </si>
  <si>
    <t>DEXTSILN1U-</t>
  </si>
  <si>
    <t>SILVER NITRATE, 40%, pencil</t>
  </si>
  <si>
    <t>NITRATE D'ARGENT, 40%, crayon</t>
  </si>
  <si>
    <t>NITRATO DE PLATA, 40%, lápiz</t>
  </si>
  <si>
    <t>DEXTSUCE51C</t>
  </si>
  <si>
    <t>SILVER SULFADIAZINE 5g / CERIUM nitrate 11g, cream, 500g,pot</t>
  </si>
  <si>
    <t>SULFADIAZINE ARGENTIQUE 5g / CERIUM nitrate 11g, crème, 500g</t>
  </si>
  <si>
    <t>SULFADIAZINA PLATA 5g / CERIUM nitrato 11g, crema, 500g</t>
  </si>
  <si>
    <t>DEXTSULZ1C5</t>
  </si>
  <si>
    <t>SULFADIAZINE SILVER, 1%, cream, 50g, tube</t>
  </si>
  <si>
    <t>SULFADIAZINE ARGENTIQUE, 1%, crème, 50g, tube</t>
  </si>
  <si>
    <t>SULFADIAZINA DE PLATA, 1%, crema, 50g, tubo</t>
  </si>
  <si>
    <t>DEXTSULZ1CJ</t>
  </si>
  <si>
    <t>SULFADIAZINE SILVER, 1%, cream, 500g, jar</t>
  </si>
  <si>
    <t>SULFADIAZINE ARGENTIQUE, 1%, crème, 500g, pot</t>
  </si>
  <si>
    <t>SULFADIAZINA DE PLATA, 1%, crema, 500g, tarro</t>
  </si>
  <si>
    <t>DEXTYINO15O1</t>
  </si>
  <si>
    <t>ZINC OXIDE, 15%, ointment, 100g, jar</t>
  </si>
  <si>
    <t>OXYDE DE ZINC, 15%, pommade, 100g, pot</t>
  </si>
  <si>
    <t>ÓXIDO DE ZINC, 15%, pomada, 100g, tarro</t>
  </si>
  <si>
    <t>DEXTYINO1O1</t>
  </si>
  <si>
    <t>ZINC OXIDE, 10%, ointment, 100g, tube</t>
  </si>
  <si>
    <t>OXYDE DE ZINC, 10%, pommade, 100g, tube</t>
  </si>
  <si>
    <t>OXIDO DE ZINC, 10%, pomada, 100g, tubo</t>
  </si>
  <si>
    <t>DVACADIP1V-</t>
  </si>
  <si>
    <t>DIPHTERIA ANTITOXIN, equine purified, 10.000IU/10ml, vial</t>
  </si>
  <si>
    <t>ANTITOXINE DIPHTERIE, équine purifié, 10.000IU/10 ml, fl.</t>
  </si>
  <si>
    <t>ANTITOXINA DIFTÉRICA equino purificado, 10.000IU/10 ml, vial</t>
  </si>
  <si>
    <t>DVACDTUB5T-</t>
  </si>
  <si>
    <t>TUBERCULIN, 5 TU/0.1ml, multidose, 1 dose, vial.</t>
  </si>
  <si>
    <t>TUBERCULINE, 5 UI/0.1ml, multidose, 1 dose, fl.</t>
  </si>
  <si>
    <t>TUBERCULINA, 5 UI/0.1ml, multidosis, 1 dosis, vial.</t>
  </si>
  <si>
    <t>DVACIMAS2V-</t>
  </si>
  <si>
    <t>IMMUNOGL. AFRICAN SNAKES ANTIVENOM, EchiTab-Plus, vial</t>
  </si>
  <si>
    <t>IMMUNOGL. ANTIVENIN SERPENTS AFRICAINS, EchiTab-Plus, fl.</t>
  </si>
  <si>
    <t>INMUNOGL. ANTIVENENO SERPIENTES AFRICA, EchiTab-Plus, vial</t>
  </si>
  <si>
    <t>DVACIMAS3A-</t>
  </si>
  <si>
    <t>IMMUNOGL. AFRICAN SNAKES ANTIVENOM, SAIMR, 10ml, amp.</t>
  </si>
  <si>
    <t>IMMUNOGL. ANTIVENIN SERPENTS AFRICAINS, SAIMR, 10ml, amp</t>
  </si>
  <si>
    <t>INMUNOGL. ANTIVENENO SERPIENTES AFRICA, SAIMR, 10ml, amp.</t>
  </si>
  <si>
    <t>DVACIMAS8V-</t>
  </si>
  <si>
    <t>IMMUNOGL. SNAKE ANTIVENOM, PANAF-Premium, pwd+dil,20ml, vial</t>
  </si>
  <si>
    <t>IMMUNOGL. ANTIVENIN SERPENT PANAF-Premium, pdr+dil,20ml, fl.</t>
  </si>
  <si>
    <t>INMUNOGL. ANTIVEN. SERPIENTE PANAF-Premium, pvo+dil,20mlvial</t>
  </si>
  <si>
    <t>DVACIMHB1V-</t>
  </si>
  <si>
    <t>IMMUNOGLOBULIN HUMAN HEPATITIS B, 180 IU/ml, 1ml, vial</t>
  </si>
  <si>
    <t>IMMUNOGLOBULINE HUMAINE HEPATITE B, 180 UI/ml, 1ml, fl.</t>
  </si>
  <si>
    <t>INMUNOGLOBULINA HEPATITIS HUMANA B, 180 IU/ml, 1ml, vial</t>
  </si>
  <si>
    <t>DVACIMHD1S-</t>
  </si>
  <si>
    <t>IMMUNOGLOBULIN HUMAN anti-D, 300µg, syr.</t>
  </si>
  <si>
    <t>IMMUNOGLOBULINE HUMAINE anti-D, 300µg, ser.</t>
  </si>
  <si>
    <t>IMMUNOGLOBULINA HUMANA anti-D, 300µg, jer.</t>
  </si>
  <si>
    <t>DVACIMHD1V-</t>
  </si>
  <si>
    <t>IMMUNOGLOBULIN HUMAN anti-D, 300µg, powder + diluent, vial</t>
  </si>
  <si>
    <t>IMMUNOGLOBULINE HUMAINE anti-D, 300µg, poudre + solvant, fl.</t>
  </si>
  <si>
    <t>IMMUNOGLOBULINA HUMANA anti-D, 300µg, polvo + disolv., vial</t>
  </si>
  <si>
    <t>DVACIMHR3V1</t>
  </si>
  <si>
    <t>IMMUNOGLOBULIN HUMAN ANTIRABIES, 300IU/ml, 1ml, vial</t>
  </si>
  <si>
    <t>IMMUNOGLOBULINE HUM. ANTIRABIQUE, 300UI/ml, 1ml, fl.</t>
  </si>
  <si>
    <t>INMUNOGLOBULINA HUMANA ANTIRRABICA, 300UI/ml, 1ml, vial</t>
  </si>
  <si>
    <t>DVACIMHR3V5</t>
  </si>
  <si>
    <t>IMMUNOGLOBULIN HUMAN ANTIRABIES, 300IU/ml, 5ml, vial</t>
  </si>
  <si>
    <t>IMMUNOGLOBULINE HUM. ANTIRABIQUE, 300UI/ml, 5ml, fl.</t>
  </si>
  <si>
    <t>INMUNOGLOBULINA HUMANA ANTIRRABICA, 300UI/ml, 5ml, vial</t>
  </si>
  <si>
    <t>DVACIMTE2S-</t>
  </si>
  <si>
    <t>IMMUNOGLOBULIN HUMAN ANTITETANUS, 250 IU/ml, syr.</t>
  </si>
  <si>
    <t>IMMUNOGLOBULINE HUM. ANTITETANIQUE, 250 UI/ml, ser.</t>
  </si>
  <si>
    <t>INMUNOGLOBULINA HUMANA ANTITETÁNICA, 250 UI/ml, jer.</t>
  </si>
  <si>
    <t>DVACVBCG3SD</t>
  </si>
  <si>
    <t>(vaccine BCG) DILUENT, 1 dose, multidose  vial</t>
  </si>
  <si>
    <t>(vaccin BCG) SOLVANT, 1 dose, fl. multidose</t>
  </si>
  <si>
    <t>(vacuna BCG) DISOLVENTE, 1 dosis, vial multidosis</t>
  </si>
  <si>
    <t>DVACVBCG3VD</t>
  </si>
  <si>
    <t>VACCINE BCG, 1 dose, multidose vial</t>
  </si>
  <si>
    <t>VACCIN BCG, 1 dose, fl. multidose</t>
  </si>
  <si>
    <t>VACUNA BCG, 1 dosis, vial multidosis</t>
  </si>
  <si>
    <t>DVACVCHO1PT</t>
  </si>
  <si>
    <t>VACCINE CHOLERA, ORAL, monodose, 1.5ml plastic tube</t>
  </si>
  <si>
    <t>VACCIN CHOLERA, ORAL, monodose, 1,5ml, tube plast.</t>
  </si>
  <si>
    <t>VACUNA CÓLERA, ORAL, monodosis, 1,5ml, tubo plast.</t>
  </si>
  <si>
    <t>DVACVDHH1VD</t>
  </si>
  <si>
    <t>VACCINE DPT / HEPATITIS B / Hib, 1 dose, multidose vial</t>
  </si>
  <si>
    <t>VACCIN DTC / HEPATITE B / Hib, 1 dose, fl. multidose</t>
  </si>
  <si>
    <t>VACUNA DTP / HEPATITIS B / Hib, 1 dosis, vial multidosis</t>
  </si>
  <si>
    <t>DVACVDTB1VD</t>
  </si>
  <si>
    <t>VACCINE Td (tetanus/diphtheria booster) 1 dose, multid. vial</t>
  </si>
  <si>
    <t>VACCIN Td (tétanos/diphtérie rappel), 1 dose, fl. multidose</t>
  </si>
  <si>
    <t>VACUNA, Td (tétanos/difteria recuerdo) 1 dosis, vial multid.</t>
  </si>
  <si>
    <t>DVACVHEA1S-</t>
  </si>
  <si>
    <t>VACCINE HEPATITIS A, adult, monodose, syr.</t>
  </si>
  <si>
    <t>VACCIN HEPATITE A, adulte, monodose, ser.</t>
  </si>
  <si>
    <t>VACUNA HEPATITIS A, adulto, monodosis, jer.</t>
  </si>
  <si>
    <t>DVACVHEB1VD</t>
  </si>
  <si>
    <t>VACCINE HEPATITIS B, adult, 1 dose, multidose vial</t>
  </si>
  <si>
    <t>VACCIN HEPATITE B, adulte, 1 dose, fl. multidose</t>
  </si>
  <si>
    <t>VACUNA HEPATITIS B, adulto, 1 dosis, vial multidosis</t>
  </si>
  <si>
    <t>DVACVHEB3VD</t>
  </si>
  <si>
    <t>VACCINE HEPATITIS B, child, 1 dose, multidose vial</t>
  </si>
  <si>
    <t>VACCIN HEPATITE B, enfant, 1 dose, fl. multidose</t>
  </si>
  <si>
    <t>VACUNA HEPATITIS B, niño, 1 dosis, vial multidosis</t>
  </si>
  <si>
    <t>DVACVHEE1S-</t>
  </si>
  <si>
    <t>VACCINE HEPATITIS E, adult, monodose, syr.</t>
  </si>
  <si>
    <t>VACCIN HEPATITE E, adulte, monodose, ser.</t>
  </si>
  <si>
    <t>VACUNA HEPATITIS E, adulto, monodosis, jer.</t>
  </si>
  <si>
    <t>DVACVHIB1S-</t>
  </si>
  <si>
    <t>VACCINE HAEMOPHILUS INFLUENZAE type b, monodose, 0.5ml syr.</t>
  </si>
  <si>
    <t>VACCIN HAEMOPHILUS INFLUENZAE type b, monodose, 0,5ml, ser.</t>
  </si>
  <si>
    <t>VACUNA HAEMOFILUS INFLUENZAE tipo b, monodosis, 0,5ml, jer.</t>
  </si>
  <si>
    <t>DVACVHPV2V-</t>
  </si>
  <si>
    <t>VACCINE HPV bivalent, monodose, 0.5ml vial</t>
  </si>
  <si>
    <t>VACCIN HPV, bivalent, monodose, 0,5ml, fl.</t>
  </si>
  <si>
    <t>VACUNA HPV, bivalente, monodosis, 0,5ml, vial</t>
  </si>
  <si>
    <t>DVACVHPV4V-</t>
  </si>
  <si>
    <t>VACCINE HPV quadrivalent, monodose, 0.5ml vial</t>
  </si>
  <si>
    <t>VACCIN HPV, quadrivalent, monodose, 0,5ml, fl.</t>
  </si>
  <si>
    <t>VACUNA HPV, tetravalente, monodosis, 0,5ml, vial</t>
  </si>
  <si>
    <t>DVACVMEA2SD</t>
  </si>
  <si>
    <t>(vaccine measles) DILUENT, 1 dose, multidose vial</t>
  </si>
  <si>
    <t>(vaccin rougeole) SOLVANT, 1 dose, fl. multidose</t>
  </si>
  <si>
    <t>(vacuna sarampion) DISOLVENTE, 1 dosis, vial multidosis</t>
  </si>
  <si>
    <t>DVACVMEA2VD</t>
  </si>
  <si>
    <t>VACCINE MEASLES, 1 dose, multidose vial</t>
  </si>
  <si>
    <t>VACCIN ROUGEOLE, 1 dose, fl. multidose</t>
  </si>
  <si>
    <t>VACUNA SARAMPION, 1 dosis, vial  multidosis</t>
  </si>
  <si>
    <t>DVACVMEN1VWCJ</t>
  </si>
  <si>
    <t>VACCINE MENINGITIS CJ A+C+W135+Y, monod.+ dil.0.5ml (Menveo)</t>
  </si>
  <si>
    <t>VACCIN MENINGITE CJ A+C+W135+Y, monod.+ solv.0,5ml (Menveo)</t>
  </si>
  <si>
    <t>VACUNA MENINGITIS CJ A+C+W135+Y,monod.+ diluy.0,5ml (Menveo)</t>
  </si>
  <si>
    <t>DVACVMENA1SD</t>
  </si>
  <si>
    <t>(vaccine mening.A conj. 1-29y) DILUENT, 1 dose, multid. vial</t>
  </si>
  <si>
    <t>(vaccin méning.A conj. 1-29ans) SOLVANT 1 dose, fl.multidose</t>
  </si>
  <si>
    <t>(vacuna mening.A conj.1-29a) DISOLVENTE 1 dosis vial multid.</t>
  </si>
  <si>
    <t>DVACVMENA1VD</t>
  </si>
  <si>
    <t>VACCINE MENINGOCOCCAL A CONJUGATE, 1-29years, 1dose,multid.v</t>
  </si>
  <si>
    <t>VACCIN MENINGOCOQUE A CONJUGUE, 1-29 ans, 1dose, fl. multid.</t>
  </si>
  <si>
    <t>VACUNA MENINGITIS A CONJUGADO, 1-29 años 1dosis, multid vial</t>
  </si>
  <si>
    <t>DVACVMENA2SD</t>
  </si>
  <si>
    <t>(vaccine mening.A conj. 3-24m) DILUENT, 1 dose, multid. vial</t>
  </si>
  <si>
    <t>(vaccin méning. A conj. 3-24ms) SOLVANT, 1 dose, fl. multid.</t>
  </si>
  <si>
    <t>(vacuna mening.A conj.3-24ms) DISOLVENTE 1dosis vial multid.</t>
  </si>
  <si>
    <t>DVACVMENA2VD</t>
  </si>
  <si>
    <t>VACCINE MENINGOCOCCAL A CONJ. 3-24months, 1dose, multid.vial</t>
  </si>
  <si>
    <t>VACCIN MENINGOCOQUE A CONJ. 3-24 mois, 1dose, fl. multid.</t>
  </si>
  <si>
    <t>VACUNA MENINGITIS A CONJUGADO, 3-24mes, 1dosis, vial multid.</t>
  </si>
  <si>
    <t>DVACVMER1SD</t>
  </si>
  <si>
    <t>(vaccine measles/rubella) DILUENT, 1 dose, multidose vial</t>
  </si>
  <si>
    <t>(vaccine rougeole/rubéole) SOLVANT, 1 dose, fl. multidose</t>
  </si>
  <si>
    <t>(vacuna sarampíón/rubeola) DISOLVENTE 1dosis vial multidosis</t>
  </si>
  <si>
    <t>DVACVMER1VD</t>
  </si>
  <si>
    <t>VACCINE MEASLES/ RUBELLA, 1 dose, multidose vial</t>
  </si>
  <si>
    <t>VACCIN ROUGEOLE/ RUBEOLE, 1 dose, fl. multidose</t>
  </si>
  <si>
    <t>VACUNA SARAMPIÓN/ RUBEOLA, 1 dosis , multidosis vial</t>
  </si>
  <si>
    <t>DVACVMMR1SD</t>
  </si>
  <si>
    <t>(vaccine MMR) DILUENT, 1 dose, multidose vial</t>
  </si>
  <si>
    <t>(vaccin ROR) SOLVANT, 1 dose, fl. multidose</t>
  </si>
  <si>
    <t>(vacuna SPR) DISOLVENTE, 1 dosis, vial multidosis</t>
  </si>
  <si>
    <t>DVACVMMR1VD</t>
  </si>
  <si>
    <t>VACCINE MMR (measles, mumps, rubella), 1 dose, multid. vial</t>
  </si>
  <si>
    <t>VACCIN ROR (rougeole,oreillons,rubéole) 1 dose, fl.multidose</t>
  </si>
  <si>
    <t>VACUNA SPR (sarampión,paperas,rubeola), 1dosis, vial multid.</t>
  </si>
  <si>
    <t>DVACVPCV13VD</t>
  </si>
  <si>
    <t>VACCINE PNEUMOC. CONJ. PCV13, 1 dose, multid. vial(hum.mech)</t>
  </si>
  <si>
    <t>VACCIN PNEUMOC. CONJ., PCV13, 1 dose, fl. multid. (méc.hum.)</t>
  </si>
  <si>
    <t>VACUNA NEUMOC, CONJ., PCV13, 1 dosis, vial multid. (mec.hum)</t>
  </si>
  <si>
    <t>DVACVPCV13VDN</t>
  </si>
  <si>
    <t>VACCINE PNEUMOC. CONJ. PCV13, 1dose,multid.v (non-hum.mech.)</t>
  </si>
  <si>
    <t>VACCIN PNEUMOC. CONJ. PCV13, 1dose,fl.multid. (non-méc.hum.)</t>
  </si>
  <si>
    <t>VACUNA NEUMOC. CONJ. PCV13, 1dosis,vial multid.(no mec.hum.)</t>
  </si>
  <si>
    <t>DVACVPOI1VD</t>
  </si>
  <si>
    <t>VACCINE POLIOMYELITIS, INACTIVATED, 1 dose, multidose vial</t>
  </si>
  <si>
    <t>VACCIN POLIO, INACTIVE, 1 dose, fl. multidose</t>
  </si>
  <si>
    <t>VACUNA POLIO, INACTIVADA, 1 dosis, vial multidosis</t>
  </si>
  <si>
    <t>DVACVPOI2V-</t>
  </si>
  <si>
    <t>VACCINE POLIOMYELITIS, INACTIVATED, 0.5ml, monodose, vial</t>
  </si>
  <si>
    <t>VACCIN POLIO INACTIVE (VPI), monodose, 0,5ml, fl.</t>
  </si>
  <si>
    <t>VACUNA POLIO INACTIVA (VPI), monodosis, 0,5ml, vial</t>
  </si>
  <si>
    <t>DVACVPOL13BD</t>
  </si>
  <si>
    <t>VACCINE POLIOMYELITIS, BIVALENT ORAL, 1 dose, multid. vial</t>
  </si>
  <si>
    <t>VACCIN POLIO, BIVALENT ORAL, 1 dose, fl. multidose</t>
  </si>
  <si>
    <t>VACUNA POLIO, BIVALENTE ORAL, 1 dosis,  vial multidosis</t>
  </si>
  <si>
    <t>DVACVPPV23S</t>
  </si>
  <si>
    <t>VACCINE PNEUMOCOCCAL polysacch.. 23, monodose, 0.5ml syr.</t>
  </si>
  <si>
    <t>VACCIN PNEUMOCOQUE polysacch. 23, monodose, 0,5ml, ser.</t>
  </si>
  <si>
    <t>VACUNA PNEUMOCOCO polisacarida 23, monodosis, 0,5ml, jer.</t>
  </si>
  <si>
    <t>DVACVRAB1V-</t>
  </si>
  <si>
    <t>VACCINE RABIES, CCV, cell culture, monodose, vial + diluent</t>
  </si>
  <si>
    <t>VACCIN ANTIRABIQUE,VCC,culture cellulaire,monodose, fl.+solv</t>
  </si>
  <si>
    <t>VACUNA ANTIRRABICA,célula vero PVRV,monod.,0,5ml, vial+disol</t>
  </si>
  <si>
    <t>DVACVRAB2S-</t>
  </si>
  <si>
    <t>VACCINE RABIES, CCV, cell cult., monod., vial + syr. diluent</t>
  </si>
  <si>
    <t>VACCIN ANTIRABIQUE VCC cult.cellul. monod., fl.+solvant ser.</t>
  </si>
  <si>
    <t>VACUNA ANTIRRABICA, célula vero VCC, monod., vial+disol.jer.</t>
  </si>
  <si>
    <t>DVACVRAB3D-</t>
  </si>
  <si>
    <t>(vaccine rabies, CCV) DILUENT, monodose, amp.</t>
  </si>
  <si>
    <t>(vaccin antirabique, VCC) SOLVANT, monodose, amp.</t>
  </si>
  <si>
    <t>(vacuna antirrabica) DISOLVENTE, monodosis, amp.</t>
  </si>
  <si>
    <t>DVACVRAB3V-</t>
  </si>
  <si>
    <t>VACCINE RABIES, CCV, cell culture, monodose, vial</t>
  </si>
  <si>
    <t>VACCIN ANTIRABIQUE,VCC,culture cellulaire,monodose, fl.</t>
  </si>
  <si>
    <t>VACUNA ANTIRRABICA, CCV, cultivo celular, monodosis, vial</t>
  </si>
  <si>
    <t>DVACVROT1T-</t>
  </si>
  <si>
    <t>VACCINE ROTAVIRUS, ORAL (Rotarix), monodose, 1.5ml tube</t>
  </si>
  <si>
    <t>VACCIN ROTAVIRUS, ORAL (Rotarix), monodose, 1,5ml, tube</t>
  </si>
  <si>
    <t>VACUNA ROTAVIRUS, ORAL (Rotarix), monodosis, 1,5ml, tubo</t>
  </si>
  <si>
    <t>DVACVROT2T1</t>
  </si>
  <si>
    <t>VACCINE ROTAVIRUS, ORAL (Rotasiil), monodose, 2ml tube</t>
  </si>
  <si>
    <t>VACCIN ROTAVIRUS, ORAL (Rotasiil), monodose, 2ml, tube</t>
  </si>
  <si>
    <t>VACUNA ROTAVIRUS, ORAL (Rotasiil), monodosis, 2ml, tubo</t>
  </si>
  <si>
    <t>DVACVTYPC1VD</t>
  </si>
  <si>
    <t>VACCINE TYPHOID CONJUGATE, 1 dose, multid. vial</t>
  </si>
  <si>
    <t>VACCIN TYPHOIDIQUE CONJUGUE, 1 dose, fl. multidose</t>
  </si>
  <si>
    <t>VACUNA TIFOIDEA CONJUGADA, 1 dosis, vial multidosis</t>
  </si>
  <si>
    <t>DVACVTYPC2V-</t>
  </si>
  <si>
    <t>VACCINE TYPHOID CONJUGATE, monodose, 0.5ml vial</t>
  </si>
  <si>
    <t>VACCIN TYPHOIDIQUE CONJUGUE, monodose, 0,5ml, fl.</t>
  </si>
  <si>
    <t>VACUNA TIFOIDEA CONJUGADA, monodosis, 0,5ml, vial</t>
  </si>
  <si>
    <t>DVACVYEF2SD</t>
  </si>
  <si>
    <t>(vaccine yellow fever) DILUENT, 1 dose, multidose vial</t>
  </si>
  <si>
    <t>(vaccin fièvre jaune) SOLVANT, 1 dose, fl. multidose</t>
  </si>
  <si>
    <t>(vacuna fiebre amarilla) DISOLVENTE, 1 dosis vial multidosis</t>
  </si>
  <si>
    <t>DVACVYEF2VD</t>
  </si>
  <si>
    <t>VACCINE YELLOW FEVER, 1 dose, multidose vial</t>
  </si>
  <si>
    <t>VACCIN FIEVRE JAUNE, 1 dose, fl.  multidose</t>
  </si>
  <si>
    <t>VACUNA FIEBRE AMARILLA, 1 dosis, vial  multidosis</t>
  </si>
  <si>
    <t>EPHYAFOR1ML</t>
  </si>
  <si>
    <t>ANKLE FOOT ORTHOSIS, standard, man, left</t>
  </si>
  <si>
    <t>RELEVEUR DE PIED, standard, homme, gauche</t>
  </si>
  <si>
    <t>ELEVADOR DE PIE, estándar, hombre, izquierda</t>
  </si>
  <si>
    <t>EPHYAFOR1MR</t>
  </si>
  <si>
    <t>ANKLE FOOT ORTHOSIS, standard, man, right</t>
  </si>
  <si>
    <t>RELEVEUR DE PIED, standard, homme, droite</t>
  </si>
  <si>
    <t>ELEVADOR DE PIE, estándar, hombre, derecho</t>
  </si>
  <si>
    <t>EPHYAFOR1WL</t>
  </si>
  <si>
    <t>ANKLE FOOT ORTHOSIS, standard, women, left</t>
  </si>
  <si>
    <t>RELEVEUR DE PIED, standard, femme, gauche</t>
  </si>
  <si>
    <t>ELEVADOR DE PIE, estándar, mujer, izquierda</t>
  </si>
  <si>
    <t>EPHYAFOR1WR</t>
  </si>
  <si>
    <t>ANKLE FOOT ORTHOSIS, standard, woman, right</t>
  </si>
  <si>
    <t>RELEVEUR DE PIED, standard, femme, droite</t>
  </si>
  <si>
    <t>ELEVADOR DE PIE, estándar, mujer, derecho</t>
  </si>
  <si>
    <t>EPHYANIM1--</t>
  </si>
  <si>
    <t>ANKLE IMMOBILIZER, double shell</t>
  </si>
  <si>
    <t>CHEVILLIERE, à double coque</t>
  </si>
  <si>
    <t>INMOVILIZADOR de TOBILLO, doble cáscara</t>
  </si>
  <si>
    <t>EPHYBABA55-</t>
  </si>
  <si>
    <t>BALANCE BALL, Ø 55 cm (Bobath)</t>
  </si>
  <si>
    <t>BALLON D'EQUILIBRE, Ø 55 cm (Bobath)</t>
  </si>
  <si>
    <t>BALÓN DE EQUILIBRIO, Ø 55 cm (Bobath)</t>
  </si>
  <si>
    <t>EPHYBABO1--</t>
  </si>
  <si>
    <t>BALANCE BOARD, round, Ø 40 cm, 1 sphere (Freeman)</t>
  </si>
  <si>
    <t>PLANCHE D'EQUILIBRE, rond, Ø 40 cm, 1 boule (Freeman)</t>
  </si>
  <si>
    <t>PLANCHA DE EQUILIBRIO, redonda, Ø 40 cm, 1 esfera (Freeman)</t>
  </si>
  <si>
    <t>EPHYBELT1L-</t>
  </si>
  <si>
    <t>TRANSFER BELT, with handles, large</t>
  </si>
  <si>
    <t>CEINTURE DE TRANSFERT, avec poignées, large</t>
  </si>
  <si>
    <t>CINTURÓN DE TRANSFERENCIA, con asas, largo</t>
  </si>
  <si>
    <t>EPHYCLFB1L-</t>
  </si>
  <si>
    <t>CLAVICLE FRACTURE BRACE, size L</t>
  </si>
  <si>
    <t>SANGLE CLAVICULAIRE, taille L</t>
  </si>
  <si>
    <t>CORREA FRACTURA CLAVICULAR, talla L</t>
  </si>
  <si>
    <t>EPHYCLFB1M-</t>
  </si>
  <si>
    <t>CLAVICLE FRACTURE BRACE, size M</t>
  </si>
  <si>
    <t>SANGLE CLAVICULAIRE, taille M</t>
  </si>
  <si>
    <t>CORREA FRACTURA CLAVICULAR, talla M</t>
  </si>
  <si>
    <t>EPHYCLFB1S-</t>
  </si>
  <si>
    <t>CLAVICLE FRACTURE BRACE, size S</t>
  </si>
  <si>
    <t>SANGLE CLAVICULAIRE, taille S</t>
  </si>
  <si>
    <t>CORREA FRACTURA CLAVICULAR, talla S</t>
  </si>
  <si>
    <t>EPHYCRUA1A-</t>
  </si>
  <si>
    <t>AXILLARY CRUTCH, adult, adjustable length, 110-140cm</t>
  </si>
  <si>
    <t>BEQUILLE AXILLAIRE, adulte, hauteur réglable,110-140cm</t>
  </si>
  <si>
    <t>MULETA AXILAR, adulto, altura ajustable, 110-140cm</t>
  </si>
  <si>
    <t>EPHYCRUA2A-</t>
  </si>
  <si>
    <t>AXILLARY CRUTCH, adult,adjustable length, 130-150cm</t>
  </si>
  <si>
    <t>BEQUILLE AXILLAIRE, adulte, hauteur réglable,130-150cm</t>
  </si>
  <si>
    <t>MULETA AXILAR, adulto, altura ajustable, 130-150cm</t>
  </si>
  <si>
    <t>EPHYCRUA2C-</t>
  </si>
  <si>
    <t>AXILLARY CRUTCH, child, adjustable height, 90-120 cm</t>
  </si>
  <si>
    <t>CANNE AXILLAIRE, enfant, hauteur réglable, 90-120 cm</t>
  </si>
  <si>
    <t>MULETA AXILAR, niño, altura reglable, 90-120 cm</t>
  </si>
  <si>
    <t>EPHYCRUE1AA</t>
  </si>
  <si>
    <t>ELBOW CRUTCH, adult, adjustable length</t>
  </si>
  <si>
    <t>CANNE ANGLAISE, adulte, hauteur réglable</t>
  </si>
  <si>
    <t>MULETA, adulto, altura ajustable</t>
  </si>
  <si>
    <t>EPHYCRUE1CA</t>
  </si>
  <si>
    <t>ELBOW CRUTCH, child, adjustable length</t>
  </si>
  <si>
    <t>CANNE ANGLAISE, enfant, hauteur réglable</t>
  </si>
  <si>
    <t>MULETA, niño, altura ajustable</t>
  </si>
  <si>
    <t>EPHYCRUPC21</t>
  </si>
  <si>
    <t>(axillary crutch) CAP, rubber, Ø int/ext : 21/40 mm</t>
  </si>
  <si>
    <t>(canne axillaire) EMBOUT, caoutchouc, Ø int/ext : 21/40 mm</t>
  </si>
  <si>
    <t>(muleta axilar) PUNTA, de goma, Ø int/ext : 21/40 mm</t>
  </si>
  <si>
    <t>EPHYCRUPT19</t>
  </si>
  <si>
    <t>CRUTCH TIP, rubber, ID 19mm, IL 44mm</t>
  </si>
  <si>
    <t>EMBOUT POUR BEQUILLE, caoutchouc, DI 19mm, LI 44mm</t>
  </si>
  <si>
    <t>PUNTA DE MULETA, de goma, DI 19mm, AI 44mm</t>
  </si>
  <si>
    <t>EPHYCUSGBW15</t>
  </si>
  <si>
    <t>BED WEDGE CUSHION, 15° + cover</t>
  </si>
  <si>
    <t>COUSSIN TRAPEZOIDAL, 15° + revêtement</t>
  </si>
  <si>
    <t>COJÍN TRAPEZOIDAL, 15° + revestimiento</t>
  </si>
  <si>
    <t>EPHYCUSGBW30</t>
  </si>
  <si>
    <t>BED WEDGE CUSHION, 30° + cover</t>
  </si>
  <si>
    <t>COUSSIN TRAPEZOIDAL, 30° + revêtement</t>
  </si>
  <si>
    <t>ALMOHADA TRAPEZOIDAL, 30° + revestimiento</t>
  </si>
  <si>
    <t>EPHYCUSGL01</t>
  </si>
  <si>
    <t>POSITIONING CUSHION, lateral, + cover, 30 x 190cm</t>
  </si>
  <si>
    <t>COUSSIN DE CALAGE latéral, + housse, 30 x 190cm</t>
  </si>
  <si>
    <t>COJÍN de fijación lateral, + tapa, 30 x 190cm</t>
  </si>
  <si>
    <t>EPHYCUSGU1L</t>
  </si>
  <si>
    <t>POSITIONING CUSHION, universal, + cover, large</t>
  </si>
  <si>
    <t>COUSSIN DE CALAGE universel, + housse, large</t>
  </si>
  <si>
    <t>COJÍN universal, + cubierta, grande</t>
  </si>
  <si>
    <t>EPHYCUSGU1M</t>
  </si>
  <si>
    <t>POSITIONING CUSHION, universal, + cover, medium</t>
  </si>
  <si>
    <t>COUSSIN DE CALAGE universel, + housse, medium</t>
  </si>
  <si>
    <t>COJÍN universal, + cubierta, medio</t>
  </si>
  <si>
    <t>EPHYCUSGU1S</t>
  </si>
  <si>
    <t>POSITIONING CUSHION, universal, + cover, small</t>
  </si>
  <si>
    <t>COUSSIN DE CALAGE universel, + housse, petit</t>
  </si>
  <si>
    <t>COJÍN universal, + cubierta, pequeño</t>
  </si>
  <si>
    <t>EPHYEEBA5LY</t>
  </si>
  <si>
    <t>ELASTIC EXERCICE BAND, light resistance yellow, 5.5 m</t>
  </si>
  <si>
    <t>BANDE D'EXERCICE ELASTIQUE, résistance faible jaune, 5.5 m</t>
  </si>
  <si>
    <t>BANDA ELÁSTICA DE EJERCICIO, resisten. débil, amarilla 5.5 m</t>
  </si>
  <si>
    <t>EPHYEEBA5MG</t>
  </si>
  <si>
    <t>ELASTIC EXERCICE BAND, strong resistance green, 5.5 m</t>
  </si>
  <si>
    <t>BANDE D'EXERCICE ELASTIQUE, résistance forte vert, 5,5m</t>
  </si>
  <si>
    <t>BANDA ELÁSTICA DE EJERCICIO, resistencia grande verde, 5.5 m</t>
  </si>
  <si>
    <t>EPHYEEBA5MR</t>
  </si>
  <si>
    <t>ELASTIC EXERCICE BAND, medium resistance red, 5.5 m</t>
  </si>
  <si>
    <t>BANDE D'EXERCICE ELASTIQUE, résistance modérée rouge, 5.5 m</t>
  </si>
  <si>
    <t>BANDA DE EJERCICIO ELÁSTICA, resistencia medio roja, 5.5 m</t>
  </si>
  <si>
    <t>EPHYEEBA5SB</t>
  </si>
  <si>
    <t>ELASTIC EXERCICE BAND, X-strong resistance blue, 5.5 m</t>
  </si>
  <si>
    <t>BANDE D'EXERCICE ELASTIQUE, résistance X-forte bleue, 5,5 m</t>
  </si>
  <si>
    <t>BANDA DE EJERCICIO ELÁSTICA, resistencia X-grande azul, 5,5m</t>
  </si>
  <si>
    <t>EPHYFHEX5--</t>
  </si>
  <si>
    <t>FINGER-HAND EXERCISER, set of 5 (Digi-Flex)</t>
  </si>
  <si>
    <t>APPAREIL D'EXERCICE POUR DOIGTS-MAIN, set de 5 (Digi-Flex)</t>
  </si>
  <si>
    <t>APARATO DE EJERCICIO PARA DEDOS-MANO, set de 5 (Digi-Flex)</t>
  </si>
  <si>
    <t>EPHYGONI1P-</t>
  </si>
  <si>
    <t>CLINICAL GONIOMETER, manual, plastic</t>
  </si>
  <si>
    <t>GONIOMETRE CLINIQUE, manuel, plastique</t>
  </si>
  <si>
    <t>GONIÓMETRO CLÍNICO, manual, plástico</t>
  </si>
  <si>
    <t>EPHYHOCP2030</t>
  </si>
  <si>
    <t>HOT/COLD PACK, reusable, min 20 x 30 cm</t>
  </si>
  <si>
    <t>COMPRESSE THERMIQUE, réutilisable, min 20 x 30 cm</t>
  </si>
  <si>
    <t>COMPRESA TÉRMICA, reutilizable, min 20 x 30 cm</t>
  </si>
  <si>
    <t>EPHYKNIM1L-</t>
  </si>
  <si>
    <t>KNEE IMMOBILIZER (Zimmer splint), large length, 60 cm</t>
  </si>
  <si>
    <t>IMMOBILISATEUR DE GENOU (atelle de Zimmer),  grande 60 cm</t>
  </si>
  <si>
    <t>INMOBILIZADOR DE RODILLA (férula de Zimmer),  grande 60 cm</t>
  </si>
  <si>
    <t>EPHYKNIM1M-</t>
  </si>
  <si>
    <t>KNEE IMMOBILIZER (Zimmer splint), medium length, 50 cm</t>
  </si>
  <si>
    <t>IMMOBILISATEUR DE GENOU (atelle de Zimmer),  moyenne, 50 cm</t>
  </si>
  <si>
    <t>INMOBILIZADOR DE RODILLA (férula de Zimmer), media, 50 cm</t>
  </si>
  <si>
    <t>EPHYKNIM1S-</t>
  </si>
  <si>
    <t>KNEE IMMOBILIZER (Zimmer splint), short length, 40 cm</t>
  </si>
  <si>
    <t>IMMOBILISATEUR DE GENOU (atelle de Zimmer),  petite, 40 cm</t>
  </si>
  <si>
    <t>INMOBILIZADOR DE RODILLA (férula de Zimmer),  pequeño, 40 cm</t>
  </si>
  <si>
    <t>EPHYKNIM1XS</t>
  </si>
  <si>
    <t>KNEE IMMOBILIZER (Zimmer splint), extra short length, 30 cm</t>
  </si>
  <si>
    <t>IMMOBILISATEUR DE GENOU (atelle de Zimmer),très petite,30 cm</t>
  </si>
  <si>
    <t>INMOBILIZADOR DE RODILLA (férula Zimmer), muy pequeña, 30 cm</t>
  </si>
  <si>
    <t>EPHYPULT007</t>
  </si>
  <si>
    <t>(pulley therapy system) SLING LIMB SUSPENSION, 56 x 14 cm</t>
  </si>
  <si>
    <t>(pouliethérapie) SANGLE SUSPENSION MEMBRE, 56 x 14 cm</t>
  </si>
  <si>
    <t>(sist. terapia polea) CORREA DE SUSPENSIÓN MIEMBRO, 56*14 cm</t>
  </si>
  <si>
    <t>EPHYSHIM1L-</t>
  </si>
  <si>
    <t>SHOULDER IMMOBILIZER, size L</t>
  </si>
  <si>
    <t>ATELLE D'EPAULE, taille L</t>
  </si>
  <si>
    <t>INMOVILIZADOR DE HOMBRO, talla L</t>
  </si>
  <si>
    <t>EPHYSHIM1M-</t>
  </si>
  <si>
    <t>SHOULDER IMMOBILIZER, size M</t>
  </si>
  <si>
    <t>ATELLE D'EPAULE, taille M</t>
  </si>
  <si>
    <t>INMOVILIZADOR DE HOMBRO, talla M</t>
  </si>
  <si>
    <t>EPHYSPIR1A-</t>
  </si>
  <si>
    <t>INCENTIVE SPIROMETER, portable, single patient, adult</t>
  </si>
  <si>
    <t>SPIROMETRE INCITATIF, portable, à patient unique, adulte</t>
  </si>
  <si>
    <t>ESPIRÓMETRO DE ESTÍMULO, portátil,  paciente único, adulto</t>
  </si>
  <si>
    <t>EPHYSPIR1C-</t>
  </si>
  <si>
    <t>INCENTIVE SPIROMETER, portable, single patient, child</t>
  </si>
  <si>
    <t>SPIROMETRE INCITATIF, portable, à patient unique, enfant</t>
  </si>
  <si>
    <t>ESPIRÓMETRO DE ESTÍMULO, portátil, paciente único, niño</t>
  </si>
  <si>
    <t>EPHYTPSA2446</t>
  </si>
  <si>
    <t>(thermoplastic splint) SHEET,  2.4 mm, 46x61 cm</t>
  </si>
  <si>
    <t>(attelle thermoplastique) FEUILLE 2,0 mm, 46 x 61 cm</t>
  </si>
  <si>
    <t>(férula termo-plástica) HOJA 2,0 mm, 46 x 61 cm</t>
  </si>
  <si>
    <t>EPHYTUCB062R</t>
  </si>
  <si>
    <t>TUBULAR COMPRESSIVE BANDAGE, 6.25 cm, roll 10 m</t>
  </si>
  <si>
    <t>BANDE COMPRESSIVE TUBULAIRE, 6,25 cm, rouleau 10 m</t>
  </si>
  <si>
    <t>BANDA COMPRESIVA TUBULAR, 6,25 cm, rollo 10 m</t>
  </si>
  <si>
    <t>EPHYTUCB067R</t>
  </si>
  <si>
    <t>TUBULAR COMPRESSIVE BANDAGE, 6.75 cm, roll 10 m</t>
  </si>
  <si>
    <t>BANDE COMPRESSIVE TUBULAIRE, 6,75 cm, rouleau 10 m</t>
  </si>
  <si>
    <t>BANDA COMPRESIVA TUBULAR, 6,75 cm, rollo 10 m</t>
  </si>
  <si>
    <t>EPHYTUCB075R</t>
  </si>
  <si>
    <t>TUBULAR COMPRESSIVE BANDAGE, 7.5 cm, roll 10 m</t>
  </si>
  <si>
    <t>BANDE COMPRESSIVE TUBULAIRE, 7,5 cm, rouleau 10 m</t>
  </si>
  <si>
    <t>BANDA COMPRESIVA TUBULAR, 7,5 cm, rollo 10 m</t>
  </si>
  <si>
    <t>EPHYTUCB087R</t>
  </si>
  <si>
    <t>TUBULAR COMPRESSIVE BANDAGE, 8.75 cm, roll 10 m</t>
  </si>
  <si>
    <t>BANDE COMPRESSIVE TUBULAIRE, 8,75 cm, rouleau 10 m</t>
  </si>
  <si>
    <t>BANDA COMPRESIVA TUBULAR, 8,75 cm, rollo 10 m</t>
  </si>
  <si>
    <t>EPHYTUCB100R</t>
  </si>
  <si>
    <t>TUBULAR COMPRESSIVE BANDAGE, 10 cm, roll 10 m</t>
  </si>
  <si>
    <t>BANDE COMPRESSIVE TUBULAIRE, 10 cm, rouleau 10 m</t>
  </si>
  <si>
    <t>BANDA COMPRESIVA TUBULAR, 10 cm, rollo 10 m</t>
  </si>
  <si>
    <t>EPHYTUCB215R</t>
  </si>
  <si>
    <t>TUBULAR COMPRESSIVE BANDAGE, 21.5 cm, roll 10 m</t>
  </si>
  <si>
    <t>BANDE COMPRESSIVE TUBULAIRE, 21,5 cm, rouleau 10 m</t>
  </si>
  <si>
    <t>BANDA COMPRESIVA TUBULAR, 21,5 cm, rollo 10 m</t>
  </si>
  <si>
    <t>EPHYTUCB370R</t>
  </si>
  <si>
    <t>TUBULAR COMPRESSIVE BANDAGE, 37 cm, roll 10 m</t>
  </si>
  <si>
    <t>BANDE COMPRESSIVE TUBULAIRE, 37 cm, rouleau 10 m</t>
  </si>
  <si>
    <t>BANDA COMPRESIVA TUBULAR, 37 cm, rollo 10 m</t>
  </si>
  <si>
    <t>EPHYWAFRN1A</t>
  </si>
  <si>
    <t>BASIC WALKING FRAME, non foldable, adult</t>
  </si>
  <si>
    <t>DEAMBULATEUR, non pliable, adulte</t>
  </si>
  <si>
    <t>ANDADOR, no plegable, adulto</t>
  </si>
  <si>
    <t>EPHYWAFRN1C</t>
  </si>
  <si>
    <t>BASIC WALKING FRAME, non foldable, child</t>
  </si>
  <si>
    <t>DEAMBULATEUR, non pliable, enfant</t>
  </si>
  <si>
    <t>ANDADOR, no plegable, niño</t>
  </si>
  <si>
    <t>EPHYWALKF1A</t>
  </si>
  <si>
    <t>BASIC WALKER, foldable, 2 wheels, without seat, adult</t>
  </si>
  <si>
    <t>CADRE DE MARCHE, pliable, 2 roulettes, sans siège adulte</t>
  </si>
  <si>
    <t>ANDADOR, plegable, 2 ruedas, sin silla, adulto</t>
  </si>
  <si>
    <t>EPHYWALKF1C</t>
  </si>
  <si>
    <t>BASIC WALKER, foldable, 2 wheels, without seat, child</t>
  </si>
  <si>
    <t>CADRE DE MARCHE, pliable, 2 roulettes, sans siège enfant</t>
  </si>
  <si>
    <t>ANDADOR, plegable, 2 ruedas, sin silla, niño</t>
  </si>
  <si>
    <t>EPHYWALKN1A</t>
  </si>
  <si>
    <t>BASIC WALKER, non foldable, 2 wheels, adult</t>
  </si>
  <si>
    <t>CADRE DE MARCHE, non pliable, 2 roulettes, adulte</t>
  </si>
  <si>
    <t>DEAMBULADOR CON 2 RUEDAS, no plegable, adulto</t>
  </si>
  <si>
    <t>EPHYWALKN1C</t>
  </si>
  <si>
    <t>BASIC WALKER, non foldable, 2 wheels, child</t>
  </si>
  <si>
    <t>CADRE DE MARCHE, non pliable, 2 roulettes, enfant</t>
  </si>
  <si>
    <t>DEAMBULADOR CON 2 RUEDAS, no plegable, niño</t>
  </si>
  <si>
    <t>EPHYWHEC001</t>
  </si>
  <si>
    <t>WHEELCHAIR CUSHION, memory foam, anatomical, 42x42x8cm</t>
  </si>
  <si>
    <t>COUSSIN pr FAUTEUIL ROULANT, mousse élast., anat., 42x42x8cm</t>
  </si>
  <si>
    <t>ALMOHADA SILLA DE RUEDAS, espuma elást., anat., 42x42x8cm</t>
  </si>
  <si>
    <t>EPHYWHEC1--</t>
  </si>
  <si>
    <t>WHEELCHAIR, collapsible</t>
  </si>
  <si>
    <t>FAUTEUIL ROULANT, pliable</t>
  </si>
  <si>
    <t>SILLA DE RUEDAS, plegable</t>
  </si>
  <si>
    <t>EPHYWHEC2--</t>
  </si>
  <si>
    <t>WHEELCHAIR, collapsible, reclining footrest</t>
  </si>
  <si>
    <t>FAUTEUIL ROULANT, pliable, repose-jambes inclinables</t>
  </si>
  <si>
    <t>SILLA DE RUEDAS, plegable, reposapiés reclinables</t>
  </si>
  <si>
    <t>EPHYWROR1M-</t>
  </si>
  <si>
    <t>WRIST ORTHOSIS, immobilization, medium, right</t>
  </si>
  <si>
    <t>ORTHESE DE POIGNET,immobilisation, moyen, droite</t>
  </si>
  <si>
    <t>ÓRTESIS DE MUÑECA, inmobilización, medio, derecho</t>
  </si>
  <si>
    <t>EPHYWROR1ML</t>
  </si>
  <si>
    <t>WRIST ORTHOSIS, immobilization, medium, left</t>
  </si>
  <si>
    <t>ORTHESE DE POIGNET, immobilisation, moyen, gauche</t>
  </si>
  <si>
    <t>ÓRTESIS DE MUÑECA, inmobilización, medio, izquierdo</t>
  </si>
  <si>
    <t>NFOSDEAAHPFV8</t>
  </si>
  <si>
    <t>DRINK/ENTER. POWDER adj.cal, ad., high prot., fib. van. 800g</t>
  </si>
  <si>
    <t>BOISSON/ENTER. POUDRE cal aju. ad., prot.hte, fib. van. 800g</t>
  </si>
  <si>
    <t>BEBIDA/ENTER. POLVO cal ajus. ad., prot.alta fib. vain. 800g</t>
  </si>
  <si>
    <t>NFOSDRHAHPWV2</t>
  </si>
  <si>
    <t>DRINK RTU hypercal. adult, high prot. w/o fib.,van 200-237ml</t>
  </si>
  <si>
    <t>BOISSON PRET EMP. hyperc, adult prot.hte,ss fib,va.200-237ml</t>
  </si>
  <si>
    <t>BEBIDA LISTO USAR hipercal. ad.prot.alta, s/fib va.200-237ml</t>
  </si>
  <si>
    <t>NFOSDRHANPWV2</t>
  </si>
  <si>
    <t>DRINK RTU hypercal. adult normoprot. w/o fib., van 200-237ml</t>
  </si>
  <si>
    <t>BOISSON PRET EMP. hyperc. ad. prot.norm ss fib,van.200-237ml</t>
  </si>
  <si>
    <t>BEBIDA LISTO USAR hiperc. ad. prot.norm.s/fib, vai.200-237ml</t>
  </si>
  <si>
    <t>NFOSEMFRCEB50</t>
  </si>
  <si>
    <t>EMERGENCY FOOD RATION, carton of 500g (= 9 bars)</t>
  </si>
  <si>
    <t>RATION ALIMENTAIRE D'URGENCE, carton de 500g (= 9 barres)</t>
  </si>
  <si>
    <t>GALLETA ALTA ENERGÍA, cartón de 500g (= 9 barras)</t>
  </si>
  <si>
    <t>NFOSENHAHPW05</t>
  </si>
  <si>
    <t>ENTERAL RTU, hypercal. adult, high prot.,w/o fibre 0.5l</t>
  </si>
  <si>
    <t>PRET EMPLOI ENTERAL hypercal. adulte, prot.hte,ss fibre 0,5l</t>
  </si>
  <si>
    <t>LISTO USAR ENTERAL hipercal. adulto, prot.alta, s/fibra 0.5l</t>
  </si>
  <si>
    <t>NFOSENHAHPW10</t>
  </si>
  <si>
    <t>ENTERAL RTU, hypercal. adult, high prot., w/o fibre 1l</t>
  </si>
  <si>
    <t>PRET EMPLOI ENTERAL hypercal. adulte, prot.hte, ss fibre 1l</t>
  </si>
  <si>
    <t>LISTO USAR ENTERAL hipercal. adulto, prot.alta, s/fibra 1l</t>
  </si>
  <si>
    <t>NFOSENHANPW05</t>
  </si>
  <si>
    <t>ENTERAL RTU, hypercal. adult, normoprot.w/o fibre 0.5l</t>
  </si>
  <si>
    <t>PRET EMPLOI ENTER. hypercal. adulte, prot.norm,ss fibre 0,5l</t>
  </si>
  <si>
    <t>LISTO USAR ENTERAL hipercal. adulto, prot.norm, s/fibra 0,5l</t>
  </si>
  <si>
    <t>NFOSENHANPW10</t>
  </si>
  <si>
    <t>ENTERAL RTU, hypercal. adult, normoprot. w/o fibre 1l</t>
  </si>
  <si>
    <t>PRET EMPLOI ENTER.  hypercal. adulte, prot.norm, ss fibre 1l</t>
  </si>
  <si>
    <t>LISTO USAR ENTERAL hipercal. adulto, prot.norm, s/fibra 1l</t>
  </si>
  <si>
    <t>NFOSENIANPW05</t>
  </si>
  <si>
    <t>ENTERAL RTU, isocal. adult, normoprot., w/o fibre 0.5l</t>
  </si>
  <si>
    <t>PRET EMPLOI ENTERAL isocal. adulte, prot.norm,ss fibre 0,5l</t>
  </si>
  <si>
    <t>LISTO USAR ENTERAL isocal. adulto, prot.norm., s/fibra 0,5l</t>
  </si>
  <si>
    <t>NFOSENIANPW10</t>
  </si>
  <si>
    <t>ENTERAL RTU, isocal. adult, normoprot., w/o fibre 1l</t>
  </si>
  <si>
    <t>PRET EMPLOI ENTERAL isocal. adulte, prot.norm,ss fibre 1l</t>
  </si>
  <si>
    <t>LISTO USAR ENTERAL isocal. adulto, prot.norm., s/fibra 1l</t>
  </si>
  <si>
    <t>NFOSENICNPW05</t>
  </si>
  <si>
    <t>ENTERAL RTU, isocal. child, normoprot, w/o fibre, 0.5l</t>
  </si>
  <si>
    <t>PRET EMPLOI ENTERAL isocal. enfant, prot.norm,ss fibre, 0,5l</t>
  </si>
  <si>
    <t>LISTO USAR ENTERAL isocal. niño, prot.norm., s/fibra, 0,5l</t>
  </si>
  <si>
    <t>NFOSERHCNPF05</t>
  </si>
  <si>
    <t>ENTERAL RTU, hypercal. child, normo prot., fibre 0.5l</t>
  </si>
  <si>
    <t>PRET EMPLOI ENTERAL hypercal. enfant, prot.norm., fibre 0,5l</t>
  </si>
  <si>
    <t>LISTO USAR ENTERAL hipercal. niño, prot. norm., fibra 0,5l</t>
  </si>
  <si>
    <t>NFOSHMFO2--</t>
  </si>
  <si>
    <t>BREAST MILK FORTIFIER, powder, 2.2g, sachet</t>
  </si>
  <si>
    <t>FORTIFIANT LAIT MATERNEL, poudre, 2,2g, sachet</t>
  </si>
  <si>
    <t>FORTIFICANTE LECHE MATERNA, polvo, 2,2g, sobre</t>
  </si>
  <si>
    <t>NFOSINFO1AO80</t>
  </si>
  <si>
    <t>INFANT FORMULA, 1st age, powder, 800-900g</t>
  </si>
  <si>
    <t>FORMULE INFANTILE, 1er âge, poudre, 800-900g</t>
  </si>
  <si>
    <t>FÓRMULA INFANTIL, 1a edad, polvo, 800-900g</t>
  </si>
  <si>
    <t>NFOSINFOH1-</t>
  </si>
  <si>
    <t>INFANT FORMULA, HYPOALLERGENIC, 1st age, powder, 400g</t>
  </si>
  <si>
    <t>FORMULE INFANTILE, HYPOALLERGENIQUE, 1er âge, poudre, 400g</t>
  </si>
  <si>
    <t>FÓRMULA INFANTIL, HIPOALERGENICO, 1a edad, polvo 400g</t>
  </si>
  <si>
    <t>NFOSINFOH1O80</t>
  </si>
  <si>
    <t>INFANT FORMULA, HYPOALLERGENIC, 1st age, powder, 800g</t>
  </si>
  <si>
    <t>FORMULE INFANTILE, HYPOALLERGENIQUE, 1er âge, poudre, 800g</t>
  </si>
  <si>
    <t>FÓRMULA INFANTIL, HIPOALERGENICO, 1a edad, polvo 800g</t>
  </si>
  <si>
    <t>NFOSINFOP1O40</t>
  </si>
  <si>
    <t>INFANT FORMULA, PREMATURES, stage 1, hosp. use, pwd, 400g</t>
  </si>
  <si>
    <t>FORMULE INFANTILE PREMATURES, stade 1 usage hosp, pdre, 400g</t>
  </si>
  <si>
    <t>FÓRMULA INFANTIL PREMATURO, stade 1, uso hosp., polvo, 400g</t>
  </si>
  <si>
    <t>NFOSINFOP2O40</t>
  </si>
  <si>
    <t>INFANT FORMULA, PREMATURES, stage 2, powder, 400g</t>
  </si>
  <si>
    <t>FORMULE INFANTILE, PREMATURES, stade 2, poudre, 400g</t>
  </si>
  <si>
    <t>FÓRMULA INFANTIL, PREMATURO, estadio 2, polvo,  400g</t>
  </si>
  <si>
    <t>NFOSLNSMPEP50</t>
  </si>
  <si>
    <t>LNS, medium quantity, peanut paste, 50g</t>
  </si>
  <si>
    <t>LNS, quantité moyenne, pâte d'arachide, 50g</t>
  </si>
  <si>
    <t>LNS, cantidad media, pasta cacahuete, 50g</t>
  </si>
  <si>
    <t>NFOSLNSSPEP20</t>
  </si>
  <si>
    <t>LNS, small quantity, peanut paste, 20g</t>
  </si>
  <si>
    <t>LNS, quantité faible, pâte d'arachide, 20g</t>
  </si>
  <si>
    <t>LNS, cantidad baja, pasta cacahuete, 20g</t>
  </si>
  <si>
    <t>NFOSMINUTOP90</t>
  </si>
  <si>
    <t>MICRONUTRIENTS COMPLEX, enrich trad meals, tomato paste,900g</t>
  </si>
  <si>
    <t>COMPLEXE MICRONUTRIMENTS, enrichir repas tradit,tomate,900g</t>
  </si>
  <si>
    <t>COMPLEJO MICRONUTRIENTES, enriquec. comida trad.,tomate,900g</t>
  </si>
  <si>
    <t>NFOSRUSFPEP10</t>
  </si>
  <si>
    <t>READY-TO-USE SUPPLEMENTARY FOOD, peanut paste, 100g</t>
  </si>
  <si>
    <t>ALIMENT SUPPL. PRET A L'EMPLOI, pâte d'arachide, 100g</t>
  </si>
  <si>
    <t>ALIMENTO SUPLEM. LISTO PARA USAR, pasta cacahuete, 100g</t>
  </si>
  <si>
    <t>NFOSRUTFCEB51</t>
  </si>
  <si>
    <t>READY-TO-USE THERAP. FOOD (BP100), biscuit 510g (= 9 bars)</t>
  </si>
  <si>
    <t>ALIMENT THER.PRET A L'EMPLOI (BP100)biscuit 510g (=9 barres)</t>
  </si>
  <si>
    <t>ALIMENTO TERAP. LISTO PARA USAR, galletas, 510g (=9 barras)</t>
  </si>
  <si>
    <t>NFOSRUTFPEP92</t>
  </si>
  <si>
    <t>READY-TO-USE THERAPEUTIC FOOD, peanut paste, 92g</t>
  </si>
  <si>
    <t>ALIMENT THERAPEUTIQUE PRET A L'EMPLOI, pâte d'arachide, 92g</t>
  </si>
  <si>
    <t>ALIMENTO TERAPEUTICO LISTO PARA USAR, pasta cacahuete, 92g</t>
  </si>
  <si>
    <t>NFOSTHMIF1O40</t>
  </si>
  <si>
    <t>THERAPEUTIC MILK, F100, powder, 400g</t>
  </si>
  <si>
    <t>LAIT THERAPEUTIQUE, F100, poudre, 400g</t>
  </si>
  <si>
    <t>LECHE TERAPÉUTICA, F100, polvo, 400g</t>
  </si>
  <si>
    <t>NFOSTHMIF7O40</t>
  </si>
  <si>
    <t>THERAPEUTIC MILK, F75, powder, 400g</t>
  </si>
  <si>
    <t>LAIT THERAPEUTIQUE, F75, poudre, 400g</t>
  </si>
  <si>
    <t>LECHE TERAPÉUTICA, F75, polvo, 400g</t>
  </si>
  <si>
    <t>Hide question if [Type of consultation] &lt;&gt; 'Family'</t>
  </si>
  <si>
    <t>Field</t>
  </si>
  <si>
    <t>Instructions</t>
  </si>
  <si>
    <t>Hide question if [If other, specify] &lt;&gt; 'Other'</t>
  </si>
  <si>
    <t>Hide question if [Clinical diagnosis] &lt;&gt; 'Other disorder'</t>
  </si>
  <si>
    <t>MSF-AAAAAA000000000000001697</t>
  </si>
  <si>
    <t>MSF-AAAAAA000000000000001714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</si>
</sst>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sz val="12"/>
      <color theme="1"/>
      <name val="Calibri"/>
      <family val="2"/>
      <scheme val="minor"/>
    </font>
    <font>
      <b/>
      <sz val="11"/>
      <color theme="1"/>
      <name val="Calibri"/>
      <family val="2"/>
      <scheme val="minor"/>
    </font>
    <font>
      <sz val="11"/>
      <color rgb="FFFFFFFF"/>
      <name val="Calibri"/>
      <family val="2"/>
      <scheme val="minor"/>
    </font>
    <font>
      <sz val="11"/>
      <color rgb="FF000000"/>
      <name val="Verdana"/>
      <family val="2"/>
    </font>
    <font>
      <u/>
      <sz val="11"/>
      <color theme="10"/>
      <name val="Calibri"/>
      <family val="2"/>
      <scheme val="minor"/>
    </font>
    <font>
      <u/>
      <sz val="11"/>
      <color rgb="FFFFFFFF"/>
      <name val="Calibri"/>
      <family val="2"/>
      <scheme val="minor"/>
    </font>
    <font>
      <sz val="9"/>
      <color theme="1"/>
      <name val="Calibri"/>
      <family val="2"/>
      <scheme val="minor"/>
    </font>
    <font>
      <strike/>
      <sz val="11"/>
      <color theme="1"/>
      <name val="Calibri"/>
      <family val="2"/>
      <scheme val="minor"/>
    </font>
    <font>
      <sz val="11"/>
      <color rgb="FF00B0F0"/>
      <name val="Calibri"/>
      <family val="2"/>
    </font>
    <font>
      <sz val="11"/>
      <color rgb="FF000000"/>
      <name val="Calibri"/>
      <family val="2"/>
    </font>
    <font>
      <sz val="11"/>
      <color theme="1"/>
      <name val="Calibri"/>
      <family val="2"/>
    </font>
    <font>
      <sz val="11"/>
      <color rgb="FF0070C0"/>
      <name val="Calibri"/>
      <family val="2"/>
    </font>
    <font>
      <sz val="11"/>
      <color rgb="FF444444"/>
      <name val="Calibri"/>
      <family val="2"/>
      <charset val="1"/>
    </font>
    <font>
      <sz val="11"/>
      <color rgb="FF000000"/>
      <name val="Calibri"/>
      <family val="2"/>
      <scheme val="minor"/>
    </font>
    <font>
      <sz val="12"/>
      <color rgb="FF000000"/>
      <name val="Calibri"/>
      <family val="2"/>
    </font>
    <font>
      <sz val="8"/>
      <name val="Calibri"/>
      <family val="2"/>
      <scheme val="minor"/>
    </font>
    <font>
      <sz val="11"/>
      <color theme="1"/>
      <name val="Symbol"/>
      <family val="1"/>
      <charset val="2"/>
    </font>
    <font>
      <sz val="11"/>
      <color theme="0" tint="-0.249977111117893"/>
      <name val="Calibri"/>
      <family val="2"/>
      <scheme val="minor"/>
    </font>
    <font>
      <u/>
      <sz val="11"/>
      <color theme="0"/>
      <name val="Calibri"/>
      <family val="2"/>
      <scheme val="minor"/>
    </font>
    <font>
      <sz val="11"/>
      <name val="Calibri"/>
      <family val="2"/>
      <scheme val="minor"/>
    </font>
    <font>
      <sz val="12"/>
      <color theme="1"/>
      <name val="Times New Roman"/>
      <family val="1"/>
    </font>
    <font>
      <sz val="11"/>
      <color theme="1"/>
      <name val="Times New Roman"/>
      <family val="1"/>
    </font>
    <font>
      <sz val="10"/>
      <color rgb="FF000000"/>
      <name val="Verdana"/>
      <family val="2"/>
    </font>
    <font>
      <sz val="11"/>
      <name val="Calibri"/>
      <family val="2"/>
    </font>
    <font>
      <strike/>
      <sz val="11"/>
      <name val="Calibri"/>
      <family val="2"/>
      <scheme val="minor"/>
    </font>
    <font>
      <sz val="20"/>
      <color theme="1"/>
      <name val="Calibri"/>
      <family val="2"/>
      <scheme val="minor"/>
    </font>
    <font>
      <sz val="11"/>
      <color theme="0" tint="-0.499984740745262"/>
      <name val="Calibri"/>
      <family val="2"/>
      <scheme val="minor"/>
    </font>
    <font>
      <sz val="11"/>
      <color theme="0" tint="-0.34998626667073579"/>
      <name val="Calibri"/>
      <family val="2"/>
      <scheme val="minor"/>
    </font>
    <font>
      <sz val="11"/>
      <color rgb="FF444444"/>
      <name val="Calibri"/>
      <family val="2"/>
    </font>
    <font>
      <u/>
      <sz val="11"/>
      <color theme="1"/>
      <name val="Calibri"/>
      <family val="2"/>
      <scheme val="minor"/>
    </font>
    <font>
      <u/>
      <sz val="9"/>
      <color theme="1"/>
      <name val="Roboto"/>
    </font>
    <font>
      <sz val="9"/>
      <color theme="1"/>
      <name val="Roboto"/>
    </font>
    <font>
      <sz val="11"/>
      <color theme="0"/>
      <name val="Calibri"/>
      <family val="2"/>
      <scheme val="minor"/>
    </font>
    <font>
      <sz val="10"/>
      <name val="Arial"/>
      <family val="2"/>
    </font>
    <font>
      <sz val="11"/>
      <color rgb="FF000000"/>
      <name val="Aptos Narrow"/>
      <family val="2"/>
    </font>
    <font>
      <sz val="11"/>
      <name val="Aptos Narrow"/>
      <family val="2"/>
    </font>
    <font>
      <strike/>
      <sz val="11"/>
      <color rgb="FF444444"/>
      <name val="Calibri"/>
      <family val="2"/>
      <charset val="1"/>
    </font>
    <font>
      <sz val="9"/>
      <color rgb="FF777777"/>
      <name val="Helvetica Neue"/>
      <family val="2"/>
    </font>
    <font>
      <sz val="12"/>
      <color rgb="FF777777"/>
      <name val="Helvetica Neue"/>
      <family val="2"/>
    </font>
  </fonts>
  <fills count="29">
    <fill>
      <patternFill patternType="none"/>
    </fill>
    <fill>
      <patternFill patternType="gray125"/>
    </fill>
    <fill>
      <patternFill patternType="solid">
        <fgColor rgb="FF595959"/>
        <bgColor indexed="64"/>
      </patternFill>
    </fill>
    <fill>
      <patternFill patternType="solid">
        <fgColor theme="7"/>
        <bgColor indexed="64"/>
      </patternFill>
    </fill>
    <fill>
      <patternFill patternType="solid">
        <fgColor theme="5"/>
        <bgColor indexed="64"/>
      </patternFill>
    </fill>
    <fill>
      <patternFill patternType="solid">
        <fgColor rgb="FFFFFF00"/>
        <bgColor indexed="64"/>
      </patternFill>
    </fill>
    <fill>
      <patternFill patternType="solid">
        <fgColor rgb="FFE2EFDA"/>
        <bgColor indexed="64"/>
      </patternFill>
    </fill>
    <fill>
      <patternFill patternType="solid">
        <fgColor rgb="FFF0B9B9"/>
        <bgColor indexed="64"/>
      </patternFill>
    </fill>
    <fill>
      <patternFill patternType="solid">
        <fgColor rgb="FFF4B084"/>
        <bgColor indexed="64"/>
      </patternFill>
    </fill>
    <fill>
      <patternFill patternType="solid">
        <fgColor rgb="FFC6E0B4"/>
        <bgColor indexed="64"/>
      </patternFill>
    </fill>
    <fill>
      <patternFill patternType="solid">
        <fgColor rgb="FFFF00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2"/>
        <bgColor indexed="64"/>
      </patternFill>
    </fill>
    <fill>
      <patternFill patternType="solid">
        <fgColor rgb="FF92D050"/>
        <bgColor indexed="64"/>
      </patternFill>
    </fill>
    <fill>
      <patternFill patternType="solid">
        <fgColor theme="8" tint="0.59999389629810485"/>
        <bgColor indexed="64"/>
      </patternFill>
    </fill>
    <fill>
      <patternFill patternType="solid">
        <fgColor theme="9"/>
        <bgColor indexed="64"/>
      </patternFill>
    </fill>
    <fill>
      <patternFill patternType="solid">
        <fgColor theme="7" tint="0.39997558519241921"/>
        <bgColor indexed="64"/>
      </patternFill>
    </fill>
    <fill>
      <patternFill patternType="solid">
        <fgColor rgb="FFFFC000"/>
        <bgColor indexed="64"/>
      </patternFill>
    </fill>
    <fill>
      <patternFill patternType="solid">
        <fgColor theme="8" tint="0.39997558519241921"/>
        <bgColor indexed="64"/>
      </patternFill>
    </fill>
    <fill>
      <patternFill patternType="solid">
        <fgColor rgb="FF00B050"/>
        <bgColor indexed="64"/>
      </patternFill>
    </fill>
    <fill>
      <patternFill patternType="solid">
        <fgColor rgb="FFFFFFFF"/>
        <bgColor indexed="64"/>
      </patternFill>
    </fill>
    <fill>
      <patternFill patternType="solid">
        <fgColor rgb="FF7030A0"/>
        <bgColor indexed="64"/>
      </patternFill>
    </fill>
    <fill>
      <patternFill patternType="solid">
        <fgColor rgb="FFE97132"/>
        <bgColor rgb="FF000000"/>
      </patternFill>
    </fill>
    <fill>
      <patternFill patternType="solid">
        <fgColor theme="8" tint="0.79998168889431442"/>
        <bgColor indexed="64"/>
      </patternFill>
    </fill>
  </fills>
  <borders count="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24994659260841701"/>
      </left>
      <right/>
      <top/>
      <bottom/>
      <diagonal/>
    </border>
    <border>
      <left style="thin">
        <color theme="0" tint="-0.34998626667073579"/>
      </left>
      <right style="thin">
        <color theme="0" tint="-0.34998626667073579"/>
      </right>
      <top style="thin">
        <color theme="0" tint="-0.34998626667073579"/>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bottom style="thin">
        <color rgb="FFE0E0E0"/>
      </bottom>
      <diagonal/>
    </border>
    <border>
      <left style="thin">
        <color theme="0" tint="-0.34998626667073579"/>
      </left>
      <right style="thin">
        <color theme="0" tint="-0.34998626667073579"/>
      </right>
      <top/>
      <bottom/>
      <diagonal/>
    </border>
    <border>
      <left style="thin">
        <color rgb="FFA6A6A6"/>
      </left>
      <right style="thin">
        <color rgb="FFA6A6A6"/>
      </right>
      <top/>
      <bottom/>
      <diagonal/>
    </border>
  </borders>
  <cellStyleXfs count="4">
    <xf numFmtId="0" fontId="0" fillId="0" borderId="0"/>
    <xf numFmtId="0" fontId="5" fillId="0" borderId="0" applyNumberFormat="0" applyFill="0" applyBorder="0" applyAlignment="0" applyProtection="0"/>
    <xf numFmtId="0" fontId="1" fillId="0" borderId="0"/>
    <xf numFmtId="0" fontId="34" fillId="0" borderId="0"/>
  </cellStyleXfs>
  <cellXfs count="121">
    <xf numFmtId="0" fontId="0" fillId="0" borderId="0" xfId="0"/>
    <xf numFmtId="0" fontId="2" fillId="0" borderId="0" xfId="0" applyFont="1"/>
    <xf numFmtId="0" fontId="3" fillId="2" borderId="0" xfId="0" applyFont="1" applyFill="1" applyAlignment="1">
      <alignment horizontal="left" vertical="center"/>
    </xf>
    <xf numFmtId="0" fontId="0" fillId="0" borderId="0" xfId="0" applyAlignment="1">
      <alignment horizontal="left"/>
    </xf>
    <xf numFmtId="0" fontId="4" fillId="0" borderId="0" xfId="0" applyFont="1" applyAlignment="1">
      <alignment horizontal="left"/>
    </xf>
    <xf numFmtId="0" fontId="0" fillId="3" borderId="0" xfId="0" applyFill="1"/>
    <xf numFmtId="0" fontId="0" fillId="4" borderId="0" xfId="0" applyFill="1" applyAlignment="1">
      <alignment horizontal="left"/>
    </xf>
    <xf numFmtId="0" fontId="6" fillId="2" borderId="0" xfId="1" applyFont="1" applyFill="1" applyAlignment="1">
      <alignment horizontal="left" vertical="center"/>
    </xf>
    <xf numFmtId="0" fontId="0" fillId="0" borderId="0" xfId="0" applyAlignment="1">
      <alignment wrapText="1"/>
    </xf>
    <xf numFmtId="0" fontId="7" fillId="0" borderId="0" xfId="0" applyFont="1" applyAlignment="1">
      <alignment horizontal="center" wrapText="1"/>
    </xf>
    <xf numFmtId="0" fontId="0" fillId="5" borderId="0" xfId="0" applyFill="1"/>
    <xf numFmtId="0" fontId="0" fillId="5" borderId="0" xfId="0" applyFill="1" applyAlignment="1">
      <alignment horizontal="left"/>
    </xf>
    <xf numFmtId="0" fontId="8" fillId="0" borderId="0" xfId="0" applyFont="1"/>
    <xf numFmtId="0" fontId="0" fillId="6" borderId="0" xfId="0" applyFill="1"/>
    <xf numFmtId="0" fontId="11" fillId="0" borderId="0" xfId="0" applyFont="1"/>
    <xf numFmtId="0" fontId="13" fillId="0" borderId="0" xfId="0" applyFont="1"/>
    <xf numFmtId="0" fontId="0" fillId="0" borderId="0" xfId="0" applyAlignment="1">
      <alignment horizontal="left" wrapText="1"/>
    </xf>
    <xf numFmtId="0" fontId="8" fillId="7" borderId="0" xfId="0" applyFont="1" applyFill="1"/>
    <xf numFmtId="0" fontId="15" fillId="0" borderId="0" xfId="0" applyFont="1"/>
    <xf numFmtId="0" fontId="0" fillId="6" borderId="0" xfId="0" applyFill="1" applyAlignment="1">
      <alignment horizontal="left"/>
    </xf>
    <xf numFmtId="0" fontId="14" fillId="6" borderId="0" xfId="0" applyFont="1" applyFill="1" applyAlignment="1">
      <alignment horizontal="left"/>
    </xf>
    <xf numFmtId="0" fontId="5" fillId="6" borderId="0" xfId="1" applyFill="1" applyAlignment="1">
      <alignment horizontal="left"/>
    </xf>
    <xf numFmtId="0" fontId="8" fillId="0" borderId="0" xfId="0" applyFont="1" applyAlignment="1">
      <alignment horizontal="left"/>
    </xf>
    <xf numFmtId="0" fontId="0" fillId="8" borderId="0" xfId="0" applyFill="1" applyAlignment="1">
      <alignment horizontal="left"/>
    </xf>
    <xf numFmtId="0" fontId="0" fillId="8" borderId="0" xfId="0" applyFill="1" applyAlignment="1">
      <alignment horizontal="left" wrapText="1"/>
    </xf>
    <xf numFmtId="0" fontId="8" fillId="7" borderId="0" xfId="0" applyFont="1" applyFill="1" applyAlignment="1">
      <alignment horizontal="left"/>
    </xf>
    <xf numFmtId="0" fontId="0" fillId="7" borderId="0" xfId="0" applyFill="1" applyAlignment="1">
      <alignment horizontal="left"/>
    </xf>
    <xf numFmtId="0" fontId="0" fillId="9" borderId="0" xfId="0" applyFill="1"/>
    <xf numFmtId="0" fontId="0" fillId="9" borderId="0" xfId="0" applyFill="1" applyAlignment="1">
      <alignment horizontal="left"/>
    </xf>
    <xf numFmtId="0" fontId="0" fillId="10" borderId="0" xfId="0" applyFill="1" applyAlignment="1">
      <alignment horizontal="left"/>
    </xf>
    <xf numFmtId="0" fontId="18" fillId="0" borderId="0" xfId="0" applyFont="1"/>
    <xf numFmtId="0" fontId="3" fillId="2" borderId="0" xfId="0" applyFont="1" applyFill="1" applyAlignment="1">
      <alignment horizontal="left" vertical="center" wrapText="1"/>
    </xf>
    <xf numFmtId="0" fontId="19" fillId="2" borderId="0" xfId="1" applyFont="1" applyFill="1" applyAlignment="1">
      <alignment horizontal="left" vertical="center"/>
    </xf>
    <xf numFmtId="0" fontId="20" fillId="0" borderId="0" xfId="0" applyFont="1" applyAlignment="1">
      <alignment horizontal="left"/>
    </xf>
    <xf numFmtId="0" fontId="20" fillId="0" borderId="0" xfId="0" applyFont="1"/>
    <xf numFmtId="0" fontId="0" fillId="11" borderId="0" xfId="0" applyFill="1"/>
    <xf numFmtId="0" fontId="0" fillId="11" borderId="0" xfId="0" applyFill="1" applyAlignment="1">
      <alignment horizontal="left"/>
    </xf>
    <xf numFmtId="0" fontId="0" fillId="12" borderId="0" xfId="0" applyFill="1"/>
    <xf numFmtId="0" fontId="0" fillId="12" borderId="0" xfId="0" applyFill="1" applyAlignment="1">
      <alignment horizontal="left"/>
    </xf>
    <xf numFmtId="0" fontId="0" fillId="13" borderId="0" xfId="0" applyFill="1"/>
    <xf numFmtId="0" fontId="0" fillId="0" borderId="0" xfId="0" applyAlignment="1">
      <alignment horizontal="center"/>
    </xf>
    <xf numFmtId="0" fontId="3" fillId="2" borderId="0" xfId="0" applyFont="1" applyFill="1" applyAlignment="1">
      <alignment horizontal="center"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0" fontId="18" fillId="0" borderId="0" xfId="0" applyFont="1" applyAlignment="1">
      <alignment vertical="center"/>
    </xf>
    <xf numFmtId="0" fontId="0" fillId="0" borderId="0" xfId="0" applyAlignment="1">
      <alignment horizontal="left" vertical="center" wrapText="1"/>
    </xf>
    <xf numFmtId="0" fontId="23" fillId="0" borderId="0" xfId="0" applyFont="1"/>
    <xf numFmtId="0" fontId="0" fillId="0" borderId="0" xfId="0" applyAlignment="1">
      <alignment horizontal="left" vertical="top"/>
    </xf>
    <xf numFmtId="0" fontId="2" fillId="0" borderId="0" xfId="0" applyFont="1" applyAlignment="1">
      <alignment horizontal="left" vertical="top"/>
    </xf>
    <xf numFmtId="0" fontId="20" fillId="0" borderId="0" xfId="0" applyFont="1" applyAlignment="1">
      <alignment horizontal="center"/>
    </xf>
    <xf numFmtId="0" fontId="24" fillId="0" borderId="0" xfId="0" applyFont="1"/>
    <xf numFmtId="0" fontId="20" fillId="0" borderId="0" xfId="0" applyFont="1" applyAlignment="1">
      <alignment vertical="center"/>
    </xf>
    <xf numFmtId="0" fontId="20" fillId="0" borderId="0" xfId="0" applyFont="1" applyAlignment="1">
      <alignment horizontal="left" vertical="center"/>
    </xf>
    <xf numFmtId="0" fontId="0" fillId="0" borderId="0" xfId="0" applyAlignment="1">
      <alignment horizontal="right"/>
    </xf>
    <xf numFmtId="0" fontId="20" fillId="14" borderId="0" xfId="0" applyFont="1" applyFill="1" applyAlignment="1">
      <alignment horizontal="center"/>
    </xf>
    <xf numFmtId="0" fontId="25" fillId="4" borderId="0" xfId="0" applyFont="1" applyFill="1"/>
    <xf numFmtId="0" fontId="25" fillId="4" borderId="0" xfId="0" applyFont="1" applyFill="1" applyAlignment="1">
      <alignment horizontal="center"/>
    </xf>
    <xf numFmtId="0" fontId="8" fillId="4" borderId="0" xfId="0" applyFont="1" applyFill="1"/>
    <xf numFmtId="0" fontId="0" fillId="4" borderId="0" xfId="0" applyFill="1"/>
    <xf numFmtId="0" fontId="20" fillId="4" borderId="0" xfId="0" applyFont="1" applyFill="1"/>
    <xf numFmtId="0" fontId="0" fillId="4" borderId="0" xfId="0" applyFill="1" applyAlignment="1">
      <alignment horizontal="right"/>
    </xf>
    <xf numFmtId="0" fontId="0" fillId="15" borderId="0" xfId="0" applyFill="1"/>
    <xf numFmtId="0" fontId="5" fillId="0" borderId="0" xfId="1"/>
    <xf numFmtId="0" fontId="26" fillId="17" borderId="0" xfId="0" applyFont="1" applyFill="1" applyAlignment="1">
      <alignment vertical="center"/>
    </xf>
    <xf numFmtId="0" fontId="26" fillId="17" borderId="0" xfId="0" applyFont="1" applyFill="1" applyAlignment="1">
      <alignment horizontal="left" vertical="center"/>
    </xf>
    <xf numFmtId="0" fontId="0" fillId="4" borderId="0" xfId="0" quotePrefix="1" applyFill="1" applyAlignment="1">
      <alignment horizontal="left"/>
    </xf>
    <xf numFmtId="0" fontId="5" fillId="18" borderId="1" xfId="1" applyFill="1" applyBorder="1"/>
    <xf numFmtId="0" fontId="0" fillId="19" borderId="0" xfId="0" applyFill="1"/>
    <xf numFmtId="0" fontId="0" fillId="3" borderId="1" xfId="0" applyFill="1" applyBorder="1"/>
    <xf numFmtId="0" fontId="20" fillId="14" borderId="1" xfId="0" applyFont="1" applyFill="1" applyBorder="1" applyAlignment="1">
      <alignment horizontal="center"/>
    </xf>
    <xf numFmtId="0" fontId="0" fillId="20" borderId="0" xfId="0" applyFill="1"/>
    <xf numFmtId="0" fontId="0" fillId="20" borderId="0" xfId="0" applyFill="1" applyAlignment="1">
      <alignment horizontal="left" vertical="center"/>
    </xf>
    <xf numFmtId="0" fontId="8" fillId="0" borderId="0" xfId="0" applyFont="1" applyAlignment="1">
      <alignment horizontal="center"/>
    </xf>
    <xf numFmtId="0" fontId="5" fillId="18" borderId="0" xfId="1" applyFill="1"/>
    <xf numFmtId="0" fontId="0" fillId="21" borderId="0" xfId="0" applyFill="1"/>
    <xf numFmtId="0" fontId="5" fillId="21" borderId="0" xfId="1" applyFill="1"/>
    <xf numFmtId="0" fontId="0" fillId="22" borderId="0" xfId="0" applyFill="1"/>
    <xf numFmtId="0" fontId="5" fillId="22" borderId="0" xfId="1" applyFill="1"/>
    <xf numFmtId="0" fontId="0" fillId="22" borderId="0" xfId="0" applyFill="1" applyAlignment="1">
      <alignment horizontal="left"/>
    </xf>
    <xf numFmtId="0" fontId="0" fillId="22" borderId="0" xfId="0" quotePrefix="1" applyFill="1" applyAlignment="1">
      <alignment horizontal="left"/>
    </xf>
    <xf numFmtId="0" fontId="28" fillId="0" borderId="0" xfId="0" applyFont="1"/>
    <xf numFmtId="0" fontId="5" fillId="18" borderId="3" xfId="1" applyFill="1" applyBorder="1"/>
    <xf numFmtId="0" fontId="0" fillId="14" borderId="1" xfId="0" applyFill="1" applyBorder="1"/>
    <xf numFmtId="0" fontId="0" fillId="14" borderId="1" xfId="0" applyFill="1" applyBorder="1" applyAlignment="1">
      <alignment horizontal="left"/>
    </xf>
    <xf numFmtId="0" fontId="27" fillId="14" borderId="1" xfId="0" applyFont="1" applyFill="1" applyBorder="1" applyAlignment="1">
      <alignment horizontal="left"/>
    </xf>
    <xf numFmtId="0" fontId="0" fillId="0" borderId="2" xfId="0" applyBorder="1"/>
    <xf numFmtId="0" fontId="29" fillId="5" borderId="0" xfId="0" applyFont="1" applyFill="1"/>
    <xf numFmtId="0" fontId="0" fillId="15" borderId="0" xfId="0" applyFill="1" applyAlignment="1">
      <alignment horizontal="left" vertical="center"/>
    </xf>
    <xf numFmtId="0" fontId="8" fillId="15" borderId="0" xfId="0" applyFont="1" applyFill="1"/>
    <xf numFmtId="0" fontId="5" fillId="0" borderId="0" xfId="1" applyAlignment="1">
      <alignment vertical="center"/>
    </xf>
    <xf numFmtId="0" fontId="0" fillId="23" borderId="1" xfId="0" applyFill="1" applyBorder="1"/>
    <xf numFmtId="0" fontId="13" fillId="22" borderId="0" xfId="0" applyFont="1" applyFill="1"/>
    <xf numFmtId="0" fontId="0" fillId="0" borderId="4" xfId="0" applyBorder="1"/>
    <xf numFmtId="0" fontId="0" fillId="0" borderId="5" xfId="0" applyBorder="1"/>
    <xf numFmtId="0" fontId="8" fillId="23" borderId="1" xfId="0" applyFont="1" applyFill="1" applyBorder="1"/>
    <xf numFmtId="0" fontId="30" fillId="0" borderId="0" xfId="1" applyFont="1"/>
    <xf numFmtId="0" fontId="0" fillId="22" borderId="0" xfId="1" applyFont="1" applyFill="1"/>
    <xf numFmtId="0" fontId="0" fillId="24" borderId="0" xfId="0" applyFill="1"/>
    <xf numFmtId="0" fontId="31" fillId="25" borderId="6" xfId="0" applyFont="1" applyFill="1" applyBorder="1" applyAlignment="1">
      <alignment wrapText="1"/>
    </xf>
    <xf numFmtId="0" fontId="32" fillId="25" borderId="6" xfId="0" applyFont="1" applyFill="1" applyBorder="1" applyAlignment="1">
      <alignment wrapText="1"/>
    </xf>
    <xf numFmtId="0" fontId="0" fillId="4" borderId="1" xfId="0" applyFill="1" applyBorder="1"/>
    <xf numFmtId="0" fontId="0" fillId="4" borderId="7" xfId="0" applyFill="1" applyBorder="1"/>
    <xf numFmtId="0" fontId="33" fillId="24" borderId="0" xfId="0" applyFont="1" applyFill="1"/>
    <xf numFmtId="0" fontId="8" fillId="3" borderId="0" xfId="0" applyFont="1" applyFill="1"/>
    <xf numFmtId="0" fontId="0" fillId="26" borderId="0" xfId="0" applyFill="1"/>
    <xf numFmtId="0" fontId="5" fillId="16" borderId="0" xfId="1" applyFill="1"/>
    <xf numFmtId="0" fontId="20" fillId="0" borderId="0" xfId="1" applyFont="1"/>
    <xf numFmtId="0" fontId="5" fillId="3" borderId="1" xfId="1" applyFill="1" applyBorder="1"/>
    <xf numFmtId="0" fontId="35" fillId="0" borderId="0" xfId="0" applyFont="1"/>
    <xf numFmtId="0" fontId="36" fillId="0" borderId="0" xfId="0" applyFont="1"/>
    <xf numFmtId="0" fontId="35" fillId="27" borderId="8" xfId="0" applyFont="1" applyFill="1" applyBorder="1"/>
    <xf numFmtId="0" fontId="37" fillId="0" borderId="0" xfId="0" applyFont="1"/>
    <xf numFmtId="0" fontId="37" fillId="22" borderId="0" xfId="0" applyFont="1" applyFill="1"/>
    <xf numFmtId="0" fontId="8" fillId="20" borderId="0" xfId="0" applyFont="1" applyFill="1"/>
    <xf numFmtId="0" fontId="0" fillId="10" borderId="0" xfId="0" applyFill="1"/>
    <xf numFmtId="0" fontId="38" fillId="0" borderId="0" xfId="0" applyFont="1"/>
    <xf numFmtId="0" fontId="20" fillId="28" borderId="1" xfId="0" applyFont="1" applyFill="1" applyBorder="1" applyAlignment="1">
      <alignment horizontal="center"/>
    </xf>
    <xf numFmtId="0" fontId="2" fillId="0" borderId="0" xfId="0" applyFont="1" applyAlignment="1">
      <alignment horizontal="right"/>
    </xf>
    <xf numFmtId="0" fontId="26" fillId="17" borderId="0" xfId="0" applyFont="1" applyFill="1" applyAlignment="1">
      <alignment horizontal="center" vertical="center"/>
    </xf>
    <xf numFmtId="0" fontId="39" fillId="0" borderId="0" xfId="0" applyFont="1"/>
  </cellXfs>
  <cellStyles count="4">
    <cellStyle name="Hyperlink" xfId="1" builtinId="8"/>
    <cellStyle name="Normal" xfId="0" builtinId="0"/>
    <cellStyle name="Normal 2" xfId="2" xr:uid="{84CAC6C5-3FCE-4A42-A306-5F0B24D7453E}"/>
    <cellStyle name="Normal 4" xfId="3" xr:uid="{F869A8DC-2116-4EEE-B4F2-04F87FD607A2}"/>
  </cellStyles>
  <dxfs count="1">
    <dxf>
      <fill>
        <patternFill patternType="solid">
          <bgColor theme="9" tint="0.79998168889431442"/>
        </patternFill>
      </fill>
    </dxf>
  </dxfs>
  <tableStyles count="0" defaultTableStyle="TableStyleMedium2" defaultPivotStyle="PivotStyleMedium9"/>
  <colors>
    <mruColors>
      <color rgb="FFF0B9B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50"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microsoft.com/office/2017/10/relationships/person" Target="persons/person.xml"/><Relationship Id="rId8" Type="http://schemas.openxmlformats.org/officeDocument/2006/relationships/worksheet" Target="worksheets/sheet8.xml"/><Relationship Id="rId51"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ocumenttasks/documenttask1.xml><?xml version="1.0" encoding="utf-8"?>
<Tasks xmlns="http://schemas.microsoft.com/office/tasks/2019/documenttasks">
  <Task id="{5C9A6B33-3D06-42FF-8709-0414089AE21C}">
    <Anchor>
      <Comment id="{FDCE77B1-7295-4970-808D-BD599A53102B}"/>
    </Anchor>
    <History>
      <Event time="2024-04-25T21:46:42.43" id="{EA7DD910-DE2F-45F7-B28C-9B4AF2BB8599}">
        <Attribution userId="S::michael.bontyes@geneva.msf.org::86a59467-f71c-4f3c-8429-e9db5d4e6dcf" userName="Michael BONTYES" userProvider="AD"/>
        <Anchor>
          <Comment id="{FDCE77B1-7295-4970-808D-BD599A53102B}"/>
        </Anchor>
        <Create/>
      </Event>
      <Event time="2024-04-25T21:46:42.43" id="{72E4264F-6A55-4467-A286-BEA0B2CB4877}">
        <Attribution userId="S::michael.bontyes@geneva.msf.org::86a59467-f71c-4f3c-8429-e9db5d4e6dcf" userName="Michael BONTYES" userProvider="AD"/>
        <Anchor>
          <Comment id="{FDCE77B1-7295-4970-808D-BD599A53102B}"/>
        </Anchor>
        <Assign userId="S::Ludovic.ROSSEL@geneva.msf.org::f64e9fe9-976f-4d5f-9023-3e925d3e7ab8" userName="Ludovic ROSSEL" userProvider="AD"/>
      </Event>
      <Event time="2024-04-25T21:46:42.43" id="{263C3D54-7C39-4521-B3EB-AD18DCA15E9F}">
        <Attribution userId="S::michael.bontyes@geneva.msf.org::86a59467-f71c-4f3c-8429-e9db5d4e6dcf" userName="Michael BONTYES" userProvider="AD"/>
        <Anchor>
          <Comment id="{FDCE77B1-7295-4970-808D-BD599A53102B}"/>
        </Anchor>
        <SetTitle title="@Ludovic ROSSEL, ce ne sont pas les mêmes?"/>
      </Event>
    </History>
  </Task>
  <Task id="{4C72E04F-E688-4E32-B5E4-D9264577C702}">
    <Anchor>
      <Comment id="{8C767168-9CD2-4DCC-A500-C77819888AF1}"/>
    </Anchor>
    <History>
      <Event time="2024-04-25T22:22:35.63" id="{3DC8DCFB-C9D9-4CC2-9637-1277C7B7C8E7}">
        <Attribution userId="S::michael.bontyes@geneva.msf.org::86a59467-f71c-4f3c-8429-e9db5d4e6dcf" userName="Michael BONTYES" userProvider="AD"/>
        <Anchor>
          <Comment id="{8C767168-9CD2-4DCC-A500-C77819888AF1}"/>
        </Anchor>
        <Create/>
      </Event>
      <Event time="2024-04-25T22:22:35.63" id="{3FC2D3E4-869A-421B-B8C6-887D5C4B1BC0}">
        <Attribution userId="S::michael.bontyes@geneva.msf.org::86a59467-f71c-4f3c-8429-e9db5d4e6dcf" userName="Michael BONTYES" userProvider="AD"/>
        <Anchor>
          <Comment id="{8C767168-9CD2-4DCC-A500-C77819888AF1}"/>
        </Anchor>
        <Assign userId="S::Ludovic.ROSSEL@geneva.msf.org::f64e9fe9-976f-4d5f-9023-3e925d3e7ab8" userName="Ludovic ROSSEL" userProvider="AD"/>
      </Event>
      <Event time="2024-04-25T22:22:35.63" id="{B2E116CB-4631-4EBD-8C1E-332C6C358D2D}">
        <Attribution userId="S::michael.bontyes@geneva.msf.org::86a59467-f71c-4f3c-8429-e9db5d4e6dcf" userName="Michael BONTYES" userProvider="AD"/>
        <Anchor>
          <Comment id="{8C767168-9CD2-4DCC-A500-C77819888AF1}"/>
        </Anchor>
        <SetTitle title="@Ludovic ROSSEL, the default options in the system are: Doctor Patient Sibling Parent Child Aunt/Uncle Niece/Nephew Friend Supervisor Supervisee Clinician Community Health Worker Other Uncle Nephew Does it work for us?"/>
      </Event>
    </History>
  </Task>
  <Task id="{AF0D1D71-D4E9-466A-96AB-E6A4D1D99CE6}">
    <Anchor>
      <Comment id="{CB9ED462-D239-415F-864E-AB729A7A948D}"/>
    </Anchor>
    <History>
      <Event time="2024-04-25T20:57:14.43" id="{97850437-083F-482B-80D0-9EA7A4E9E96D}">
        <Attribution userId="S::michael.bontyes@geneva.msf.org::86a59467-f71c-4f3c-8429-e9db5d4e6dcf" userName="Michael BONTYES" userProvider="AD"/>
        <Anchor>
          <Comment id="{CB9ED462-D239-415F-864E-AB729A7A948D}"/>
        </Anchor>
        <Create/>
      </Event>
      <Event time="2024-04-25T20:57:14.43" id="{8FDF0A32-DA69-4ED2-B35D-3E4F75B68CF2}">
        <Attribution userId="S::michael.bontyes@geneva.msf.org::86a59467-f71c-4f3c-8429-e9db5d4e6dcf" userName="Michael BONTYES" userProvider="AD"/>
        <Anchor>
          <Comment id="{CB9ED462-D239-415F-864E-AB729A7A948D}"/>
        </Anchor>
        <Assign userId="S::Ludovic.ROSSEL@geneva.msf.org::f64e9fe9-976f-4d5f-9023-3e925d3e7ab8" userName="Ludovic ROSSEL" userProvider="AD"/>
      </Event>
      <Event time="2024-04-25T20:57:14.43" id="{6BDD8389-772E-46A9-BF8A-AC3FC7BE3EB4}">
        <Attribution userId="S::michael.bontyes@geneva.msf.org::86a59467-f71c-4f3c-8429-e9db5d4e6dcf" userName="Michael BONTYES" userProvider="AD"/>
        <Anchor>
          <Comment id="{CB9ED462-D239-415F-864E-AB729A7A948D}"/>
        </Anchor>
        <SetTitle title="@Ludovic ROSSEL , est-ce que la nationalité est validée? Si oui, aurais-tu une liste qu'on peut importer? Merci"/>
      </Event>
    </History>
  </Task>
</Tasks>
</file>

<file path=xl/persons/person.xml><?xml version="1.0" encoding="utf-8"?>
<personList xmlns="http://schemas.microsoft.com/office/spreadsheetml/2018/threadedcomments" xmlns:x="http://schemas.openxmlformats.org/spreadsheetml/2006/main">
  <person displayName="Iona CRUMLEY" id="{CDF3C55F-9FF8-4AF2-8794-ECFDC66A549F}" userId="Iona.CRUMLEY@geneva.msf.org" providerId="PeoplePicker"/>
  <person displayName="Ludovic ROSSEL" id="{B0FF86F5-1547-4EE9-BEAC-585004678CB1}" userId="Ludovic.ROSSEL@geneva.msf.org" providerId="PeoplePicker"/>
  <person displayName="Ludovic ROSSEL" id="{AE2721AB-DB98-46BD-B145-19A8F60E092C}" userId="S::Ludovic.ROSSEL@geneva.msf.org::f64e9fe9-976f-4d5f-9023-3e925d3e7ab8" providerId="AD"/>
  <person displayName="Michael BONTYES" id="{52D8C96B-A3BB-4541-B5B9-A8A54A9EB49C}" userId="S::michael.bontyes@geneva.msf.org::86a59467-f71c-4f3c-8429-e9db5d4e6dcf"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34" dT="2024-04-25T20:57:14.56" personId="{52D8C96B-A3BB-4541-B5B9-A8A54A9EB49C}" id="{CB9ED462-D239-415F-864E-AB729A7A948D}">
    <text>@Ludovic ROSSEL , est-ce que la nationalité est validée? Si oui, aurais-tu une liste qu'on peut importer? Merci</text>
    <mentions>
      <mention mentionpersonId="{B0FF86F5-1547-4EE9-BEAC-585004678CB1}" mentionId="{92CB8029-0C39-4884-84DA-3759DF1846DE}" startIndex="0" length="15"/>
    </mentions>
  </threadedComment>
  <threadedComment ref="D34" dT="2024-04-26T07:29:57.08" personId="{AE2721AB-DB98-46BD-B145-19A8F60E092C}" id="{95CF3AE4-4A3A-4E0D-873B-9238B30B42E7}" parentId="{CB9ED462-D239-415F-864E-AB729A7A948D}">
    <text>J'ai rajouté la liste des pays avec les UID DHIS2, ainsi que la valeur par défaut (Iraq, donc)</text>
  </threadedComment>
  <threadedComment ref="H178" dT="2024-04-25T21:46:42.58" personId="{52D8C96B-A3BB-4541-B5B9-A8A54A9EB49C}" id="{FDCE77B1-7295-4970-808D-BD599A53102B}">
    <text xml:space="preserve">@Ludovic ROSSEL, ce ne sont pas les mêmes? </text>
    <mentions>
      <mention mentionpersonId="{B0FF86F5-1547-4EE9-BEAC-585004678CB1}" mentionId="{16705C00-9B38-490C-9322-6FECDFBB96A0}" startIndex="0" length="15"/>
    </mentions>
  </threadedComment>
  <threadedComment ref="H178" dT="2024-04-26T07:30:22.30" personId="{AE2721AB-DB98-46BD-B145-19A8F60E092C}" id="{95584AE9-E222-4D07-92CD-9C0B5C6D9EB0}" parentId="{FDCE77B1-7295-4970-808D-BD599A53102B}">
    <text>Non, IDP c'est 'Internally Displaced Person'</text>
  </threadedComment>
  <threadedComment ref="D209" dT="2024-04-25T22:22:35.84" personId="{52D8C96B-A3BB-4541-B5B9-A8A54A9EB49C}" id="{8C767168-9CD2-4DCC-A500-C77819888AF1}">
    <text>@Ludovic ROSSEL, the default options in the system are:
Doctor
Patient
Sibling
Parent
Child
Aunt/Uncle
Niece/Nephew
Friend
Supervisor
Supervisee
Clinician
Community Health Worker
Other
Uncle
Nephew
Does it work for us?</text>
    <mentions>
      <mention mentionpersonId="{B0FF86F5-1547-4EE9-BEAC-585004678CB1}" mentionId="{83E9A27F-6731-4E5B-9038-983DCE21758D}" startIndex="0" length="15"/>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I43" dT="2024-05-09T13:22:08.07" personId="{AE2721AB-DB98-46BD-B145-19A8F60E092C}" id="{2E5E699E-3E0F-4968-AA26-66C0DA44E40D}">
    <text>@Iona CRUMLEY  new item in this option set (missing the OCL mapping)</text>
    <mentions>
      <mention mentionpersonId="{CDF3C55F-9FF8-4AF2-8794-ECFDC66A549F}" mentionId="{F2D4D2A3-8057-46F5-857F-7167FEE42ADF}" startIndex="0" length="13"/>
    </mentions>
  </threadedComment>
</ThreadedComments>
</file>

<file path=xl/worksheets/_rels/sheet14.xml.rels><?xml version="1.0" encoding="UTF-8" standalone="yes"?>
<Relationships xmlns="http://schemas.openxmlformats.org/package/2006/relationships"><Relationship Id="rId13" Type="http://schemas.openxmlformats.org/officeDocument/2006/relationships/hyperlink" Target="https://app.openconceptlab.org/" TargetMode="External"/><Relationship Id="rId18" Type="http://schemas.openxmlformats.org/officeDocument/2006/relationships/hyperlink" Target="https://app.openconceptlab.org/" TargetMode="External"/><Relationship Id="rId26" Type="http://schemas.openxmlformats.org/officeDocument/2006/relationships/hyperlink" Target="https://app.openconceptlab.org/" TargetMode="External"/><Relationship Id="rId3" Type="http://schemas.openxmlformats.org/officeDocument/2006/relationships/hyperlink" Target="https://app.openconceptlab.org/" TargetMode="External"/><Relationship Id="rId21" Type="http://schemas.openxmlformats.org/officeDocument/2006/relationships/hyperlink" Target="https://app.openconceptlab.org/" TargetMode="External"/><Relationship Id="rId7" Type="http://schemas.openxmlformats.org/officeDocument/2006/relationships/hyperlink" Target="https://app.openconceptlab.org/" TargetMode="External"/><Relationship Id="rId12" Type="http://schemas.openxmlformats.org/officeDocument/2006/relationships/hyperlink" Target="Clinical%20GIobal%20Impression%20-Severity%20score" TargetMode="External"/><Relationship Id="rId17" Type="http://schemas.openxmlformats.org/officeDocument/2006/relationships/hyperlink" Target="https://app.openconceptlab.org/" TargetMode="External"/><Relationship Id="rId25" Type="http://schemas.openxmlformats.org/officeDocument/2006/relationships/hyperlink" Target="https://app.openconceptlab.org/" TargetMode="External"/><Relationship Id="rId33" Type="http://schemas.openxmlformats.org/officeDocument/2006/relationships/printerSettings" Target="../printerSettings/printerSettings3.bin"/><Relationship Id="rId2" Type="http://schemas.openxmlformats.org/officeDocument/2006/relationships/hyperlink" Target="https://app.openconceptlab.org/" TargetMode="External"/><Relationship Id="rId16" Type="http://schemas.openxmlformats.org/officeDocument/2006/relationships/hyperlink" Target="https://app.openconceptlab.org/" TargetMode="External"/><Relationship Id="rId20" Type="http://schemas.openxmlformats.org/officeDocument/2006/relationships/hyperlink" Target="https://app.openconceptlab.org/" TargetMode="External"/><Relationship Id="rId29"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6" Type="http://schemas.openxmlformats.org/officeDocument/2006/relationships/hyperlink" Target="https://app.openconceptlab.org/" TargetMode="External"/><Relationship Id="rId11" Type="http://schemas.openxmlformats.org/officeDocument/2006/relationships/hyperlink" Target="https://app.openconceptlab.org/" TargetMode="External"/><Relationship Id="rId24" Type="http://schemas.openxmlformats.org/officeDocument/2006/relationships/hyperlink" Target="https://app.openconceptlab.org/" TargetMode="External"/><Relationship Id="rId32"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15" Type="http://schemas.openxmlformats.org/officeDocument/2006/relationships/hyperlink" Target="https://app.openconceptlab.org/" TargetMode="External"/><Relationship Id="rId23" Type="http://schemas.openxmlformats.org/officeDocument/2006/relationships/hyperlink" Target="https://app.openconceptlab.org/" TargetMode="External"/><Relationship Id="rId28" Type="http://schemas.openxmlformats.org/officeDocument/2006/relationships/hyperlink" Target="https://app.openconceptlab.org/" TargetMode="External"/><Relationship Id="rId10" Type="http://schemas.openxmlformats.org/officeDocument/2006/relationships/hyperlink" Target="https://app.openconceptlab.org/" TargetMode="External"/><Relationship Id="rId19" Type="http://schemas.openxmlformats.org/officeDocument/2006/relationships/hyperlink" Target="https://app.openconceptlab.org/" TargetMode="External"/><Relationship Id="rId31" Type="http://schemas.openxmlformats.org/officeDocument/2006/relationships/hyperlink" Target="https://app.openconceptlab.org/" TargetMode="External"/><Relationship Id="rId4" Type="http://schemas.openxmlformats.org/officeDocument/2006/relationships/hyperlink" Target="https://app.openconceptlab.org/" TargetMode="External"/><Relationship Id="rId9" Type="http://schemas.openxmlformats.org/officeDocument/2006/relationships/hyperlink" Target="https://app.openconceptlab.org/" TargetMode="External"/><Relationship Id="rId14" Type="http://schemas.openxmlformats.org/officeDocument/2006/relationships/hyperlink" Target="https://app.openconceptlab.org/" TargetMode="External"/><Relationship Id="rId22" Type="http://schemas.openxmlformats.org/officeDocument/2006/relationships/hyperlink" Target="https://app.openconceptlab.org/" TargetMode="External"/><Relationship Id="rId27" Type="http://schemas.openxmlformats.org/officeDocument/2006/relationships/hyperlink" Target="https://app.openconceptlab.org/" TargetMode="External"/><Relationship Id="rId30" Type="http://schemas.openxmlformats.org/officeDocument/2006/relationships/hyperlink" Target="https://app.openconceptlab.org/" TargetMode="External"/><Relationship Id="rId8" Type="http://schemas.openxmlformats.org/officeDocument/2006/relationships/hyperlink" Target="https://app.openconceptlab.org/"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s://app.openconceptlab.org/" TargetMode="External"/><Relationship Id="rId13" Type="http://schemas.openxmlformats.org/officeDocument/2006/relationships/hyperlink" Target="https://app.openconceptlab.org/" TargetMode="External"/><Relationship Id="rId18" Type="http://schemas.openxmlformats.org/officeDocument/2006/relationships/hyperlink" Target="https://app.openconceptlab.org/" TargetMode="External"/><Relationship Id="rId3" Type="http://schemas.openxmlformats.org/officeDocument/2006/relationships/hyperlink" Target="https://app.openconceptlab.org/" TargetMode="External"/><Relationship Id="rId21" Type="http://schemas.openxmlformats.org/officeDocument/2006/relationships/printerSettings" Target="../printerSettings/printerSettings4.bin"/><Relationship Id="rId7" Type="http://schemas.openxmlformats.org/officeDocument/2006/relationships/hyperlink" Target="Clinical%20GIobal%20Impression%20-Severity%20score" TargetMode="External"/><Relationship Id="rId12" Type="http://schemas.openxmlformats.org/officeDocument/2006/relationships/hyperlink" Target="https://app.openconceptlab.org/" TargetMode="External"/><Relationship Id="rId17"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6" Type="http://schemas.openxmlformats.org/officeDocument/2006/relationships/hyperlink" Target="https://app.openconceptlab.org/" TargetMode="External"/><Relationship Id="rId20"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6" Type="http://schemas.openxmlformats.org/officeDocument/2006/relationships/hyperlink" Target="https://app.openconceptlab.org/" TargetMode="External"/><Relationship Id="rId1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15" Type="http://schemas.openxmlformats.org/officeDocument/2006/relationships/hyperlink" Target="https://app.openconceptlab.org/" TargetMode="External"/><Relationship Id="rId10" Type="http://schemas.openxmlformats.org/officeDocument/2006/relationships/hyperlink" Target="https://app.openconceptlab.org/" TargetMode="External"/><Relationship Id="rId19" Type="http://schemas.openxmlformats.org/officeDocument/2006/relationships/hyperlink" Target="https://app.openconceptlab.org/" TargetMode="External"/><Relationship Id="rId4" Type="http://schemas.openxmlformats.org/officeDocument/2006/relationships/hyperlink" Target="https://app.openconceptlab.org/" TargetMode="External"/><Relationship Id="rId9" Type="http://schemas.openxmlformats.org/officeDocument/2006/relationships/hyperlink" Target="https://app.openconceptlab.org/" TargetMode="External"/><Relationship Id="rId14" Type="http://schemas.openxmlformats.org/officeDocument/2006/relationships/hyperlink" Target="https://app.openconceptlab.org/"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app.openconceptlab.org/" TargetMode="Externa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Clinical%20GIobal%20Impression%20-Severity%20score" TargetMode="External"/><Relationship Id="rId1" Type="http://schemas.openxmlformats.org/officeDocument/2006/relationships/hyperlink" Target="https://app.openconceptlab.org/"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app.openconceptlab.org/"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app.openconceptlab.org/"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26" Type="http://schemas.openxmlformats.org/officeDocument/2006/relationships/hyperlink" Target="https://app.openconceptlab.org/" TargetMode="External"/><Relationship Id="rId21" Type="http://schemas.openxmlformats.org/officeDocument/2006/relationships/hyperlink" Target="https://app.openconceptlab.org/" TargetMode="External"/><Relationship Id="rId42" Type="http://schemas.openxmlformats.org/officeDocument/2006/relationships/hyperlink" Target="https://app.openconceptlab.org/" TargetMode="External"/><Relationship Id="rId47" Type="http://schemas.openxmlformats.org/officeDocument/2006/relationships/hyperlink" Target="https://app.openconceptlab.org/" TargetMode="External"/><Relationship Id="rId63" Type="http://schemas.openxmlformats.org/officeDocument/2006/relationships/hyperlink" Target="https://app.openconceptlab.org/" TargetMode="External"/><Relationship Id="rId68" Type="http://schemas.openxmlformats.org/officeDocument/2006/relationships/hyperlink" Target="https://app.openconceptlab.org/" TargetMode="External"/><Relationship Id="rId84" Type="http://schemas.openxmlformats.org/officeDocument/2006/relationships/hyperlink" Target="https://app.openconceptlab.org/" TargetMode="External"/><Relationship Id="rId89" Type="http://schemas.openxmlformats.org/officeDocument/2006/relationships/hyperlink" Target="https://app.openconceptlab.org/" TargetMode="External"/><Relationship Id="rId112" Type="http://schemas.openxmlformats.org/officeDocument/2006/relationships/vmlDrawing" Target="../drawings/vmlDrawing2.vml"/><Relationship Id="rId16" Type="http://schemas.openxmlformats.org/officeDocument/2006/relationships/hyperlink" Target="https://app.openconceptlab.org/" TargetMode="External"/><Relationship Id="rId107" Type="http://schemas.openxmlformats.org/officeDocument/2006/relationships/hyperlink" Target="https://app.openconceptlab.org/" TargetMode="External"/><Relationship Id="rId11" Type="http://schemas.openxmlformats.org/officeDocument/2006/relationships/hyperlink" Target="https://app.openconceptlab.org/" TargetMode="External"/><Relationship Id="rId32" Type="http://schemas.openxmlformats.org/officeDocument/2006/relationships/hyperlink" Target="https://app.openconceptlab.org/" TargetMode="External"/><Relationship Id="rId37" Type="http://schemas.openxmlformats.org/officeDocument/2006/relationships/hyperlink" Target="https://app.openconceptlab.org/" TargetMode="External"/><Relationship Id="rId53" Type="http://schemas.openxmlformats.org/officeDocument/2006/relationships/hyperlink" Target="https://app.openconceptlab.org/" TargetMode="External"/><Relationship Id="rId58" Type="http://schemas.openxmlformats.org/officeDocument/2006/relationships/hyperlink" Target="https://app.openconceptlab.org/" TargetMode="External"/><Relationship Id="rId74" Type="http://schemas.openxmlformats.org/officeDocument/2006/relationships/hyperlink" Target="https://app.openconceptlab.org/" TargetMode="External"/><Relationship Id="rId79" Type="http://schemas.openxmlformats.org/officeDocument/2006/relationships/hyperlink" Target="https://app.openconceptlab.org/" TargetMode="External"/><Relationship Id="rId102"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90" Type="http://schemas.openxmlformats.org/officeDocument/2006/relationships/hyperlink" Target="https://app.openconceptlab.org/" TargetMode="External"/><Relationship Id="rId95" Type="http://schemas.openxmlformats.org/officeDocument/2006/relationships/hyperlink" Target="https://app.openconceptlab.org/" TargetMode="External"/><Relationship Id="rId22" Type="http://schemas.openxmlformats.org/officeDocument/2006/relationships/hyperlink" Target="https://app.openconceptlab.org/" TargetMode="External"/><Relationship Id="rId27" Type="http://schemas.openxmlformats.org/officeDocument/2006/relationships/hyperlink" Target="https://app.openconceptlab.org/" TargetMode="External"/><Relationship Id="rId43" Type="http://schemas.openxmlformats.org/officeDocument/2006/relationships/hyperlink" Target="https://app.openconceptlab.org/" TargetMode="External"/><Relationship Id="rId48" Type="http://schemas.openxmlformats.org/officeDocument/2006/relationships/hyperlink" Target="https://app.openconceptlab.org/" TargetMode="External"/><Relationship Id="rId64" Type="http://schemas.openxmlformats.org/officeDocument/2006/relationships/hyperlink" Target="https://app.openconceptlab.org/" TargetMode="External"/><Relationship Id="rId69" Type="http://schemas.openxmlformats.org/officeDocument/2006/relationships/hyperlink" Target="https://app.openconceptlab.org/" TargetMode="External"/><Relationship Id="rId113" Type="http://schemas.openxmlformats.org/officeDocument/2006/relationships/comments" Target="../comments2.xml"/><Relationship Id="rId80" Type="http://schemas.openxmlformats.org/officeDocument/2006/relationships/hyperlink" Target="https://app.openconceptlab.org/" TargetMode="External"/><Relationship Id="rId85" Type="http://schemas.openxmlformats.org/officeDocument/2006/relationships/hyperlink" Target="https://app.openconceptlab.org/" TargetMode="External"/><Relationship Id="rId12" Type="http://schemas.openxmlformats.org/officeDocument/2006/relationships/hyperlink" Target="https://app.openconceptlab.org/" TargetMode="External"/><Relationship Id="rId17" Type="http://schemas.openxmlformats.org/officeDocument/2006/relationships/hyperlink" Target="https://app.openconceptlab.org/" TargetMode="External"/><Relationship Id="rId33" Type="http://schemas.openxmlformats.org/officeDocument/2006/relationships/hyperlink" Target="https://app.openconceptlab.org/" TargetMode="External"/><Relationship Id="rId38" Type="http://schemas.openxmlformats.org/officeDocument/2006/relationships/hyperlink" Target="https://app.openconceptlab.org/" TargetMode="External"/><Relationship Id="rId59" Type="http://schemas.openxmlformats.org/officeDocument/2006/relationships/hyperlink" Target="https://app.openconceptlab.org/" TargetMode="External"/><Relationship Id="rId103" Type="http://schemas.openxmlformats.org/officeDocument/2006/relationships/hyperlink" Target="https://app.openconceptlab.org/" TargetMode="External"/><Relationship Id="rId108" Type="http://schemas.openxmlformats.org/officeDocument/2006/relationships/hyperlink" Target="https://app.openconceptlab.org/" TargetMode="External"/><Relationship Id="rId54" Type="http://schemas.openxmlformats.org/officeDocument/2006/relationships/hyperlink" Target="https://app.openconceptlab.org/" TargetMode="External"/><Relationship Id="rId70" Type="http://schemas.openxmlformats.org/officeDocument/2006/relationships/hyperlink" Target="https://app.openconceptlab.org/" TargetMode="External"/><Relationship Id="rId75" Type="http://schemas.openxmlformats.org/officeDocument/2006/relationships/hyperlink" Target="https://app.openconceptlab.org/" TargetMode="External"/><Relationship Id="rId91" Type="http://schemas.openxmlformats.org/officeDocument/2006/relationships/hyperlink" Target="https://app.openconceptlab.org/" TargetMode="External"/><Relationship Id="rId96"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6" Type="http://schemas.openxmlformats.org/officeDocument/2006/relationships/hyperlink" Target="https://app.openconceptlab.org/" TargetMode="External"/><Relationship Id="rId15" Type="http://schemas.openxmlformats.org/officeDocument/2006/relationships/hyperlink" Target="https://app.openconceptlab.org/" TargetMode="External"/><Relationship Id="rId23" Type="http://schemas.openxmlformats.org/officeDocument/2006/relationships/hyperlink" Target="https://app.openconceptlab.org/" TargetMode="External"/><Relationship Id="rId28" Type="http://schemas.openxmlformats.org/officeDocument/2006/relationships/hyperlink" Target="https://app.openconceptlab.org/" TargetMode="External"/><Relationship Id="rId36" Type="http://schemas.openxmlformats.org/officeDocument/2006/relationships/hyperlink" Target="https://app.openconceptlab.org/" TargetMode="External"/><Relationship Id="rId49" Type="http://schemas.openxmlformats.org/officeDocument/2006/relationships/hyperlink" Target="https://app.openconceptlab.org/" TargetMode="External"/><Relationship Id="rId57" Type="http://schemas.openxmlformats.org/officeDocument/2006/relationships/hyperlink" Target="https://app.openconceptlab.org/" TargetMode="External"/><Relationship Id="rId106" Type="http://schemas.openxmlformats.org/officeDocument/2006/relationships/hyperlink" Target="https://app.openconceptlab.org/" TargetMode="External"/><Relationship Id="rId114" Type="http://schemas.microsoft.com/office/2017/10/relationships/threadedComment" Target="../threadedComments/threadedComment2.xml"/><Relationship Id="rId10" Type="http://schemas.openxmlformats.org/officeDocument/2006/relationships/hyperlink" Target="https://app.openconceptlab.org/" TargetMode="External"/><Relationship Id="rId31" Type="http://schemas.openxmlformats.org/officeDocument/2006/relationships/hyperlink" Target="https://app.openconceptlab.org/" TargetMode="External"/><Relationship Id="rId44" Type="http://schemas.openxmlformats.org/officeDocument/2006/relationships/hyperlink" Target="https://app.openconceptlab.org/" TargetMode="External"/><Relationship Id="rId52" Type="http://schemas.openxmlformats.org/officeDocument/2006/relationships/hyperlink" Target="https://app.openconceptlab.org/" TargetMode="External"/><Relationship Id="rId60" Type="http://schemas.openxmlformats.org/officeDocument/2006/relationships/hyperlink" Target="https://app.openconceptlab.org/" TargetMode="External"/><Relationship Id="rId65" Type="http://schemas.openxmlformats.org/officeDocument/2006/relationships/hyperlink" Target="https://app.openconceptlab.org/" TargetMode="External"/><Relationship Id="rId73" Type="http://schemas.openxmlformats.org/officeDocument/2006/relationships/hyperlink" Target="https://app.openconceptlab.org/" TargetMode="External"/><Relationship Id="rId78" Type="http://schemas.openxmlformats.org/officeDocument/2006/relationships/hyperlink" Target="https://app.openconceptlab.org/" TargetMode="External"/><Relationship Id="rId81" Type="http://schemas.openxmlformats.org/officeDocument/2006/relationships/hyperlink" Target="https://app.openconceptlab.org/" TargetMode="External"/><Relationship Id="rId86" Type="http://schemas.openxmlformats.org/officeDocument/2006/relationships/hyperlink" Target="https://app.openconceptlab.org/" TargetMode="External"/><Relationship Id="rId94" Type="http://schemas.openxmlformats.org/officeDocument/2006/relationships/hyperlink" Target="https://app.openconceptlab.org/" TargetMode="External"/><Relationship Id="rId99" Type="http://schemas.openxmlformats.org/officeDocument/2006/relationships/hyperlink" Target="https://app.openconceptlab.org/" TargetMode="External"/><Relationship Id="rId101" Type="http://schemas.openxmlformats.org/officeDocument/2006/relationships/hyperlink" Target="https://app.openconceptlab.org/" TargetMode="External"/><Relationship Id="rId4" Type="http://schemas.openxmlformats.org/officeDocument/2006/relationships/hyperlink" Target="https://app.openconceptlab.org/" TargetMode="External"/><Relationship Id="rId9" Type="http://schemas.openxmlformats.org/officeDocument/2006/relationships/hyperlink" Target="https://app.openconceptlab.org/" TargetMode="External"/><Relationship Id="rId13" Type="http://schemas.openxmlformats.org/officeDocument/2006/relationships/hyperlink" Target="https://app.openconceptlab.org/" TargetMode="External"/><Relationship Id="rId18" Type="http://schemas.openxmlformats.org/officeDocument/2006/relationships/hyperlink" Target="https://app.openconceptlab.org/" TargetMode="External"/><Relationship Id="rId39" Type="http://schemas.openxmlformats.org/officeDocument/2006/relationships/hyperlink" Target="https://app.openconceptlab.org/" TargetMode="External"/><Relationship Id="rId109" Type="http://schemas.openxmlformats.org/officeDocument/2006/relationships/hyperlink" Target="https://app.openconceptlab.org/" TargetMode="External"/><Relationship Id="rId34" Type="http://schemas.openxmlformats.org/officeDocument/2006/relationships/hyperlink" Target="https://app.openconceptlab.org/" TargetMode="External"/><Relationship Id="rId50" Type="http://schemas.openxmlformats.org/officeDocument/2006/relationships/hyperlink" Target="https://app.openconceptlab.org/" TargetMode="External"/><Relationship Id="rId55" Type="http://schemas.openxmlformats.org/officeDocument/2006/relationships/hyperlink" Target="https://app.openconceptlab.org/" TargetMode="External"/><Relationship Id="rId76" Type="http://schemas.openxmlformats.org/officeDocument/2006/relationships/hyperlink" Target="https://app.openconceptlab.org/" TargetMode="External"/><Relationship Id="rId97" Type="http://schemas.openxmlformats.org/officeDocument/2006/relationships/hyperlink" Target="https://app.openconceptlab.org/" TargetMode="External"/><Relationship Id="rId104" Type="http://schemas.openxmlformats.org/officeDocument/2006/relationships/hyperlink" Target="file:///s:/app.openconceptlab.org" TargetMode="External"/><Relationship Id="rId7" Type="http://schemas.openxmlformats.org/officeDocument/2006/relationships/hyperlink" Target="https://app.openconceptlab.org/" TargetMode="External"/><Relationship Id="rId71" Type="http://schemas.openxmlformats.org/officeDocument/2006/relationships/hyperlink" Target="https://app.openconceptlab.org/" TargetMode="External"/><Relationship Id="rId92"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29" Type="http://schemas.openxmlformats.org/officeDocument/2006/relationships/hyperlink" Target="https://app.openconceptlab.org/" TargetMode="External"/><Relationship Id="rId24" Type="http://schemas.openxmlformats.org/officeDocument/2006/relationships/hyperlink" Target="https://app.openconceptlab.org/" TargetMode="External"/><Relationship Id="rId40" Type="http://schemas.openxmlformats.org/officeDocument/2006/relationships/hyperlink" Target="https://app.openconceptlab.org/" TargetMode="External"/><Relationship Id="rId45" Type="http://schemas.openxmlformats.org/officeDocument/2006/relationships/hyperlink" Target="https://app.openconceptlab.org/" TargetMode="External"/><Relationship Id="rId66" Type="http://schemas.openxmlformats.org/officeDocument/2006/relationships/hyperlink" Target="https://app.openconceptlab.org/" TargetMode="External"/><Relationship Id="rId87" Type="http://schemas.openxmlformats.org/officeDocument/2006/relationships/hyperlink" Target="https://app.openconceptlab.org/" TargetMode="External"/><Relationship Id="rId110" Type="http://schemas.openxmlformats.org/officeDocument/2006/relationships/hyperlink" Target="https://app.openconceptlab.org/" TargetMode="External"/><Relationship Id="rId61" Type="http://schemas.openxmlformats.org/officeDocument/2006/relationships/hyperlink" Target="https://app.openconceptlab.org/" TargetMode="External"/><Relationship Id="rId82" Type="http://schemas.openxmlformats.org/officeDocument/2006/relationships/hyperlink" Target="https://app.openconceptlab.org/" TargetMode="External"/><Relationship Id="rId19" Type="http://schemas.openxmlformats.org/officeDocument/2006/relationships/hyperlink" Target="https://app.openconceptlab.org/" TargetMode="External"/><Relationship Id="rId14" Type="http://schemas.openxmlformats.org/officeDocument/2006/relationships/hyperlink" Target="https://app.openconceptlab.org/" TargetMode="External"/><Relationship Id="rId30" Type="http://schemas.openxmlformats.org/officeDocument/2006/relationships/hyperlink" Target="https://app.openconceptlab.org/" TargetMode="External"/><Relationship Id="rId35" Type="http://schemas.openxmlformats.org/officeDocument/2006/relationships/hyperlink" Target="https://app.openconceptlab.org/" TargetMode="External"/><Relationship Id="rId56" Type="http://schemas.openxmlformats.org/officeDocument/2006/relationships/hyperlink" Target="https://app.openconceptlab.org/" TargetMode="External"/><Relationship Id="rId77" Type="http://schemas.openxmlformats.org/officeDocument/2006/relationships/hyperlink" Target="https://app.openconceptlab.org/" TargetMode="External"/><Relationship Id="rId100" Type="http://schemas.openxmlformats.org/officeDocument/2006/relationships/hyperlink" Target="https://app.openconceptlab.org/" TargetMode="External"/><Relationship Id="rId105" Type="http://schemas.openxmlformats.org/officeDocument/2006/relationships/hyperlink" Target="https://app.openconceptlab.org/" TargetMode="External"/><Relationship Id="rId8" Type="http://schemas.openxmlformats.org/officeDocument/2006/relationships/hyperlink" Target="https://app.openconceptlab.org/" TargetMode="External"/><Relationship Id="rId51" Type="http://schemas.openxmlformats.org/officeDocument/2006/relationships/hyperlink" Target="https://app.openconceptlab.org/" TargetMode="External"/><Relationship Id="rId72" Type="http://schemas.openxmlformats.org/officeDocument/2006/relationships/hyperlink" Target="https://app.openconceptlab.org/" TargetMode="External"/><Relationship Id="rId93" Type="http://schemas.openxmlformats.org/officeDocument/2006/relationships/hyperlink" Target="https://app.openconceptlab.org/" TargetMode="External"/><Relationship Id="rId98" Type="http://schemas.openxmlformats.org/officeDocument/2006/relationships/hyperlink" Target="https://app.openconceptlab.org/" TargetMode="External"/><Relationship Id="rId3" Type="http://schemas.openxmlformats.org/officeDocument/2006/relationships/hyperlink" Target="https://app.openconceptlab.org/" TargetMode="External"/><Relationship Id="rId25" Type="http://schemas.openxmlformats.org/officeDocument/2006/relationships/hyperlink" Target="https://app.openconceptlab.org/" TargetMode="External"/><Relationship Id="rId46" Type="http://schemas.openxmlformats.org/officeDocument/2006/relationships/hyperlink" Target="https://app.openconceptlab.org/" TargetMode="External"/><Relationship Id="rId67" Type="http://schemas.openxmlformats.org/officeDocument/2006/relationships/hyperlink" Target="https://app.openconceptlab.org/" TargetMode="External"/><Relationship Id="rId20" Type="http://schemas.openxmlformats.org/officeDocument/2006/relationships/hyperlink" Target="https://app.openconceptlab.org/" TargetMode="External"/><Relationship Id="rId41" Type="http://schemas.openxmlformats.org/officeDocument/2006/relationships/hyperlink" Target="https://app.openconceptlab.org/" TargetMode="External"/><Relationship Id="rId62" Type="http://schemas.openxmlformats.org/officeDocument/2006/relationships/hyperlink" Target="https://app.openconceptlab.org/" TargetMode="External"/><Relationship Id="rId83" Type="http://schemas.openxmlformats.org/officeDocument/2006/relationships/hyperlink" Target="https://app.openconceptlab.org/" TargetMode="External"/><Relationship Id="rId88" Type="http://schemas.openxmlformats.org/officeDocument/2006/relationships/hyperlink" Target="https://app.openconceptlab.org/" TargetMode="External"/><Relationship Id="rId11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6" Type="http://schemas.openxmlformats.org/officeDocument/2006/relationships/hyperlink" Target="../../../../../../../:x:/r/sites/GRP-GVA-LIMEProject/Shared%20Documents/General/Phase%20I/Medical%20Content/Diagnosis_list_DHIS2_2023-04.xlsx?d=wa8167f6256e647cb895bbc49e8adeb10&amp;csf=1&amp;web=1&amp;e=TMP012" TargetMode="External"/><Relationship Id="rId5" Type="http://schemas.openxmlformats.org/officeDocument/2006/relationships/hyperlink" Target="../../../../../../../:x:/r/sites/GRP-GVA-LIMEProject/Shared%20Documents/General/Phase%20I/Medical%20Content/Diagnosis_list_DHIS2_2023-04.xlsx?d=wa8167f6256e647cb895bbc49e8adeb10&amp;csf=1&amp;web=1&amp;e=TMP012" TargetMode="External"/><Relationship Id="rId4" Type="http://schemas.openxmlformats.org/officeDocument/2006/relationships/hyperlink" Target="https://msfcatalogues.azurewebsites.net/MSF_Docs/fra/catalog/volume2/SMST/SMSTCARD4OE_fra.html"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6" Type="http://schemas.openxmlformats.org/officeDocument/2006/relationships/printerSettings" Target="../printerSettings/printerSettings12.bin"/><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6" Type="http://schemas.openxmlformats.org/officeDocument/2006/relationships/printerSettings" Target="../printerSettings/printerSettings13.bin"/><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31.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6" Type="http://schemas.openxmlformats.org/officeDocument/2006/relationships/printerSettings" Target="../printerSettings/printerSettings14.bin"/><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6" Type="http://schemas.openxmlformats.org/officeDocument/2006/relationships/printerSettings" Target="../printerSettings/printerSettings15.bin"/><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6" Type="http://schemas.openxmlformats.org/officeDocument/2006/relationships/printerSettings" Target="../printerSettings/printerSettings16.bin"/><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6" Type="http://schemas.openxmlformats.org/officeDocument/2006/relationships/printerSettings" Target="../printerSettings/printerSettings17.bin"/><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36.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s>
</file>

<file path=xl/worksheets/_rels/sheet38.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s>
</file>

<file path=xl/worksheets/_rels/sheet40.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198CB-16FC-4711-8A83-57F40F85371E}">
  <sheetPr codeName="Sheet1"/>
  <dimension ref="A1:B4"/>
  <sheetViews>
    <sheetView workbookViewId="0">
      <selection activeCell="B5" sqref="B5"/>
    </sheetView>
  </sheetViews>
  <sheetFormatPr baseColWidth="10" defaultColWidth="8.6640625" defaultRowHeight="15" x14ac:dyDescent="0.2"/>
  <cols>
    <col min="1" max="1" width="17" customWidth="1"/>
    <col min="2" max="2" width="35.33203125" customWidth="1"/>
  </cols>
  <sheetData>
    <row r="1" spans="1:2" x14ac:dyDescent="0.2">
      <c r="A1" s="1" t="s">
        <v>0</v>
      </c>
      <c r="B1" s="1" t="s">
        <v>1</v>
      </c>
    </row>
    <row r="2" spans="1:2" x14ac:dyDescent="0.2">
      <c r="A2" t="s">
        <v>2</v>
      </c>
      <c r="B2" t="s">
        <v>3</v>
      </c>
    </row>
    <row r="3" spans="1:2" x14ac:dyDescent="0.2">
      <c r="A3" t="s">
        <v>4</v>
      </c>
      <c r="B3" t="s">
        <v>5</v>
      </c>
    </row>
    <row r="4" spans="1:2" x14ac:dyDescent="0.2">
      <c r="A4" t="s">
        <v>6</v>
      </c>
      <c r="B4" t="s">
        <v>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6B53C-2410-45EC-B2A9-068D85249F18}">
  <dimension ref="A1:C15"/>
  <sheetViews>
    <sheetView workbookViewId="0">
      <selection activeCell="C8" sqref="C8"/>
    </sheetView>
  </sheetViews>
  <sheetFormatPr baseColWidth="10" defaultColWidth="8.83203125" defaultRowHeight="15" x14ac:dyDescent="0.2"/>
  <cols>
    <col min="1" max="1" width="27.1640625" customWidth="1"/>
    <col min="2" max="2" width="6.5" customWidth="1"/>
    <col min="3" max="3" width="41.5" bestFit="1" customWidth="1"/>
  </cols>
  <sheetData>
    <row r="1" spans="1:3" x14ac:dyDescent="0.2">
      <c r="A1" t="s">
        <v>87</v>
      </c>
      <c r="B1" t="s">
        <v>941</v>
      </c>
      <c r="C1" s="116" t="s">
        <v>942</v>
      </c>
    </row>
    <row r="2" spans="1:3" x14ac:dyDescent="0.2">
      <c r="A2" t="s">
        <v>943</v>
      </c>
      <c r="B2" t="s">
        <v>864</v>
      </c>
      <c r="C2" s="116" t="s">
        <v>944</v>
      </c>
    </row>
    <row r="3" spans="1:3" x14ac:dyDescent="0.2">
      <c r="A3" t="s">
        <v>945</v>
      </c>
      <c r="B3" t="s">
        <v>864</v>
      </c>
      <c r="C3" s="116" t="s">
        <v>946</v>
      </c>
    </row>
    <row r="4" spans="1:3" x14ac:dyDescent="0.2">
      <c r="A4" t="s">
        <v>91</v>
      </c>
      <c r="B4" t="s">
        <v>864</v>
      </c>
      <c r="C4" s="116" t="s">
        <v>947</v>
      </c>
    </row>
    <row r="5" spans="1:3" x14ac:dyDescent="0.2">
      <c r="A5" t="s">
        <v>948</v>
      </c>
      <c r="B5" t="s">
        <v>864</v>
      </c>
      <c r="C5" s="116" t="s">
        <v>949</v>
      </c>
    </row>
    <row r="6" spans="1:3" x14ac:dyDescent="0.2">
      <c r="A6" t="s">
        <v>950</v>
      </c>
      <c r="B6" t="s">
        <v>864</v>
      </c>
      <c r="C6" s="116" t="s">
        <v>951</v>
      </c>
    </row>
    <row r="7" spans="1:3" x14ac:dyDescent="0.2">
      <c r="A7" t="s">
        <v>952</v>
      </c>
      <c r="B7" t="s">
        <v>941</v>
      </c>
      <c r="C7" s="116" t="s">
        <v>953</v>
      </c>
    </row>
    <row r="8" spans="1:3" x14ac:dyDescent="0.2">
      <c r="A8" t="s">
        <v>954</v>
      </c>
      <c r="B8" t="s">
        <v>864</v>
      </c>
      <c r="C8" s="116" t="s">
        <v>955</v>
      </c>
    </row>
    <row r="9" spans="1:3" x14ac:dyDescent="0.2">
      <c r="A9" t="s">
        <v>956</v>
      </c>
      <c r="B9" t="s">
        <v>864</v>
      </c>
      <c r="C9" s="116" t="s">
        <v>957</v>
      </c>
    </row>
    <row r="10" spans="1:3" x14ac:dyDescent="0.2">
      <c r="A10" t="s">
        <v>958</v>
      </c>
      <c r="B10" t="s">
        <v>864</v>
      </c>
      <c r="C10" s="116" t="s">
        <v>959</v>
      </c>
    </row>
    <row r="11" spans="1:3" x14ac:dyDescent="0.2">
      <c r="A11" t="s">
        <v>960</v>
      </c>
      <c r="B11" t="s">
        <v>961</v>
      </c>
      <c r="C11" s="116" t="s">
        <v>962</v>
      </c>
    </row>
    <row r="12" spans="1:3" x14ac:dyDescent="0.2">
      <c r="A12" t="s">
        <v>963</v>
      </c>
      <c r="B12" t="s">
        <v>961</v>
      </c>
      <c r="C12" s="116" t="s">
        <v>964</v>
      </c>
    </row>
    <row r="13" spans="1:3" x14ac:dyDescent="0.2">
      <c r="A13" t="s">
        <v>965</v>
      </c>
      <c r="B13" t="s">
        <v>961</v>
      </c>
      <c r="C13" s="116" t="s">
        <v>966</v>
      </c>
    </row>
    <row r="14" spans="1:3" x14ac:dyDescent="0.2">
      <c r="A14" t="s">
        <v>967</v>
      </c>
      <c r="B14" t="s">
        <v>864</v>
      </c>
      <c r="C14" s="116" t="s">
        <v>968</v>
      </c>
    </row>
    <row r="15" spans="1:3" x14ac:dyDescent="0.2">
      <c r="A15" t="s">
        <v>580</v>
      </c>
      <c r="B15" t="s">
        <v>864</v>
      </c>
      <c r="C15" s="116" t="s">
        <v>969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3BD4A-E112-4C41-9C34-589AB70743D8}">
  <sheetPr codeName="Sheet4">
    <tabColor rgb="FF00B050"/>
  </sheetPr>
  <dimension ref="A1:L9"/>
  <sheetViews>
    <sheetView workbookViewId="0">
      <pane xSplit="1" ySplit="1" topLeftCell="B2" activePane="bottomRight" state="frozen"/>
      <selection pane="topRight"/>
      <selection pane="bottomLeft"/>
      <selection pane="bottomRight" activeCell="B7" sqref="B7"/>
    </sheetView>
  </sheetViews>
  <sheetFormatPr baseColWidth="10" defaultColWidth="8.6640625" defaultRowHeight="15" x14ac:dyDescent="0.2"/>
  <cols>
    <col min="1" max="1" width="32.33203125" style="3" customWidth="1"/>
    <col min="2" max="6" width="24.33203125" style="3" customWidth="1"/>
    <col min="7" max="10" width="15.6640625" style="3" customWidth="1"/>
    <col min="11" max="12" width="24.33203125" style="3" customWidth="1"/>
  </cols>
  <sheetData>
    <row r="1" spans="1:12" s="1" customFormat="1" ht="30" customHeight="1" x14ac:dyDescent="0.2">
      <c r="A1" s="2" t="s">
        <v>89</v>
      </c>
      <c r="B1" s="2" t="s">
        <v>90</v>
      </c>
      <c r="C1" s="2" t="s">
        <v>970</v>
      </c>
      <c r="D1" s="2" t="s">
        <v>971</v>
      </c>
      <c r="E1" s="2" t="s">
        <v>972</v>
      </c>
      <c r="F1" s="2" t="s">
        <v>973</v>
      </c>
      <c r="G1" s="2" t="s">
        <v>974</v>
      </c>
      <c r="H1" s="2" t="s">
        <v>975</v>
      </c>
      <c r="I1" s="2" t="s">
        <v>976</v>
      </c>
      <c r="J1" s="2" t="s">
        <v>977</v>
      </c>
      <c r="K1" s="2" t="s">
        <v>150</v>
      </c>
      <c r="L1" s="2" t="s">
        <v>151</v>
      </c>
    </row>
    <row r="2" spans="1:12" x14ac:dyDescent="0.2">
      <c r="A2" s="3" t="s">
        <v>978</v>
      </c>
      <c r="B2" s="3" t="s">
        <v>978</v>
      </c>
      <c r="C2" s="4" t="s">
        <v>979</v>
      </c>
      <c r="D2" s="3" t="s">
        <v>49</v>
      </c>
      <c r="E2" s="3" t="s">
        <v>980</v>
      </c>
      <c r="F2" s="4">
        <v>100000</v>
      </c>
      <c r="I2" s="3">
        <v>7</v>
      </c>
      <c r="J2" s="3">
        <v>7</v>
      </c>
    </row>
    <row r="3" spans="1:12" x14ac:dyDescent="0.2">
      <c r="A3" s="6" t="s">
        <v>981</v>
      </c>
    </row>
    <row r="7" spans="1:12" x14ac:dyDescent="0.2">
      <c r="A7" s="3" t="s">
        <v>982</v>
      </c>
      <c r="B7" s="3" t="s">
        <v>983</v>
      </c>
    </row>
    <row r="9" spans="1:12" x14ac:dyDescent="0.2">
      <c r="C9" s="3" t="s">
        <v>984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8CB29-1052-44E5-9CED-4BABEBD3B073}">
  <sheetPr codeName="Sheet5">
    <tabColor rgb="FFFFC000"/>
  </sheetPr>
  <dimension ref="A1:G6"/>
  <sheetViews>
    <sheetView workbookViewId="0">
      <pane xSplit="2" ySplit="1" topLeftCell="C2" activePane="bottomRight" state="frozen"/>
      <selection pane="topRight"/>
      <selection pane="bottomLeft"/>
      <selection pane="bottomRight" activeCell="B20" sqref="B20"/>
    </sheetView>
  </sheetViews>
  <sheetFormatPr baseColWidth="10" defaultColWidth="8.6640625" defaultRowHeight="15" x14ac:dyDescent="0.2"/>
  <cols>
    <col min="1" max="1" width="16.6640625" customWidth="1"/>
    <col min="2" max="2" width="20.6640625" customWidth="1"/>
    <col min="3" max="3" width="26" customWidth="1"/>
    <col min="4" max="4" width="28.6640625" customWidth="1"/>
    <col min="5" max="7" width="16.6640625" customWidth="1"/>
  </cols>
  <sheetData>
    <row r="1" spans="1:7" s="1" customFormat="1" ht="30" customHeight="1" x14ac:dyDescent="0.2">
      <c r="A1" s="2" t="s">
        <v>6017</v>
      </c>
      <c r="B1" s="2" t="s">
        <v>89</v>
      </c>
      <c r="C1" s="2" t="s">
        <v>6018</v>
      </c>
      <c r="D1" s="2" t="s">
        <v>6019</v>
      </c>
      <c r="E1" s="2" t="s">
        <v>6020</v>
      </c>
      <c r="F1" s="2" t="s">
        <v>150</v>
      </c>
      <c r="G1" s="2" t="s">
        <v>151</v>
      </c>
    </row>
    <row r="2" spans="1:7" x14ac:dyDescent="0.2">
      <c r="A2">
        <v>1</v>
      </c>
      <c r="B2" t="s">
        <v>6021</v>
      </c>
      <c r="C2" s="47" t="s">
        <v>6022</v>
      </c>
      <c r="D2" t="s">
        <v>6023</v>
      </c>
      <c r="E2" t="s">
        <v>157</v>
      </c>
    </row>
    <row r="3" spans="1:7" x14ac:dyDescent="0.2">
      <c r="A3">
        <v>2</v>
      </c>
      <c r="B3" t="s">
        <v>6024</v>
      </c>
      <c r="C3" t="s">
        <v>6025</v>
      </c>
      <c r="D3" t="s">
        <v>6026</v>
      </c>
      <c r="E3" t="s">
        <v>157</v>
      </c>
    </row>
    <row r="4" spans="1:7" x14ac:dyDescent="0.2">
      <c r="A4">
        <v>3</v>
      </c>
      <c r="B4" t="s">
        <v>6027</v>
      </c>
      <c r="C4" t="s">
        <v>6028</v>
      </c>
      <c r="D4" t="s">
        <v>6029</v>
      </c>
      <c r="E4" t="s">
        <v>157</v>
      </c>
    </row>
    <row r="5" spans="1:7" x14ac:dyDescent="0.2">
      <c r="A5">
        <v>4</v>
      </c>
      <c r="B5" t="s">
        <v>6030</v>
      </c>
      <c r="C5" t="s">
        <v>6031</v>
      </c>
      <c r="D5" t="s">
        <v>6032</v>
      </c>
      <c r="E5" t="s">
        <v>157</v>
      </c>
    </row>
    <row r="6" spans="1:7" x14ac:dyDescent="0.2">
      <c r="A6">
        <v>5</v>
      </c>
      <c r="B6" t="s">
        <v>6033</v>
      </c>
      <c r="C6" t="s">
        <v>6034</v>
      </c>
      <c r="D6" t="s">
        <v>6035</v>
      </c>
      <c r="E6" t="s">
        <v>157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4D42C-0E50-4BEB-913B-21436FDE2023}">
  <sheetPr>
    <tabColor rgb="FFFFC000"/>
  </sheetPr>
  <dimension ref="A1:B9"/>
  <sheetViews>
    <sheetView workbookViewId="0">
      <selection activeCell="B9" sqref="B9"/>
    </sheetView>
  </sheetViews>
  <sheetFormatPr baseColWidth="10" defaultColWidth="8.6640625" defaultRowHeight="15" x14ac:dyDescent="0.2"/>
  <cols>
    <col min="1" max="2" width="27.33203125" customWidth="1"/>
  </cols>
  <sheetData>
    <row r="1" spans="1:2" x14ac:dyDescent="0.2">
      <c r="A1" s="1" t="s">
        <v>985</v>
      </c>
      <c r="B1" s="1" t="s">
        <v>986</v>
      </c>
    </row>
    <row r="2" spans="1:2" x14ac:dyDescent="0.2">
      <c r="A2" t="s">
        <v>987</v>
      </c>
    </row>
    <row r="3" spans="1:2" x14ac:dyDescent="0.2">
      <c r="A3" t="s">
        <v>988</v>
      </c>
    </row>
    <row r="4" spans="1:2" x14ac:dyDescent="0.2">
      <c r="A4" t="s">
        <v>989</v>
      </c>
    </row>
    <row r="5" spans="1:2" x14ac:dyDescent="0.2">
      <c r="A5" t="s">
        <v>231</v>
      </c>
    </row>
    <row r="8" spans="1:2" x14ac:dyDescent="0.2">
      <c r="A8" s="1" t="s">
        <v>990</v>
      </c>
    </row>
    <row r="9" spans="1:2" x14ac:dyDescent="0.2">
      <c r="A9" s="1" t="s">
        <v>991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CC84F-D4EA-45BC-85F0-278FA1372669}">
  <sheetPr>
    <tabColor rgb="FFFFC000"/>
    <outlinePr summaryBelow="0"/>
  </sheetPr>
  <dimension ref="A1:AL108"/>
  <sheetViews>
    <sheetView tabSelected="1" workbookViewId="0">
      <pane xSplit="4" ySplit="2" topLeftCell="E3" activePane="bottomRight" state="frozen"/>
      <selection pane="topRight" activeCell="E1" sqref="E1"/>
      <selection pane="bottomLeft" activeCell="A2" sqref="A2"/>
      <selection pane="bottomRight" activeCell="I4" sqref="I4"/>
    </sheetView>
  </sheetViews>
  <sheetFormatPr baseColWidth="10" defaultColWidth="8.6640625" defaultRowHeight="15" customHeight="1" outlineLevelCol="1" x14ac:dyDescent="0.2"/>
  <cols>
    <col min="1" max="1" width="8.6640625" customWidth="1" outlineLevel="1"/>
    <col min="2" max="2" width="58.6640625" customWidth="1" outlineLevel="1"/>
    <col min="3" max="3" width="6.33203125" style="40" customWidth="1"/>
    <col min="4" max="4" width="59.6640625" customWidth="1" outlineLevel="1"/>
    <col min="5" max="5" width="35.33203125" customWidth="1" outlineLevel="1"/>
    <col min="6" max="6" width="18.6640625" customWidth="1" outlineLevel="1"/>
    <col min="7" max="7" width="7.33203125" style="40" customWidth="1"/>
    <col min="8" max="9" width="28.5" customWidth="1"/>
    <col min="10" max="10" width="18.6640625" customWidth="1"/>
    <col min="11" max="11" width="18.6640625" customWidth="1" outlineLevel="1"/>
    <col min="12" max="14" width="18.6640625" customWidth="1"/>
    <col min="15" max="15" width="35.5" customWidth="1"/>
    <col min="16" max="16" width="15.5" customWidth="1" outlineLevel="1"/>
    <col min="17" max="17" width="9.5" customWidth="1" outlineLevel="1"/>
    <col min="18" max="20" width="4.5" customWidth="1" outlineLevel="1"/>
    <col min="21" max="21" width="6.83203125" customWidth="1" outlineLevel="1"/>
    <col min="22" max="22" width="45.6640625" customWidth="1" outlineLevel="1"/>
    <col min="23" max="23" width="14.33203125" customWidth="1" outlineLevel="1"/>
    <col min="24" max="25" width="18.6640625" customWidth="1" outlineLevel="1"/>
    <col min="26" max="26" width="11" customWidth="1" outlineLevel="1"/>
    <col min="27" max="27" width="19.5" customWidth="1"/>
    <col min="28" max="29" width="18.6640625" customWidth="1"/>
    <col min="30" max="30" width="64.5" customWidth="1"/>
    <col min="31" max="31" width="26.33203125" customWidth="1"/>
    <col min="32" max="32" width="48" customWidth="1"/>
    <col min="33" max="33" width="47.6640625" customWidth="1"/>
    <col min="34" max="35" width="18.6640625" customWidth="1"/>
    <col min="36" max="36" width="50.5" customWidth="1"/>
    <col min="37" max="37" width="45" customWidth="1"/>
    <col min="38" max="38" width="18.6640625" customWidth="1"/>
  </cols>
  <sheetData>
    <row r="1" spans="1:38" ht="40.5" customHeight="1" x14ac:dyDescent="0.2">
      <c r="J1" s="119" t="s">
        <v>992</v>
      </c>
      <c r="K1" s="119"/>
      <c r="L1" s="119"/>
      <c r="M1" s="119"/>
      <c r="N1" s="119"/>
      <c r="O1" s="119"/>
      <c r="AC1" s="119" t="s">
        <v>993</v>
      </c>
      <c r="AD1" s="119"/>
      <c r="AE1" s="119"/>
      <c r="AF1" s="119"/>
      <c r="AG1" s="119"/>
      <c r="AH1" s="119"/>
    </row>
    <row r="2" spans="1:38" s="1" customFormat="1" ht="30" customHeight="1" x14ac:dyDescent="0.2">
      <c r="A2" s="2" t="s">
        <v>121</v>
      </c>
      <c r="B2" s="2" t="s">
        <v>122</v>
      </c>
      <c r="C2" s="41" t="s">
        <v>994</v>
      </c>
      <c r="D2" s="2" t="s">
        <v>61</v>
      </c>
      <c r="E2" s="2" t="s">
        <v>124</v>
      </c>
      <c r="F2" s="2" t="s">
        <v>125</v>
      </c>
      <c r="G2" s="41" t="s">
        <v>995</v>
      </c>
      <c r="H2" s="2" t="s">
        <v>996</v>
      </c>
      <c r="I2" s="2" t="s">
        <v>997</v>
      </c>
      <c r="J2" s="2" t="s">
        <v>998</v>
      </c>
      <c r="K2" s="2" t="s">
        <v>999</v>
      </c>
      <c r="L2" s="2" t="s">
        <v>149</v>
      </c>
      <c r="M2" s="2" t="s">
        <v>1000</v>
      </c>
      <c r="N2" s="2" t="s">
        <v>1001</v>
      </c>
      <c r="O2" s="2" t="s">
        <v>1002</v>
      </c>
      <c r="P2" s="2" t="s">
        <v>12</v>
      </c>
      <c r="Q2" s="2" t="s">
        <v>13</v>
      </c>
      <c r="R2" s="2" t="s">
        <v>132</v>
      </c>
      <c r="S2" s="2" t="s">
        <v>133</v>
      </c>
      <c r="T2" s="2" t="s">
        <v>134</v>
      </c>
      <c r="U2" s="2" t="s">
        <v>1003</v>
      </c>
      <c r="V2" s="2" t="s">
        <v>135</v>
      </c>
      <c r="W2" s="2" t="s">
        <v>136</v>
      </c>
      <c r="X2" s="2" t="s">
        <v>137</v>
      </c>
      <c r="Y2" s="2" t="s">
        <v>138</v>
      </c>
      <c r="Z2" s="2" t="s">
        <v>139</v>
      </c>
      <c r="AA2" s="2" t="s">
        <v>1004</v>
      </c>
      <c r="AB2" s="2" t="s">
        <v>1005</v>
      </c>
      <c r="AC2" s="2" t="s">
        <v>142</v>
      </c>
      <c r="AD2" s="2" t="s">
        <v>1006</v>
      </c>
      <c r="AE2" s="2" t="s">
        <v>1007</v>
      </c>
      <c r="AF2" s="2" t="s">
        <v>145</v>
      </c>
      <c r="AG2" s="2" t="s">
        <v>146</v>
      </c>
      <c r="AH2" s="2" t="s">
        <v>147</v>
      </c>
      <c r="AI2" s="2" t="s">
        <v>148</v>
      </c>
      <c r="AJ2" s="2" t="s">
        <v>129</v>
      </c>
      <c r="AK2" s="2" t="s">
        <v>150</v>
      </c>
      <c r="AL2" s="2" t="s">
        <v>151</v>
      </c>
    </row>
    <row r="3" spans="1:38" ht="15" customHeight="1" x14ac:dyDescent="0.2">
      <c r="A3" t="s">
        <v>1008</v>
      </c>
      <c r="B3" t="s">
        <v>1009</v>
      </c>
      <c r="C3" s="55">
        <v>1</v>
      </c>
      <c r="D3" t="s">
        <v>1010</v>
      </c>
      <c r="F3" s="34" t="s">
        <v>18</v>
      </c>
      <c r="G3" s="50"/>
      <c r="H3" t="s">
        <v>1011</v>
      </c>
      <c r="K3" s="67" t="s">
        <v>1012</v>
      </c>
      <c r="M3" t="s">
        <v>1013</v>
      </c>
      <c r="N3" t="s">
        <v>1014</v>
      </c>
      <c r="P3" s="34" t="str">
        <f t="shared" ref="P3:P4" si="0">IF(AC3="BOOLEAN","Yes/no",IF(AC3="TRUE_ONLY","True only",IF(AC3="INTEGER","Integer",IF(AC3="INTEGER_ZERO_OR_POSITIVE","Integer zero or positive",""))))</f>
        <v/>
      </c>
      <c r="Q3" s="34"/>
      <c r="V3" t="s">
        <v>1015</v>
      </c>
      <c r="W3" s="34"/>
      <c r="Z3" t="s">
        <v>166</v>
      </c>
      <c r="AA3" t="s">
        <v>1016</v>
      </c>
      <c r="AB3" t="s">
        <v>1017</v>
      </c>
      <c r="AC3" t="s">
        <v>16</v>
      </c>
      <c r="AD3" t="s">
        <v>1018</v>
      </c>
      <c r="AE3" t="s">
        <v>1019</v>
      </c>
      <c r="AF3" t="s">
        <v>1020</v>
      </c>
      <c r="AG3" t="s">
        <v>1021</v>
      </c>
      <c r="AH3" s="81" t="s">
        <v>1022</v>
      </c>
      <c r="AI3" s="81" t="s">
        <v>1022</v>
      </c>
    </row>
    <row r="4" spans="1:38" ht="15" customHeight="1" x14ac:dyDescent="0.2">
      <c r="A4" t="s">
        <v>1008</v>
      </c>
      <c r="B4" t="s">
        <v>1023</v>
      </c>
      <c r="C4" s="50">
        <f t="shared" ref="C4:C88" ca="1" si="1">IF(A4&lt;&gt;OFFSET(A4,-1,0),1,OFFSET(C4,-1,0)+IF(D4=OFFSET(D4,-1,0),0,1))</f>
        <v>2</v>
      </c>
      <c r="D4" s="91" t="s">
        <v>1024</v>
      </c>
      <c r="F4" s="34" t="s">
        <v>18</v>
      </c>
      <c r="G4" s="50"/>
      <c r="H4" t="s">
        <v>1024</v>
      </c>
      <c r="I4" s="120" t="s">
        <v>10287</v>
      </c>
      <c r="K4" s="67" t="s">
        <v>1025</v>
      </c>
      <c r="M4" t="s">
        <v>1026</v>
      </c>
      <c r="N4" t="s">
        <v>1027</v>
      </c>
      <c r="O4" t="s">
        <v>1028</v>
      </c>
      <c r="P4" s="34" t="str">
        <f t="shared" si="0"/>
        <v/>
      </c>
      <c r="Q4" s="34"/>
      <c r="W4" s="34"/>
      <c r="Z4" t="s">
        <v>166</v>
      </c>
      <c r="AA4" t="s">
        <v>1029</v>
      </c>
      <c r="AB4" t="s">
        <v>1030</v>
      </c>
      <c r="AC4" t="s">
        <v>16</v>
      </c>
      <c r="AD4" t="s">
        <v>1031</v>
      </c>
      <c r="AE4" t="s">
        <v>1032</v>
      </c>
      <c r="AF4" t="s">
        <v>1033</v>
      </c>
      <c r="AG4" t="s">
        <v>1034</v>
      </c>
      <c r="AH4" s="81" t="s">
        <v>1022</v>
      </c>
      <c r="AI4" s="81" t="s">
        <v>1022</v>
      </c>
      <c r="AK4" t="s">
        <v>1035</v>
      </c>
    </row>
    <row r="5" spans="1:38" ht="15" customHeight="1" x14ac:dyDescent="0.2">
      <c r="A5" t="s">
        <v>1008</v>
      </c>
      <c r="B5" t="s">
        <v>1023</v>
      </c>
      <c r="C5" s="50">
        <f t="shared" ca="1" si="1"/>
        <v>3</v>
      </c>
      <c r="D5" t="s">
        <v>1036</v>
      </c>
      <c r="F5" s="34" t="s">
        <v>21</v>
      </c>
      <c r="G5" s="50"/>
      <c r="H5" t="s">
        <v>1015</v>
      </c>
      <c r="K5" s="69"/>
      <c r="O5" t="s">
        <v>1037</v>
      </c>
      <c r="P5" s="34" t="str">
        <f t="shared" ref="P5:P11" si="2">IF(AC5="BOOLEAN","Yes/no",IF(AC5="TRUE_ONLY","True only",IF(AC5="INTEGER","Integer",IF(AC5="INTEGER_ZERO_OR_POSITIVE","Integer zero or positive",""))))</f>
        <v>Integer</v>
      </c>
      <c r="Q5" s="34" t="s">
        <v>1015</v>
      </c>
      <c r="S5">
        <v>0</v>
      </c>
      <c r="T5">
        <v>99</v>
      </c>
      <c r="V5" s="98" t="s">
        <v>10281</v>
      </c>
      <c r="W5" s="34"/>
      <c r="Z5" t="s">
        <v>166</v>
      </c>
      <c r="AA5" t="s">
        <v>1039</v>
      </c>
      <c r="AB5" t="s">
        <v>1030</v>
      </c>
      <c r="AC5" t="s">
        <v>20</v>
      </c>
      <c r="AD5" t="s">
        <v>1040</v>
      </c>
      <c r="AE5" t="s">
        <v>1041</v>
      </c>
      <c r="AF5" s="81" t="s">
        <v>159</v>
      </c>
      <c r="AG5" s="81" t="s">
        <v>159</v>
      </c>
      <c r="AH5" s="81" t="s">
        <v>1022</v>
      </c>
      <c r="AI5" s="81" t="s">
        <v>1022</v>
      </c>
    </row>
    <row r="6" spans="1:38" ht="15" customHeight="1" x14ac:dyDescent="0.2">
      <c r="A6" t="s">
        <v>1008</v>
      </c>
      <c r="B6" t="s">
        <v>1023</v>
      </c>
      <c r="C6" s="50">
        <f t="shared" ca="1" si="1"/>
        <v>4</v>
      </c>
      <c r="D6" t="s">
        <v>1042</v>
      </c>
      <c r="F6" s="34" t="s">
        <v>18</v>
      </c>
      <c r="G6" s="50"/>
      <c r="H6" t="s">
        <v>1042</v>
      </c>
      <c r="L6" s="63" t="s">
        <v>1043</v>
      </c>
      <c r="M6" t="s">
        <v>1044</v>
      </c>
      <c r="N6" t="s">
        <v>1014</v>
      </c>
      <c r="P6" s="34" t="str">
        <f t="shared" si="2"/>
        <v/>
      </c>
      <c r="Q6" s="34"/>
      <c r="W6" s="34"/>
      <c r="Z6" t="s">
        <v>166</v>
      </c>
      <c r="AA6" t="s">
        <v>1045</v>
      </c>
      <c r="AB6" t="s">
        <v>1030</v>
      </c>
      <c r="AC6" t="s">
        <v>16</v>
      </c>
      <c r="AD6" t="s">
        <v>1046</v>
      </c>
      <c r="AE6" t="s">
        <v>1047</v>
      </c>
      <c r="AF6" t="s">
        <v>1048</v>
      </c>
      <c r="AG6" t="s">
        <v>1049</v>
      </c>
      <c r="AH6" s="81" t="s">
        <v>1022</v>
      </c>
      <c r="AI6" s="81" t="s">
        <v>1022</v>
      </c>
      <c r="AK6" t="s">
        <v>1050</v>
      </c>
    </row>
    <row r="7" spans="1:38" ht="15" customHeight="1" x14ac:dyDescent="0.2">
      <c r="A7" t="s">
        <v>1008</v>
      </c>
      <c r="B7" t="s">
        <v>1023</v>
      </c>
      <c r="C7" s="50">
        <f t="shared" ref="C7" ca="1" si="3">IF(A7&lt;&gt;OFFSET(A7,-1,0),1,OFFSET(C7,-1,0)+IF(D7=OFFSET(D7,-1,0),0,1))</f>
        <v>5</v>
      </c>
      <c r="D7" t="s">
        <v>1051</v>
      </c>
      <c r="F7" s="34" t="s">
        <v>18</v>
      </c>
      <c r="G7" s="50"/>
      <c r="H7" t="s">
        <v>1051</v>
      </c>
      <c r="I7" s="120" t="s">
        <v>10286</v>
      </c>
      <c r="K7" s="67" t="s">
        <v>1052</v>
      </c>
      <c r="M7" t="s">
        <v>1053</v>
      </c>
      <c r="N7" t="s">
        <v>1054</v>
      </c>
      <c r="O7" t="s">
        <v>1028</v>
      </c>
      <c r="P7" s="34" t="str">
        <f t="shared" si="2"/>
        <v/>
      </c>
      <c r="Q7" s="34"/>
      <c r="V7" t="s">
        <v>1015</v>
      </c>
      <c r="W7" s="34"/>
      <c r="Z7" t="s">
        <v>166</v>
      </c>
      <c r="AA7" t="s">
        <v>1055</v>
      </c>
      <c r="AB7" t="s">
        <v>1030</v>
      </c>
      <c r="AC7" t="s">
        <v>16</v>
      </c>
      <c r="AD7" t="s">
        <v>1056</v>
      </c>
      <c r="AE7" t="s">
        <v>1057</v>
      </c>
      <c r="AF7" t="s">
        <v>1058</v>
      </c>
      <c r="AG7" t="s">
        <v>1059</v>
      </c>
      <c r="AH7" s="81" t="s">
        <v>1022</v>
      </c>
      <c r="AI7" s="81" t="s">
        <v>1022</v>
      </c>
    </row>
    <row r="8" spans="1:38" ht="15" customHeight="1" x14ac:dyDescent="0.2">
      <c r="A8" t="s">
        <v>1008</v>
      </c>
      <c r="B8" s="105" t="s">
        <v>1023</v>
      </c>
      <c r="C8" s="50">
        <f t="shared" ca="1" si="1"/>
        <v>6</v>
      </c>
      <c r="D8" s="91" t="s">
        <v>1060</v>
      </c>
      <c r="E8" t="s">
        <v>1061</v>
      </c>
      <c r="F8" s="34" t="s">
        <v>14</v>
      </c>
      <c r="G8" s="50"/>
      <c r="H8" t="s">
        <v>1015</v>
      </c>
      <c r="K8" s="69"/>
      <c r="O8" t="s">
        <v>1062</v>
      </c>
      <c r="P8" s="34" t="str">
        <f t="shared" si="2"/>
        <v/>
      </c>
      <c r="Q8" s="34">
        <v>255</v>
      </c>
      <c r="V8" s="98" t="s">
        <v>1063</v>
      </c>
      <c r="W8" s="34"/>
      <c r="Z8" t="s">
        <v>166</v>
      </c>
      <c r="AA8" t="s">
        <v>1064</v>
      </c>
      <c r="AB8" t="s">
        <v>1065</v>
      </c>
      <c r="AC8" t="s">
        <v>16</v>
      </c>
      <c r="AD8" t="s">
        <v>1066</v>
      </c>
      <c r="AE8" t="s">
        <v>1067</v>
      </c>
      <c r="AF8" s="81" t="s">
        <v>159</v>
      </c>
      <c r="AG8" s="81" t="s">
        <v>159</v>
      </c>
      <c r="AH8" s="81" t="s">
        <v>1022</v>
      </c>
      <c r="AI8" s="81" t="s">
        <v>1022</v>
      </c>
      <c r="AK8" t="s">
        <v>1068</v>
      </c>
    </row>
    <row r="9" spans="1:38" ht="15" customHeight="1" x14ac:dyDescent="0.2">
      <c r="A9" t="s">
        <v>1008</v>
      </c>
      <c r="B9" s="105" t="s">
        <v>1023</v>
      </c>
      <c r="C9" s="50">
        <f t="shared" ca="1" si="1"/>
        <v>7</v>
      </c>
      <c r="D9" s="91" t="s">
        <v>1069</v>
      </c>
      <c r="E9" t="s">
        <v>1070</v>
      </c>
      <c r="F9" s="34" t="s">
        <v>14</v>
      </c>
      <c r="G9" s="50"/>
      <c r="H9" t="s">
        <v>1015</v>
      </c>
      <c r="K9" s="69"/>
      <c r="O9" t="s">
        <v>1062</v>
      </c>
      <c r="P9" s="34" t="str">
        <f t="shared" si="2"/>
        <v/>
      </c>
      <c r="Q9" s="34">
        <v>255</v>
      </c>
      <c r="V9" s="98" t="s">
        <v>1071</v>
      </c>
      <c r="W9" s="34"/>
      <c r="Z9" t="s">
        <v>166</v>
      </c>
      <c r="AA9" t="s">
        <v>1072</v>
      </c>
      <c r="AB9" t="s">
        <v>1065</v>
      </c>
      <c r="AC9" t="s">
        <v>16</v>
      </c>
      <c r="AD9" t="s">
        <v>1073</v>
      </c>
      <c r="AE9" t="s">
        <v>1074</v>
      </c>
      <c r="AF9" s="81" t="s">
        <v>159</v>
      </c>
      <c r="AG9" s="81" t="s">
        <v>159</v>
      </c>
      <c r="AH9" s="81" t="s">
        <v>1022</v>
      </c>
      <c r="AI9" s="81" t="s">
        <v>1022</v>
      </c>
      <c r="AK9" t="s">
        <v>1068</v>
      </c>
    </row>
    <row r="10" spans="1:38" ht="15" customHeight="1" x14ac:dyDescent="0.2">
      <c r="A10" t="s">
        <v>1008</v>
      </c>
      <c r="B10" s="105" t="s">
        <v>1023</v>
      </c>
      <c r="C10" s="50">
        <f t="shared" ca="1" si="1"/>
        <v>8</v>
      </c>
      <c r="D10" s="91" t="s">
        <v>1075</v>
      </c>
      <c r="E10" t="s">
        <v>1076</v>
      </c>
      <c r="F10" s="34" t="s">
        <v>14</v>
      </c>
      <c r="G10" s="50"/>
      <c r="H10" t="s">
        <v>1015</v>
      </c>
      <c r="K10" s="69"/>
      <c r="O10" t="s">
        <v>1062</v>
      </c>
      <c r="P10" s="34" t="str">
        <f t="shared" si="2"/>
        <v/>
      </c>
      <c r="Q10" s="34">
        <v>255</v>
      </c>
      <c r="V10" s="98" t="s">
        <v>1077</v>
      </c>
      <c r="W10" s="34"/>
      <c r="Z10" t="s">
        <v>166</v>
      </c>
      <c r="AA10" t="s">
        <v>1078</v>
      </c>
      <c r="AB10" t="s">
        <v>1065</v>
      </c>
      <c r="AC10" t="s">
        <v>16</v>
      </c>
      <c r="AD10" t="s">
        <v>1079</v>
      </c>
      <c r="AE10" t="s">
        <v>1080</v>
      </c>
      <c r="AF10" s="81" t="s">
        <v>159</v>
      </c>
      <c r="AG10" s="81" t="s">
        <v>159</v>
      </c>
      <c r="AH10" s="81" t="s">
        <v>1022</v>
      </c>
      <c r="AI10" s="81" t="s">
        <v>1022</v>
      </c>
      <c r="AK10" t="s">
        <v>1068</v>
      </c>
    </row>
    <row r="11" spans="1:38" ht="15" customHeight="1" x14ac:dyDescent="0.2">
      <c r="A11" t="s">
        <v>1008</v>
      </c>
      <c r="B11" s="105" t="s">
        <v>1023</v>
      </c>
      <c r="C11" s="50">
        <f t="shared" ca="1" si="1"/>
        <v>9</v>
      </c>
      <c r="D11" t="s">
        <v>1081</v>
      </c>
      <c r="E11" t="s">
        <v>1082</v>
      </c>
      <c r="F11" s="34" t="s">
        <v>14</v>
      </c>
      <c r="G11" s="50"/>
      <c r="H11" t="s">
        <v>1015</v>
      </c>
      <c r="K11" s="67" t="s">
        <v>1083</v>
      </c>
      <c r="O11" t="s">
        <v>1084</v>
      </c>
      <c r="P11" s="34" t="str">
        <f t="shared" si="2"/>
        <v/>
      </c>
      <c r="Q11" s="34">
        <v>255</v>
      </c>
      <c r="V11" s="98" t="s">
        <v>1085</v>
      </c>
      <c r="W11" s="34"/>
      <c r="Z11" t="s">
        <v>166</v>
      </c>
      <c r="AA11" t="s">
        <v>1086</v>
      </c>
      <c r="AB11" t="s">
        <v>1065</v>
      </c>
      <c r="AC11" t="s">
        <v>16</v>
      </c>
      <c r="AD11" t="s">
        <v>1087</v>
      </c>
      <c r="AE11" t="s">
        <v>1088</v>
      </c>
      <c r="AF11" s="81" t="s">
        <v>159</v>
      </c>
      <c r="AG11" s="81" t="s">
        <v>159</v>
      </c>
      <c r="AH11" s="81" t="s">
        <v>1022</v>
      </c>
      <c r="AI11" s="81" t="s">
        <v>1022</v>
      </c>
    </row>
    <row r="12" spans="1:38" ht="15" customHeight="1" x14ac:dyDescent="0.2">
      <c r="A12" t="s">
        <v>1008</v>
      </c>
      <c r="B12" s="105" t="s">
        <v>1023</v>
      </c>
      <c r="C12" s="50">
        <f t="shared" ca="1" si="1"/>
        <v>10</v>
      </c>
      <c r="D12" s="91" t="s">
        <v>1089</v>
      </c>
      <c r="F12" s="34" t="s">
        <v>18</v>
      </c>
      <c r="G12" s="50"/>
      <c r="H12" s="59" t="s">
        <v>1090</v>
      </c>
      <c r="I12" s="59"/>
      <c r="L12" s="63" t="s">
        <v>1091</v>
      </c>
      <c r="M12" t="s">
        <v>1092</v>
      </c>
      <c r="N12" t="s">
        <v>1014</v>
      </c>
      <c r="O12" t="s">
        <v>1093</v>
      </c>
      <c r="P12" s="34" t="str">
        <f t="shared" ref="P12" si="4">IF(AC12="BOOLEAN","Yes/no",IF(AC12="TRUE_ONLY","True only",IF(AC12="INTEGER","Integer",IF(AC12="INTEGER_ZERO_OR_POSITIVE","Integer zero or positive",""))))</f>
        <v/>
      </c>
      <c r="Q12" s="34"/>
      <c r="W12" s="34"/>
      <c r="Z12" t="s">
        <v>166</v>
      </c>
      <c r="AA12" t="s">
        <v>1094</v>
      </c>
      <c r="AB12" t="s">
        <v>1065</v>
      </c>
      <c r="AC12" t="s">
        <v>16</v>
      </c>
      <c r="AD12" t="s">
        <v>1095</v>
      </c>
      <c r="AE12" t="s">
        <v>1096</v>
      </c>
      <c r="AF12" t="s">
        <v>1097</v>
      </c>
      <c r="AG12" t="s">
        <v>1098</v>
      </c>
      <c r="AH12" s="81" t="s">
        <v>1022</v>
      </c>
      <c r="AI12" s="81" t="s">
        <v>1022</v>
      </c>
      <c r="AK12" t="s">
        <v>1099</v>
      </c>
    </row>
    <row r="13" spans="1:38" ht="15" customHeight="1" x14ac:dyDescent="0.2">
      <c r="A13" t="s">
        <v>1008</v>
      </c>
      <c r="B13" t="s">
        <v>1100</v>
      </c>
      <c r="C13" s="50">
        <f t="shared" ca="1" si="1"/>
        <v>11</v>
      </c>
      <c r="D13" t="s">
        <v>1101</v>
      </c>
      <c r="F13" s="34" t="s">
        <v>18</v>
      </c>
      <c r="G13" s="50"/>
      <c r="H13" t="s">
        <v>1101</v>
      </c>
      <c r="K13" s="67" t="s">
        <v>1102</v>
      </c>
      <c r="L13" s="63" t="s">
        <v>1103</v>
      </c>
      <c r="M13" t="s">
        <v>1104</v>
      </c>
      <c r="N13" t="s">
        <v>1105</v>
      </c>
      <c r="O13" t="s">
        <v>1028</v>
      </c>
      <c r="P13" s="34"/>
      <c r="Q13" s="34"/>
      <c r="W13" s="34"/>
      <c r="Z13" t="s">
        <v>166</v>
      </c>
      <c r="AA13" t="s">
        <v>1106</v>
      </c>
      <c r="AB13" t="s">
        <v>1107</v>
      </c>
      <c r="AC13" t="s">
        <v>16</v>
      </c>
      <c r="AD13" t="s">
        <v>1108</v>
      </c>
      <c r="AE13" t="s">
        <v>1109</v>
      </c>
      <c r="AF13" t="s">
        <v>1110</v>
      </c>
      <c r="AG13" t="s">
        <v>1111</v>
      </c>
      <c r="AH13" s="81" t="s">
        <v>1022</v>
      </c>
      <c r="AI13" s="81" t="s">
        <v>1022</v>
      </c>
    </row>
    <row r="14" spans="1:38" ht="15" customHeight="1" x14ac:dyDescent="0.2">
      <c r="A14" t="s">
        <v>1008</v>
      </c>
      <c r="B14" t="s">
        <v>1112</v>
      </c>
      <c r="C14" s="50">
        <f t="shared" ca="1" si="1"/>
        <v>12</v>
      </c>
      <c r="D14" t="s">
        <v>1112</v>
      </c>
      <c r="E14" t="s">
        <v>1113</v>
      </c>
      <c r="F14" s="34" t="s">
        <v>14</v>
      </c>
      <c r="G14" s="50"/>
      <c r="K14" s="67" t="s">
        <v>1114</v>
      </c>
      <c r="M14" s="3" t="s">
        <v>1115</v>
      </c>
      <c r="N14" s="14" t="s">
        <v>1116</v>
      </c>
      <c r="O14" s="3" t="s">
        <v>1028</v>
      </c>
      <c r="P14" s="34" t="s">
        <v>1117</v>
      </c>
      <c r="Q14" s="34">
        <v>3000</v>
      </c>
      <c r="W14" s="34"/>
      <c r="Z14" t="s">
        <v>166</v>
      </c>
      <c r="AA14" t="s">
        <v>1118</v>
      </c>
      <c r="AB14" t="s">
        <v>1119</v>
      </c>
      <c r="AC14" s="81" t="s">
        <v>159</v>
      </c>
      <c r="AD14" s="81" t="s">
        <v>159</v>
      </c>
      <c r="AE14" s="81" t="s">
        <v>159</v>
      </c>
      <c r="AF14" s="81" t="s">
        <v>159</v>
      </c>
      <c r="AG14" s="81" t="s">
        <v>159</v>
      </c>
      <c r="AH14" s="81" t="s">
        <v>1022</v>
      </c>
      <c r="AI14" s="81" t="s">
        <v>1022</v>
      </c>
    </row>
    <row r="15" spans="1:38" ht="15" customHeight="1" x14ac:dyDescent="0.2">
      <c r="A15" t="s">
        <v>1008</v>
      </c>
      <c r="B15" t="s">
        <v>1120</v>
      </c>
      <c r="C15" s="50">
        <f t="shared" ca="1" si="1"/>
        <v>13</v>
      </c>
      <c r="D15" s="91" t="s">
        <v>1121</v>
      </c>
      <c r="E15" t="s">
        <v>1122</v>
      </c>
      <c r="F15" s="34" t="s">
        <v>18</v>
      </c>
      <c r="G15" s="50"/>
      <c r="H15" t="s">
        <v>1123</v>
      </c>
      <c r="K15" s="106" t="s">
        <v>1124</v>
      </c>
      <c r="M15" t="s">
        <v>1125</v>
      </c>
      <c r="N15" t="s">
        <v>1126</v>
      </c>
      <c r="O15" t="s">
        <v>1127</v>
      </c>
      <c r="P15" s="34" t="s">
        <v>22</v>
      </c>
      <c r="Q15" s="34"/>
      <c r="W15" s="34"/>
      <c r="Z15" t="s">
        <v>166</v>
      </c>
      <c r="AA15" t="s">
        <v>1128</v>
      </c>
      <c r="AB15" t="s">
        <v>1118</v>
      </c>
      <c r="AC15" s="81" t="s">
        <v>159</v>
      </c>
      <c r="AD15" s="81" t="s">
        <v>159</v>
      </c>
      <c r="AE15" s="81" t="s">
        <v>159</v>
      </c>
      <c r="AF15" s="81" t="s">
        <v>159</v>
      </c>
      <c r="AG15" s="81" t="s">
        <v>159</v>
      </c>
      <c r="AH15" s="81" t="s">
        <v>1022</v>
      </c>
      <c r="AI15" s="81" t="s">
        <v>1022</v>
      </c>
      <c r="AK15" t="s">
        <v>1129</v>
      </c>
    </row>
    <row r="16" spans="1:38" ht="15" customHeight="1" x14ac:dyDescent="0.2">
      <c r="A16" t="s">
        <v>1008</v>
      </c>
      <c r="B16" t="s">
        <v>1120</v>
      </c>
      <c r="C16" s="50">
        <f t="shared" ca="1" si="1"/>
        <v>14</v>
      </c>
      <c r="D16" s="91" t="s">
        <v>1130</v>
      </c>
      <c r="E16" t="s">
        <v>1131</v>
      </c>
      <c r="F16" s="34" t="s">
        <v>18</v>
      </c>
      <c r="G16" s="50"/>
      <c r="H16" t="s">
        <v>1132</v>
      </c>
      <c r="K16" s="106" t="s">
        <v>1133</v>
      </c>
      <c r="M16" t="s">
        <v>1134</v>
      </c>
      <c r="N16" t="s">
        <v>1135</v>
      </c>
      <c r="O16" t="s">
        <v>1136</v>
      </c>
      <c r="P16" s="34" t="s">
        <v>22</v>
      </c>
      <c r="Q16" s="34"/>
      <c r="W16" s="34"/>
      <c r="Z16" t="s">
        <v>166</v>
      </c>
      <c r="AA16" t="s">
        <v>1137</v>
      </c>
      <c r="AB16" t="s">
        <v>1138</v>
      </c>
      <c r="AC16" s="81" t="s">
        <v>159</v>
      </c>
      <c r="AD16" s="81" t="s">
        <v>159</v>
      </c>
      <c r="AE16" s="81" t="s">
        <v>159</v>
      </c>
      <c r="AF16" s="81" t="s">
        <v>159</v>
      </c>
      <c r="AG16" s="81" t="s">
        <v>159</v>
      </c>
      <c r="AH16" s="81" t="s">
        <v>1022</v>
      </c>
      <c r="AI16" s="81" t="s">
        <v>1022</v>
      </c>
      <c r="AK16" t="s">
        <v>1129</v>
      </c>
    </row>
    <row r="17" spans="1:37" ht="15" customHeight="1" x14ac:dyDescent="0.2">
      <c r="A17" t="s">
        <v>1008</v>
      </c>
      <c r="B17" t="s">
        <v>1120</v>
      </c>
      <c r="C17" s="50">
        <f t="shared" ca="1" si="1"/>
        <v>15</v>
      </c>
      <c r="D17" s="91" t="s">
        <v>1139</v>
      </c>
      <c r="E17" t="s">
        <v>1140</v>
      </c>
      <c r="F17" s="34" t="s">
        <v>18</v>
      </c>
      <c r="G17" s="50"/>
      <c r="H17" t="s">
        <v>1141</v>
      </c>
      <c r="K17" s="106" t="s">
        <v>1142</v>
      </c>
      <c r="M17" t="s">
        <v>1143</v>
      </c>
      <c r="N17" t="s">
        <v>1144</v>
      </c>
      <c r="O17" t="s">
        <v>1136</v>
      </c>
      <c r="P17" s="34" t="s">
        <v>22</v>
      </c>
      <c r="Q17" s="34"/>
      <c r="W17" s="34"/>
      <c r="Z17" t="s">
        <v>166</v>
      </c>
      <c r="AA17" t="s">
        <v>1145</v>
      </c>
      <c r="AB17" t="s">
        <v>1138</v>
      </c>
      <c r="AC17" s="81" t="s">
        <v>159</v>
      </c>
      <c r="AD17" s="81" t="s">
        <v>159</v>
      </c>
      <c r="AE17" s="81" t="s">
        <v>159</v>
      </c>
      <c r="AF17" s="81" t="s">
        <v>159</v>
      </c>
      <c r="AG17" s="81" t="s">
        <v>159</v>
      </c>
      <c r="AH17" s="81" t="s">
        <v>1022</v>
      </c>
      <c r="AI17" s="81" t="s">
        <v>1022</v>
      </c>
      <c r="AK17" t="s">
        <v>1129</v>
      </c>
    </row>
    <row r="18" spans="1:37" ht="15" customHeight="1" x14ac:dyDescent="0.2">
      <c r="A18" t="s">
        <v>1008</v>
      </c>
      <c r="B18" t="s">
        <v>1120</v>
      </c>
      <c r="C18" s="50">
        <f t="shared" ca="1" si="1"/>
        <v>16</v>
      </c>
      <c r="D18" s="91" t="s">
        <v>1146</v>
      </c>
      <c r="E18" t="s">
        <v>1147</v>
      </c>
      <c r="F18" s="34" t="s">
        <v>18</v>
      </c>
      <c r="G18" s="50"/>
      <c r="H18" t="s">
        <v>1148</v>
      </c>
      <c r="K18" s="106" t="s">
        <v>1149</v>
      </c>
      <c r="M18" t="s">
        <v>1150</v>
      </c>
      <c r="N18" s="8" t="s">
        <v>1151</v>
      </c>
      <c r="O18" t="s">
        <v>1136</v>
      </c>
      <c r="P18" s="34" t="s">
        <v>22</v>
      </c>
      <c r="Q18" s="34"/>
      <c r="W18" s="34"/>
      <c r="Z18" t="s">
        <v>166</v>
      </c>
      <c r="AA18" t="s">
        <v>1152</v>
      </c>
      <c r="AB18" t="s">
        <v>1138</v>
      </c>
      <c r="AC18" s="81" t="s">
        <v>159</v>
      </c>
      <c r="AD18" s="81" t="s">
        <v>159</v>
      </c>
      <c r="AE18" s="81" t="s">
        <v>159</v>
      </c>
      <c r="AF18" s="81" t="s">
        <v>159</v>
      </c>
      <c r="AG18" s="81" t="s">
        <v>159</v>
      </c>
      <c r="AH18" s="81" t="s">
        <v>1022</v>
      </c>
      <c r="AI18" s="81" t="s">
        <v>1022</v>
      </c>
      <c r="AK18" t="s">
        <v>1129</v>
      </c>
    </row>
    <row r="19" spans="1:37" ht="15" customHeight="1" x14ac:dyDescent="0.2">
      <c r="A19" t="s">
        <v>1008</v>
      </c>
      <c r="B19" t="s">
        <v>1120</v>
      </c>
      <c r="C19" s="50">
        <f t="shared" ca="1" si="1"/>
        <v>17</v>
      </c>
      <c r="D19" s="91" t="s">
        <v>1153</v>
      </c>
      <c r="E19" t="s">
        <v>1154</v>
      </c>
      <c r="F19" s="34" t="s">
        <v>18</v>
      </c>
      <c r="G19" s="50"/>
      <c r="H19" t="s">
        <v>1155</v>
      </c>
      <c r="K19" s="106" t="s">
        <v>1156</v>
      </c>
      <c r="M19" t="s">
        <v>1157</v>
      </c>
      <c r="N19" t="s">
        <v>1158</v>
      </c>
      <c r="O19" t="s">
        <v>1136</v>
      </c>
      <c r="P19" s="34" t="s">
        <v>22</v>
      </c>
      <c r="Q19" s="34"/>
      <c r="W19" s="34"/>
      <c r="Z19" t="s">
        <v>166</v>
      </c>
      <c r="AA19" t="s">
        <v>1159</v>
      </c>
      <c r="AB19" t="s">
        <v>1138</v>
      </c>
      <c r="AC19" s="81" t="s">
        <v>159</v>
      </c>
      <c r="AD19" s="81" t="s">
        <v>159</v>
      </c>
      <c r="AE19" s="81" t="s">
        <v>159</v>
      </c>
      <c r="AF19" s="81" t="s">
        <v>159</v>
      </c>
      <c r="AG19" s="81" t="s">
        <v>159</v>
      </c>
      <c r="AH19" s="81" t="s">
        <v>1022</v>
      </c>
      <c r="AI19" s="81" t="s">
        <v>1022</v>
      </c>
      <c r="AK19" t="s">
        <v>1129</v>
      </c>
    </row>
    <row r="20" spans="1:37" ht="15" customHeight="1" x14ac:dyDescent="0.2">
      <c r="A20" t="s">
        <v>1008</v>
      </c>
      <c r="B20" t="s">
        <v>1120</v>
      </c>
      <c r="C20" s="50">
        <f t="shared" ca="1" si="1"/>
        <v>18</v>
      </c>
      <c r="D20" s="91" t="s">
        <v>1160</v>
      </c>
      <c r="E20" t="s">
        <v>1161</v>
      </c>
      <c r="F20" s="34" t="s">
        <v>18</v>
      </c>
      <c r="G20" s="50"/>
      <c r="H20" t="s">
        <v>1162</v>
      </c>
      <c r="K20" s="106" t="s">
        <v>1163</v>
      </c>
      <c r="M20" s="107" t="s">
        <v>1164</v>
      </c>
      <c r="N20" s="8" t="s">
        <v>1165</v>
      </c>
      <c r="O20" t="s">
        <v>1136</v>
      </c>
      <c r="P20" s="34" t="s">
        <v>22</v>
      </c>
      <c r="Q20" s="34"/>
      <c r="W20" s="34"/>
      <c r="Z20" t="s">
        <v>166</v>
      </c>
      <c r="AA20" t="s">
        <v>1166</v>
      </c>
      <c r="AB20" t="s">
        <v>1138</v>
      </c>
      <c r="AC20" s="81" t="s">
        <v>159</v>
      </c>
      <c r="AD20" s="81" t="s">
        <v>159</v>
      </c>
      <c r="AE20" s="81" t="s">
        <v>159</v>
      </c>
      <c r="AF20" s="81" t="s">
        <v>159</v>
      </c>
      <c r="AG20" s="81" t="s">
        <v>159</v>
      </c>
      <c r="AH20" s="81" t="s">
        <v>1022</v>
      </c>
      <c r="AI20" s="81" t="s">
        <v>1022</v>
      </c>
      <c r="AK20" t="s">
        <v>1129</v>
      </c>
    </row>
    <row r="21" spans="1:37" ht="15" customHeight="1" x14ac:dyDescent="0.2">
      <c r="A21" t="s">
        <v>1008</v>
      </c>
      <c r="B21" t="s">
        <v>1120</v>
      </c>
      <c r="C21" s="50">
        <f t="shared" ca="1" si="1"/>
        <v>19</v>
      </c>
      <c r="D21" s="91" t="s">
        <v>1167</v>
      </c>
      <c r="E21" t="s">
        <v>1168</v>
      </c>
      <c r="F21" s="34" t="s">
        <v>18</v>
      </c>
      <c r="G21" s="50"/>
      <c r="H21" t="s">
        <v>1169</v>
      </c>
      <c r="K21" s="106" t="s">
        <v>1170</v>
      </c>
      <c r="M21" t="s">
        <v>1171</v>
      </c>
      <c r="N21" t="s">
        <v>1172</v>
      </c>
      <c r="O21" t="s">
        <v>1136</v>
      </c>
      <c r="P21" s="34" t="s">
        <v>22</v>
      </c>
      <c r="Q21" s="34"/>
      <c r="W21" s="34"/>
      <c r="Z21" t="s">
        <v>166</v>
      </c>
      <c r="AA21" t="s">
        <v>1173</v>
      </c>
      <c r="AB21" t="s">
        <v>1138</v>
      </c>
      <c r="AC21" s="81" t="s">
        <v>159</v>
      </c>
      <c r="AD21" s="81" t="s">
        <v>159</v>
      </c>
      <c r="AE21" s="81" t="s">
        <v>159</v>
      </c>
      <c r="AF21" s="81" t="s">
        <v>159</v>
      </c>
      <c r="AG21" s="81" t="s">
        <v>159</v>
      </c>
      <c r="AH21" s="81" t="s">
        <v>1022</v>
      </c>
      <c r="AI21" s="81" t="s">
        <v>1022</v>
      </c>
      <c r="AK21" t="s">
        <v>1129</v>
      </c>
    </row>
    <row r="22" spans="1:37" ht="15" customHeight="1" x14ac:dyDescent="0.2">
      <c r="A22" t="s">
        <v>1008</v>
      </c>
      <c r="B22" t="s">
        <v>1120</v>
      </c>
      <c r="C22" s="50">
        <f t="shared" ca="1" si="1"/>
        <v>20</v>
      </c>
      <c r="D22" s="91" t="s">
        <v>1174</v>
      </c>
      <c r="E22" t="s">
        <v>1175</v>
      </c>
      <c r="F22" s="34" t="s">
        <v>18</v>
      </c>
      <c r="G22" s="50"/>
      <c r="H22" t="s">
        <v>1176</v>
      </c>
      <c r="K22" s="106" t="s">
        <v>1083</v>
      </c>
      <c r="M22" s="107" t="s">
        <v>580</v>
      </c>
      <c r="N22" s="8" t="s">
        <v>1177</v>
      </c>
      <c r="O22" t="s">
        <v>1136</v>
      </c>
      <c r="P22" s="34" t="s">
        <v>22</v>
      </c>
      <c r="Q22" s="34"/>
      <c r="W22" s="34"/>
      <c r="Z22" t="s">
        <v>166</v>
      </c>
      <c r="AA22" t="s">
        <v>1178</v>
      </c>
      <c r="AB22" t="s">
        <v>1138</v>
      </c>
      <c r="AC22" s="81" t="s">
        <v>159</v>
      </c>
      <c r="AD22" s="81" t="s">
        <v>159</v>
      </c>
      <c r="AE22" s="81" t="s">
        <v>159</v>
      </c>
      <c r="AF22" s="81" t="s">
        <v>159</v>
      </c>
      <c r="AG22" s="81" t="s">
        <v>159</v>
      </c>
      <c r="AH22" s="81" t="s">
        <v>1022</v>
      </c>
      <c r="AI22" s="81" t="s">
        <v>1022</v>
      </c>
      <c r="AK22" t="s">
        <v>1129</v>
      </c>
    </row>
    <row r="23" spans="1:37" ht="15" customHeight="1" x14ac:dyDescent="0.2">
      <c r="A23" t="s">
        <v>1008</v>
      </c>
      <c r="B23" t="s">
        <v>1120</v>
      </c>
      <c r="C23" s="50">
        <f t="shared" ca="1" si="1"/>
        <v>21</v>
      </c>
      <c r="D23" t="s">
        <v>1179</v>
      </c>
      <c r="E23" t="s">
        <v>1082</v>
      </c>
      <c r="F23" s="34" t="s">
        <v>14</v>
      </c>
      <c r="G23" s="50"/>
      <c r="K23" s="67" t="s">
        <v>1180</v>
      </c>
      <c r="M23" t="s">
        <v>1181</v>
      </c>
      <c r="N23" t="s">
        <v>1014</v>
      </c>
      <c r="O23" t="s">
        <v>1084</v>
      </c>
      <c r="P23" s="34"/>
      <c r="Q23" s="34"/>
      <c r="V23" s="98" t="s">
        <v>10284</v>
      </c>
      <c r="W23" s="34"/>
      <c r="Z23" t="s">
        <v>166</v>
      </c>
      <c r="AA23" t="s">
        <v>1086</v>
      </c>
      <c r="AB23" t="s">
        <v>1138</v>
      </c>
      <c r="AC23" t="s">
        <v>16</v>
      </c>
      <c r="AD23" t="s">
        <v>1182</v>
      </c>
      <c r="AE23" t="s">
        <v>1183</v>
      </c>
      <c r="AF23" s="81" t="s">
        <v>159</v>
      </c>
      <c r="AG23" s="81" t="s">
        <v>159</v>
      </c>
      <c r="AH23" s="81" t="s">
        <v>1022</v>
      </c>
      <c r="AI23" s="81" t="s">
        <v>1022</v>
      </c>
    </row>
    <row r="24" spans="1:37" ht="15" customHeight="1" x14ac:dyDescent="0.2">
      <c r="A24" t="s">
        <v>1008</v>
      </c>
      <c r="B24" t="s">
        <v>1184</v>
      </c>
      <c r="C24" s="50">
        <f t="shared" ca="1" si="1"/>
        <v>22</v>
      </c>
      <c r="D24" s="91" t="s">
        <v>1184</v>
      </c>
      <c r="E24" t="s">
        <v>1185</v>
      </c>
      <c r="F24" s="34" t="s">
        <v>18</v>
      </c>
      <c r="G24" s="50"/>
      <c r="H24" t="s">
        <v>1184</v>
      </c>
      <c r="K24" s="67" t="s">
        <v>1186</v>
      </c>
      <c r="M24" s="3" t="s">
        <v>64</v>
      </c>
      <c r="N24" t="s">
        <v>1187</v>
      </c>
      <c r="O24" t="s">
        <v>1028</v>
      </c>
      <c r="P24" s="34" t="s">
        <v>22</v>
      </c>
      <c r="Q24" s="34" t="s">
        <v>1015</v>
      </c>
      <c r="V24" s="98" t="s">
        <v>1188</v>
      </c>
      <c r="W24" s="34"/>
      <c r="Z24" t="s">
        <v>166</v>
      </c>
      <c r="AA24" t="s">
        <v>1189</v>
      </c>
      <c r="AB24" t="s">
        <v>1189</v>
      </c>
      <c r="AC24" t="s">
        <v>16</v>
      </c>
      <c r="AD24" t="s">
        <v>1190</v>
      </c>
      <c r="AE24" t="s">
        <v>1191</v>
      </c>
      <c r="AF24" t="s">
        <v>1192</v>
      </c>
      <c r="AG24" t="s">
        <v>1193</v>
      </c>
      <c r="AH24" s="81" t="s">
        <v>1022</v>
      </c>
      <c r="AI24" s="81" t="s">
        <v>1022</v>
      </c>
    </row>
    <row r="25" spans="1:37" ht="15" customHeight="1" x14ac:dyDescent="0.2">
      <c r="A25" t="s">
        <v>1008</v>
      </c>
      <c r="B25" t="s">
        <v>1184</v>
      </c>
      <c r="C25" s="50">
        <f t="shared" ref="C25" ca="1" si="5">IF(A25&lt;&gt;OFFSET(A25,-1,0),1,OFFSET(C25,-1,0)+IF(D25=OFFSET(D25,-1,0),0,1))</f>
        <v>23</v>
      </c>
      <c r="D25" s="91"/>
      <c r="F25" s="34"/>
      <c r="G25" s="50"/>
      <c r="K25" s="67"/>
      <c r="P25" s="34"/>
      <c r="Q25" s="34"/>
      <c r="W25" s="34"/>
      <c r="AC25" t="s">
        <v>24</v>
      </c>
      <c r="AD25" s="59" t="s">
        <v>1194</v>
      </c>
      <c r="AE25" t="s">
        <v>1195</v>
      </c>
      <c r="AF25" s="81" t="s">
        <v>159</v>
      </c>
      <c r="AG25" s="81" t="s">
        <v>159</v>
      </c>
      <c r="AH25" s="81" t="s">
        <v>1022</v>
      </c>
      <c r="AI25" s="81" t="s">
        <v>1022</v>
      </c>
      <c r="AK25" s="34" t="s">
        <v>1196</v>
      </c>
    </row>
    <row r="26" spans="1:37" ht="15" customHeight="1" x14ac:dyDescent="0.2">
      <c r="A26" t="s">
        <v>1008</v>
      </c>
      <c r="B26" t="s">
        <v>1184</v>
      </c>
      <c r="C26" s="50">
        <f t="shared" ca="1" si="1"/>
        <v>24</v>
      </c>
      <c r="D26" t="s">
        <v>1197</v>
      </c>
      <c r="E26" t="s">
        <v>1082</v>
      </c>
      <c r="F26" s="34" t="s">
        <v>14</v>
      </c>
      <c r="G26" s="50"/>
      <c r="K26" s="67" t="s">
        <v>1083</v>
      </c>
      <c r="O26" t="s">
        <v>1084</v>
      </c>
      <c r="P26" s="34" t="str">
        <f>IF(AC26="BOOLEAN","Yes/no",IF(AC26="TRUE_ONLY","True only",IF(AC26="INTEGER","Integer",IF(AC26="INTEGER_ZERO_OR_POSITIVE","Integer zero or positive",""))))</f>
        <v/>
      </c>
      <c r="Q26" s="34">
        <v>50</v>
      </c>
      <c r="V26" s="98" t="s">
        <v>10285</v>
      </c>
      <c r="W26" s="34"/>
      <c r="Z26" t="s">
        <v>166</v>
      </c>
      <c r="AA26" t="s">
        <v>1086</v>
      </c>
      <c r="AB26" t="s">
        <v>1189</v>
      </c>
      <c r="AC26" t="s">
        <v>16</v>
      </c>
      <c r="AD26" t="s">
        <v>1199</v>
      </c>
      <c r="AE26" t="s">
        <v>1200</v>
      </c>
      <c r="AF26" s="81" t="s">
        <v>159</v>
      </c>
      <c r="AG26" s="81" t="s">
        <v>159</v>
      </c>
      <c r="AH26" s="81" t="s">
        <v>1022</v>
      </c>
      <c r="AI26" s="81" t="s">
        <v>1022</v>
      </c>
    </row>
    <row r="27" spans="1:37" ht="15" customHeight="1" x14ac:dyDescent="0.2">
      <c r="A27" t="s">
        <v>1008</v>
      </c>
      <c r="B27" t="s">
        <v>1201</v>
      </c>
      <c r="C27" s="50">
        <f t="shared" ca="1" si="1"/>
        <v>25</v>
      </c>
      <c r="D27" s="91" t="s">
        <v>1202</v>
      </c>
      <c r="F27" s="34" t="s">
        <v>18</v>
      </c>
      <c r="G27" s="50"/>
      <c r="H27" t="s">
        <v>1203</v>
      </c>
      <c r="K27" s="69"/>
      <c r="O27" t="s">
        <v>1204</v>
      </c>
      <c r="P27" s="34" t="str">
        <f t="shared" ref="P27:P28" si="6">IF(AC27="BOOLEAN","Yes/no",IF(AC27="TRUE_ONLY","True only",IF(AC27="INTEGER","Integer",IF(AC27="INTEGER_ZERO_OR_POSITIVE","Integer zero or positive",""))))</f>
        <v/>
      </c>
      <c r="Q27" s="34" t="s">
        <v>1015</v>
      </c>
      <c r="V27" t="s">
        <v>1015</v>
      </c>
      <c r="W27" s="34"/>
      <c r="Z27" t="s">
        <v>166</v>
      </c>
      <c r="AA27" t="s">
        <v>1205</v>
      </c>
      <c r="AB27" t="s">
        <v>1206</v>
      </c>
      <c r="AC27" t="s">
        <v>16</v>
      </c>
      <c r="AD27" t="s">
        <v>1207</v>
      </c>
      <c r="AE27" t="s">
        <v>1208</v>
      </c>
      <c r="AF27" t="s">
        <v>1209</v>
      </c>
      <c r="AG27" t="s">
        <v>1210</v>
      </c>
      <c r="AH27" s="81" t="s">
        <v>1022</v>
      </c>
      <c r="AI27" s="81" t="s">
        <v>1022</v>
      </c>
      <c r="AK27" t="s">
        <v>1211</v>
      </c>
    </row>
    <row r="28" spans="1:37" ht="15" customHeight="1" x14ac:dyDescent="0.2">
      <c r="A28" t="s">
        <v>1008</v>
      </c>
      <c r="B28" t="s">
        <v>1201</v>
      </c>
      <c r="C28" s="50">
        <f t="shared" ca="1" si="1"/>
        <v>26</v>
      </c>
      <c r="D28" s="91" t="s">
        <v>1212</v>
      </c>
      <c r="F28" s="34" t="s">
        <v>18</v>
      </c>
      <c r="G28" s="50"/>
      <c r="H28" t="s">
        <v>1203</v>
      </c>
      <c r="K28" s="69"/>
      <c r="O28" t="s">
        <v>1213</v>
      </c>
      <c r="P28" s="34" t="str">
        <f t="shared" si="6"/>
        <v/>
      </c>
      <c r="Q28" s="34" t="s">
        <v>1015</v>
      </c>
      <c r="V28" t="s">
        <v>1015</v>
      </c>
      <c r="W28" s="34"/>
      <c r="Z28" t="s">
        <v>166</v>
      </c>
      <c r="AA28" t="s">
        <v>1214</v>
      </c>
      <c r="AB28" t="s">
        <v>1206</v>
      </c>
      <c r="AC28" t="s">
        <v>16</v>
      </c>
      <c r="AD28" t="s">
        <v>1215</v>
      </c>
      <c r="AE28" t="s">
        <v>1216</v>
      </c>
      <c r="AF28" t="s">
        <v>1209</v>
      </c>
      <c r="AG28" t="s">
        <v>1210</v>
      </c>
      <c r="AH28" s="81" t="s">
        <v>1022</v>
      </c>
      <c r="AI28" s="81" t="s">
        <v>1022</v>
      </c>
      <c r="AK28" t="s">
        <v>1211</v>
      </c>
    </row>
    <row r="29" spans="1:37" ht="15" customHeight="1" x14ac:dyDescent="0.2">
      <c r="A29" t="s">
        <v>1008</v>
      </c>
      <c r="B29" t="s">
        <v>1201</v>
      </c>
      <c r="C29" s="50">
        <f t="shared" ca="1" si="1"/>
        <v>27</v>
      </c>
      <c r="D29" s="91" t="s">
        <v>1217</v>
      </c>
      <c r="F29" s="34" t="s">
        <v>18</v>
      </c>
      <c r="G29" s="50"/>
      <c r="H29" t="s">
        <v>1203</v>
      </c>
      <c r="K29" s="69"/>
      <c r="O29" t="s">
        <v>1213</v>
      </c>
      <c r="P29" s="34" t="str">
        <f t="shared" ref="P29" si="7">IF(AC29="BOOLEAN","Yes/no",IF(AC29="TRUE_ONLY","True only",IF(AC29="INTEGER","Integer",IF(AC29="INTEGER_ZERO_OR_POSITIVE","Integer zero or positive",""))))</f>
        <v/>
      </c>
      <c r="Q29" s="34" t="s">
        <v>1015</v>
      </c>
      <c r="V29" t="s">
        <v>1015</v>
      </c>
      <c r="W29" s="34"/>
      <c r="Z29" t="s">
        <v>166</v>
      </c>
      <c r="AA29" t="s">
        <v>1218</v>
      </c>
      <c r="AB29" t="s">
        <v>1206</v>
      </c>
      <c r="AC29" t="s">
        <v>16</v>
      </c>
      <c r="AD29" t="s">
        <v>1219</v>
      </c>
      <c r="AE29" t="s">
        <v>1220</v>
      </c>
      <c r="AF29" t="s">
        <v>1209</v>
      </c>
      <c r="AG29" t="s">
        <v>1210</v>
      </c>
      <c r="AH29" s="81" t="s">
        <v>1022</v>
      </c>
      <c r="AI29" s="81" t="s">
        <v>1022</v>
      </c>
      <c r="AK29" t="s">
        <v>1211</v>
      </c>
    </row>
    <row r="30" spans="1:37" ht="15" customHeight="1" x14ac:dyDescent="0.2">
      <c r="A30" t="s">
        <v>1008</v>
      </c>
      <c r="B30" t="s">
        <v>1201</v>
      </c>
      <c r="C30" s="50">
        <f ca="1">IF(A30&lt;&gt;OFFSET(A30,-1,0),1,OFFSET(C30,-1,0)+IF(D30=OFFSET(D30,-1,0),0,1))</f>
        <v>28</v>
      </c>
      <c r="D30" t="s">
        <v>1179</v>
      </c>
      <c r="E30" t="s">
        <v>1082</v>
      </c>
      <c r="F30" s="34" t="s">
        <v>14</v>
      </c>
      <c r="G30" s="50"/>
      <c r="H30" t="s">
        <v>1015</v>
      </c>
      <c r="K30" s="67" t="s">
        <v>1083</v>
      </c>
      <c r="O30" t="s">
        <v>1084</v>
      </c>
      <c r="P30" s="34" t="str">
        <f>IF(AC30="BOOLEAN","Yes/no",IF(AC30="TRUE_ONLY","True only",IF(AC30="INTEGER","Integer",IF(AC30="INTEGER_ZERO_OR_POSITIVE","Integer zero or positive",""))))</f>
        <v/>
      </c>
      <c r="Q30" s="34">
        <v>255</v>
      </c>
      <c r="V30" s="98" t="s">
        <v>1221</v>
      </c>
      <c r="W30" s="34"/>
      <c r="Z30" t="s">
        <v>166</v>
      </c>
      <c r="AA30" t="s">
        <v>1222</v>
      </c>
      <c r="AB30" t="s">
        <v>1206</v>
      </c>
      <c r="AC30" t="s">
        <v>16</v>
      </c>
      <c r="AD30" t="s">
        <v>1182</v>
      </c>
      <c r="AE30" t="s">
        <v>1183</v>
      </c>
      <c r="AF30" s="81" t="s">
        <v>159</v>
      </c>
      <c r="AG30" s="81" t="s">
        <v>159</v>
      </c>
      <c r="AH30" s="81" t="s">
        <v>1022</v>
      </c>
      <c r="AI30" s="81" t="s">
        <v>1022</v>
      </c>
    </row>
    <row r="31" spans="1:37" ht="15" customHeight="1" x14ac:dyDescent="0.2">
      <c r="A31" t="s">
        <v>1008</v>
      </c>
      <c r="B31" t="s">
        <v>1223</v>
      </c>
      <c r="C31" s="50">
        <f t="shared" ca="1" si="1"/>
        <v>29</v>
      </c>
      <c r="D31" s="91" t="s">
        <v>1224</v>
      </c>
      <c r="F31" s="34" t="s">
        <v>18</v>
      </c>
      <c r="G31" s="50"/>
      <c r="H31" t="s">
        <v>1224</v>
      </c>
      <c r="K31" s="69" t="s">
        <v>1225</v>
      </c>
      <c r="M31" s="69" t="s">
        <v>1226</v>
      </c>
      <c r="N31" t="s">
        <v>1227</v>
      </c>
      <c r="O31" t="s">
        <v>1028</v>
      </c>
      <c r="P31" s="34" t="str">
        <f t="shared" ref="P31:P41" si="8">IF(AC31="BOOLEAN","Yes/no",IF(AC31="TRUE_ONLY","True only",IF(AC31="INTEGER","Integer",IF(AC31="INTEGER_ZERO_OR_POSITIVE","Integer zero or positive",""))))</f>
        <v/>
      </c>
      <c r="Q31" s="34" t="s">
        <v>1015</v>
      </c>
      <c r="V31" t="s">
        <v>1015</v>
      </c>
      <c r="W31" s="34"/>
      <c r="Z31" t="s">
        <v>166</v>
      </c>
      <c r="AA31" t="s">
        <v>1228</v>
      </c>
      <c r="AB31" t="s">
        <v>1229</v>
      </c>
      <c r="AC31" t="s">
        <v>16</v>
      </c>
      <c r="AD31" t="s">
        <v>1230</v>
      </c>
      <c r="AE31" t="s">
        <v>1231</v>
      </c>
      <c r="AF31" t="s">
        <v>1232</v>
      </c>
      <c r="AG31" t="s">
        <v>1233</v>
      </c>
      <c r="AH31" s="81" t="s">
        <v>1022</v>
      </c>
      <c r="AI31" s="81" t="s">
        <v>1022</v>
      </c>
      <c r="AK31" t="s">
        <v>1234</v>
      </c>
    </row>
    <row r="32" spans="1:37" ht="15" customHeight="1" x14ac:dyDescent="0.2">
      <c r="A32" t="s">
        <v>1008</v>
      </c>
      <c r="B32" t="s">
        <v>1223</v>
      </c>
      <c r="C32" s="50">
        <f t="shared" ca="1" si="1"/>
        <v>30</v>
      </c>
      <c r="D32" t="s">
        <v>1235</v>
      </c>
      <c r="F32" s="34" t="s">
        <v>18</v>
      </c>
      <c r="G32" s="50"/>
      <c r="H32" t="s">
        <v>1235</v>
      </c>
      <c r="K32" s="69"/>
      <c r="L32" s="63" t="s">
        <v>1236</v>
      </c>
      <c r="M32" s="77" t="s">
        <v>1237</v>
      </c>
      <c r="N32" t="s">
        <v>1238</v>
      </c>
      <c r="O32" t="s">
        <v>1239</v>
      </c>
      <c r="P32" s="34" t="str">
        <f t="shared" si="8"/>
        <v/>
      </c>
      <c r="Q32" s="34" t="s">
        <v>1015</v>
      </c>
      <c r="V32" t="s">
        <v>1015</v>
      </c>
      <c r="W32" s="34"/>
      <c r="Z32" t="s">
        <v>166</v>
      </c>
      <c r="AA32" t="s">
        <v>1240</v>
      </c>
      <c r="AB32" t="s">
        <v>1229</v>
      </c>
      <c r="AC32" t="s">
        <v>16</v>
      </c>
      <c r="AD32" t="s">
        <v>1241</v>
      </c>
      <c r="AE32" t="s">
        <v>1242</v>
      </c>
      <c r="AF32" t="s">
        <v>1243</v>
      </c>
      <c r="AG32" t="s">
        <v>1244</v>
      </c>
      <c r="AH32" s="81" t="s">
        <v>1022</v>
      </c>
      <c r="AI32" s="81" t="s">
        <v>1022</v>
      </c>
    </row>
    <row r="33" spans="1:37" ht="15" customHeight="1" x14ac:dyDescent="0.2">
      <c r="A33" t="s">
        <v>1008</v>
      </c>
      <c r="B33" t="s">
        <v>1223</v>
      </c>
      <c r="C33" s="50">
        <f t="shared" ca="1" si="1"/>
        <v>31</v>
      </c>
      <c r="D33" t="s">
        <v>1245</v>
      </c>
      <c r="E33" t="s">
        <v>1246</v>
      </c>
      <c r="F33" s="34" t="s">
        <v>14</v>
      </c>
      <c r="G33" s="50"/>
      <c r="K33" s="69"/>
      <c r="L33" s="63" t="s">
        <v>1247</v>
      </c>
      <c r="M33" t="s">
        <v>1248</v>
      </c>
      <c r="N33" t="s">
        <v>1249</v>
      </c>
      <c r="O33" s="3"/>
      <c r="P33" s="34" t="s">
        <v>1117</v>
      </c>
      <c r="Q33" s="34">
        <v>3000</v>
      </c>
      <c r="W33" s="34"/>
      <c r="Z33" t="s">
        <v>166</v>
      </c>
      <c r="AA33" t="s">
        <v>1250</v>
      </c>
      <c r="AB33" t="s">
        <v>1229</v>
      </c>
      <c r="AC33" s="81" t="s">
        <v>159</v>
      </c>
      <c r="AD33" s="81" t="s">
        <v>159</v>
      </c>
      <c r="AE33" s="81" t="s">
        <v>159</v>
      </c>
      <c r="AF33" s="81" t="s">
        <v>159</v>
      </c>
      <c r="AG33" s="81" t="s">
        <v>159</v>
      </c>
      <c r="AH33" s="81" t="s">
        <v>1022</v>
      </c>
      <c r="AI33" s="81" t="s">
        <v>1022</v>
      </c>
    </row>
    <row r="34" spans="1:37" ht="15" customHeight="1" x14ac:dyDescent="0.2">
      <c r="A34" t="s">
        <v>1008</v>
      </c>
      <c r="B34" t="s">
        <v>1223</v>
      </c>
      <c r="C34" s="50">
        <f t="shared" ca="1" si="1"/>
        <v>32</v>
      </c>
      <c r="D34" t="s">
        <v>1251</v>
      </c>
      <c r="E34" t="s">
        <v>1252</v>
      </c>
      <c r="F34" s="34" t="s">
        <v>14</v>
      </c>
      <c r="G34" s="50"/>
      <c r="K34" s="69"/>
      <c r="O34" s="3" t="s">
        <v>1239</v>
      </c>
      <c r="P34" s="34" t="s">
        <v>1117</v>
      </c>
      <c r="Q34" s="34">
        <v>3000</v>
      </c>
      <c r="W34" s="34"/>
      <c r="Z34" t="s">
        <v>166</v>
      </c>
      <c r="AA34" t="s">
        <v>1253</v>
      </c>
      <c r="AB34" t="s">
        <v>1229</v>
      </c>
      <c r="AC34" s="81" t="s">
        <v>159</v>
      </c>
      <c r="AD34" s="81" t="s">
        <v>159</v>
      </c>
      <c r="AE34" s="81" t="s">
        <v>159</v>
      </c>
      <c r="AF34" s="81" t="s">
        <v>159</v>
      </c>
      <c r="AG34" s="81" t="s">
        <v>159</v>
      </c>
      <c r="AH34" s="81" t="s">
        <v>1022</v>
      </c>
      <c r="AI34" s="81" t="s">
        <v>1022</v>
      </c>
    </row>
    <row r="35" spans="1:37" ht="15" customHeight="1" x14ac:dyDescent="0.2">
      <c r="A35" t="s">
        <v>1008</v>
      </c>
      <c r="B35" s="105" t="s">
        <v>1254</v>
      </c>
      <c r="C35" s="50">
        <f t="shared" ca="1" si="1"/>
        <v>33</v>
      </c>
      <c r="D35" t="s">
        <v>1255</v>
      </c>
      <c r="F35" s="34" t="s">
        <v>18</v>
      </c>
      <c r="G35" s="50"/>
      <c r="H35" t="s">
        <v>1256</v>
      </c>
      <c r="Z35" t="s">
        <v>166</v>
      </c>
      <c r="AA35" t="s">
        <v>1257</v>
      </c>
      <c r="AB35" t="s">
        <v>1258</v>
      </c>
      <c r="AC35" s="81" t="s">
        <v>159</v>
      </c>
      <c r="AD35" s="81" t="s">
        <v>159</v>
      </c>
      <c r="AE35" s="81" t="s">
        <v>159</v>
      </c>
      <c r="AF35" s="81" t="s">
        <v>159</v>
      </c>
      <c r="AG35" s="81" t="s">
        <v>159</v>
      </c>
      <c r="AH35" s="81" t="s">
        <v>1022</v>
      </c>
      <c r="AI35" s="81" t="s">
        <v>1022</v>
      </c>
      <c r="AK35" s="34"/>
    </row>
    <row r="36" spans="1:37" ht="15" customHeight="1" x14ac:dyDescent="0.2">
      <c r="A36" t="s">
        <v>1008</v>
      </c>
      <c r="B36" t="s">
        <v>1254</v>
      </c>
      <c r="C36" s="50">
        <f t="shared" ca="1" si="1"/>
        <v>34</v>
      </c>
      <c r="D36" t="s">
        <v>1259</v>
      </c>
      <c r="F36" s="34" t="s">
        <v>18</v>
      </c>
      <c r="G36" s="50"/>
      <c r="H36" t="s">
        <v>1256</v>
      </c>
      <c r="Z36" t="s">
        <v>166</v>
      </c>
      <c r="AA36" t="s">
        <v>1260</v>
      </c>
      <c r="AB36" t="s">
        <v>1258</v>
      </c>
      <c r="AC36" s="81" t="s">
        <v>159</v>
      </c>
      <c r="AD36" s="81" t="s">
        <v>159</v>
      </c>
      <c r="AE36" s="81" t="s">
        <v>159</v>
      </c>
      <c r="AF36" s="81" t="s">
        <v>159</v>
      </c>
      <c r="AG36" s="81" t="s">
        <v>159</v>
      </c>
      <c r="AH36" s="81" t="s">
        <v>1022</v>
      </c>
      <c r="AI36" s="81" t="s">
        <v>1022</v>
      </c>
      <c r="AK36" s="34"/>
    </row>
    <row r="37" spans="1:37" ht="15" customHeight="1" x14ac:dyDescent="0.2">
      <c r="A37" t="s">
        <v>1008</v>
      </c>
      <c r="B37" t="s">
        <v>1254</v>
      </c>
      <c r="C37" s="50">
        <f t="shared" ca="1" si="1"/>
        <v>35</v>
      </c>
      <c r="D37" t="s">
        <v>1261</v>
      </c>
      <c r="F37" s="34" t="s">
        <v>18</v>
      </c>
      <c r="G37" s="50"/>
      <c r="H37" t="s">
        <v>1256</v>
      </c>
      <c r="Z37" t="s">
        <v>166</v>
      </c>
      <c r="AA37" t="s">
        <v>1262</v>
      </c>
      <c r="AB37" t="s">
        <v>1258</v>
      </c>
      <c r="AC37" s="81" t="s">
        <v>159</v>
      </c>
      <c r="AD37" s="81" t="s">
        <v>159</v>
      </c>
      <c r="AE37" s="81" t="s">
        <v>159</v>
      </c>
      <c r="AF37" s="81" t="s">
        <v>159</v>
      </c>
      <c r="AG37" s="81" t="s">
        <v>159</v>
      </c>
      <c r="AH37" s="81" t="s">
        <v>1022</v>
      </c>
      <c r="AI37" s="81" t="s">
        <v>1022</v>
      </c>
      <c r="AK37" s="34"/>
    </row>
    <row r="38" spans="1:37" ht="15" customHeight="1" x14ac:dyDescent="0.2">
      <c r="A38" t="s">
        <v>1008</v>
      </c>
      <c r="B38" t="s">
        <v>1254</v>
      </c>
      <c r="C38" s="50">
        <f t="shared" ca="1" si="1"/>
        <v>36</v>
      </c>
      <c r="D38" t="s">
        <v>1263</v>
      </c>
      <c r="F38" s="34" t="s">
        <v>18</v>
      </c>
      <c r="G38" s="50"/>
      <c r="H38" t="s">
        <v>1256</v>
      </c>
      <c r="Z38" t="s">
        <v>166</v>
      </c>
      <c r="AA38" t="s">
        <v>1264</v>
      </c>
      <c r="AB38" t="s">
        <v>1258</v>
      </c>
      <c r="AC38" s="81" t="s">
        <v>159</v>
      </c>
      <c r="AD38" s="81" t="s">
        <v>159</v>
      </c>
      <c r="AE38" s="81" t="s">
        <v>159</v>
      </c>
      <c r="AF38" s="81" t="s">
        <v>159</v>
      </c>
      <c r="AG38" s="81" t="s">
        <v>159</v>
      </c>
      <c r="AH38" s="81" t="s">
        <v>1022</v>
      </c>
      <c r="AI38" s="81" t="s">
        <v>1022</v>
      </c>
      <c r="AK38" s="34"/>
    </row>
    <row r="39" spans="1:37" ht="15" customHeight="1" x14ac:dyDescent="0.2">
      <c r="A39" t="s">
        <v>1008</v>
      </c>
      <c r="B39" t="s">
        <v>1254</v>
      </c>
      <c r="C39" s="50">
        <f t="shared" ca="1" si="1"/>
        <v>37</v>
      </c>
      <c r="D39" t="s">
        <v>1265</v>
      </c>
      <c r="F39" s="34" t="s">
        <v>18</v>
      </c>
      <c r="G39" s="50"/>
      <c r="H39" t="s">
        <v>1256</v>
      </c>
      <c r="Z39" t="s">
        <v>166</v>
      </c>
      <c r="AA39" t="s">
        <v>1266</v>
      </c>
      <c r="AB39" t="s">
        <v>1258</v>
      </c>
      <c r="AC39" s="81" t="s">
        <v>159</v>
      </c>
      <c r="AD39" s="81" t="s">
        <v>159</v>
      </c>
      <c r="AE39" s="81" t="s">
        <v>159</v>
      </c>
      <c r="AF39" s="81" t="s">
        <v>159</v>
      </c>
      <c r="AG39" s="81" t="s">
        <v>159</v>
      </c>
      <c r="AH39" s="81" t="s">
        <v>1022</v>
      </c>
      <c r="AI39" s="81" t="s">
        <v>1022</v>
      </c>
      <c r="AK39" s="34"/>
    </row>
    <row r="40" spans="1:37" ht="15" customHeight="1" x14ac:dyDescent="0.2">
      <c r="A40" t="s">
        <v>1008</v>
      </c>
      <c r="B40" t="s">
        <v>1254</v>
      </c>
      <c r="C40" s="50">
        <f t="shared" ca="1" si="1"/>
        <v>38</v>
      </c>
      <c r="D40" t="s">
        <v>1267</v>
      </c>
      <c r="F40" s="34" t="s">
        <v>18</v>
      </c>
      <c r="G40" s="50"/>
      <c r="H40" t="s">
        <v>1256</v>
      </c>
      <c r="Z40" t="s">
        <v>166</v>
      </c>
      <c r="AA40" t="s">
        <v>1268</v>
      </c>
      <c r="AB40" t="s">
        <v>1258</v>
      </c>
      <c r="AC40" s="81" t="s">
        <v>159</v>
      </c>
      <c r="AD40" s="81" t="s">
        <v>159</v>
      </c>
      <c r="AE40" s="81" t="s">
        <v>159</v>
      </c>
      <c r="AF40" s="81" t="s">
        <v>159</v>
      </c>
      <c r="AG40" s="81" t="s">
        <v>159</v>
      </c>
      <c r="AH40" s="81" t="s">
        <v>1022</v>
      </c>
      <c r="AI40" s="81" t="s">
        <v>1022</v>
      </c>
      <c r="AK40" s="34"/>
    </row>
    <row r="41" spans="1:37" ht="15" customHeight="1" x14ac:dyDescent="0.2">
      <c r="A41" t="s">
        <v>1008</v>
      </c>
      <c r="B41" t="s">
        <v>1254</v>
      </c>
      <c r="C41" s="50">
        <f t="shared" ca="1" si="1"/>
        <v>39</v>
      </c>
      <c r="D41" t="s">
        <v>1269</v>
      </c>
      <c r="F41" s="34" t="s">
        <v>21</v>
      </c>
      <c r="G41" s="50"/>
      <c r="K41" s="67" t="s">
        <v>1270</v>
      </c>
      <c r="M41" t="s">
        <v>1271</v>
      </c>
      <c r="N41" t="s">
        <v>1272</v>
      </c>
      <c r="O41" s="3"/>
      <c r="P41" s="34" t="str">
        <f t="shared" si="8"/>
        <v>Integer</v>
      </c>
      <c r="Q41" s="34" t="s">
        <v>1015</v>
      </c>
      <c r="S41">
        <v>0</v>
      </c>
      <c r="T41">
        <v>65</v>
      </c>
      <c r="U41" t="s">
        <v>1273</v>
      </c>
      <c r="W41" s="34" t="s">
        <v>157</v>
      </c>
      <c r="Z41" t="s">
        <v>166</v>
      </c>
      <c r="AA41" t="s">
        <v>1274</v>
      </c>
      <c r="AB41" t="s">
        <v>1258</v>
      </c>
      <c r="AC41" t="s">
        <v>20</v>
      </c>
      <c r="AD41" t="s">
        <v>1275</v>
      </c>
      <c r="AE41" t="s">
        <v>1276</v>
      </c>
      <c r="AF41" s="81" t="s">
        <v>159</v>
      </c>
      <c r="AG41" s="81" t="s">
        <v>159</v>
      </c>
      <c r="AH41" s="81" t="s">
        <v>1022</v>
      </c>
      <c r="AI41" s="81" t="s">
        <v>1022</v>
      </c>
    </row>
    <row r="42" spans="1:37" ht="15" customHeight="1" x14ac:dyDescent="0.2">
      <c r="A42" t="s">
        <v>1008</v>
      </c>
      <c r="B42" t="s">
        <v>1277</v>
      </c>
      <c r="C42" s="50">
        <f t="shared" ca="1" si="1"/>
        <v>40</v>
      </c>
      <c r="D42" t="s">
        <v>1278</v>
      </c>
      <c r="F42" s="34" t="s">
        <v>18</v>
      </c>
      <c r="G42" s="50"/>
      <c r="H42" t="s">
        <v>1279</v>
      </c>
      <c r="Z42" t="s">
        <v>166</v>
      </c>
      <c r="AA42" t="s">
        <v>1280</v>
      </c>
      <c r="AB42" t="s">
        <v>1281</v>
      </c>
      <c r="AC42" s="81" t="s">
        <v>159</v>
      </c>
      <c r="AD42" s="81" t="s">
        <v>159</v>
      </c>
      <c r="AE42" s="81" t="s">
        <v>159</v>
      </c>
      <c r="AF42" s="81" t="s">
        <v>159</v>
      </c>
      <c r="AG42" s="81" t="s">
        <v>159</v>
      </c>
      <c r="AH42" s="81" t="s">
        <v>1022</v>
      </c>
      <c r="AI42" s="81" t="s">
        <v>1022</v>
      </c>
      <c r="AK42" s="34"/>
    </row>
    <row r="43" spans="1:37" ht="15" customHeight="1" x14ac:dyDescent="0.2">
      <c r="A43" t="s">
        <v>1008</v>
      </c>
      <c r="B43" t="s">
        <v>1277</v>
      </c>
      <c r="C43" s="50">
        <f t="shared" ca="1" si="1"/>
        <v>41</v>
      </c>
      <c r="D43" t="s">
        <v>1282</v>
      </c>
      <c r="F43" s="34" t="s">
        <v>18</v>
      </c>
      <c r="G43" s="50"/>
      <c r="H43" t="s">
        <v>1279</v>
      </c>
      <c r="Z43" t="s">
        <v>166</v>
      </c>
      <c r="AA43" t="s">
        <v>1283</v>
      </c>
      <c r="AB43" t="s">
        <v>1281</v>
      </c>
      <c r="AC43" s="81" t="s">
        <v>159</v>
      </c>
      <c r="AD43" s="81" t="s">
        <v>159</v>
      </c>
      <c r="AE43" s="81" t="s">
        <v>159</v>
      </c>
      <c r="AF43" s="81" t="s">
        <v>159</v>
      </c>
      <c r="AG43" s="81" t="s">
        <v>159</v>
      </c>
      <c r="AH43" s="81" t="s">
        <v>1022</v>
      </c>
      <c r="AI43" s="81" t="s">
        <v>1022</v>
      </c>
      <c r="AK43" s="34"/>
    </row>
    <row r="44" spans="1:37" ht="15" customHeight="1" x14ac:dyDescent="0.2">
      <c r="A44" t="s">
        <v>1008</v>
      </c>
      <c r="B44" t="s">
        <v>1277</v>
      </c>
      <c r="C44" s="50">
        <f t="shared" ca="1" si="1"/>
        <v>42</v>
      </c>
      <c r="D44" t="s">
        <v>1284</v>
      </c>
      <c r="F44" s="34" t="s">
        <v>18</v>
      </c>
      <c r="G44" s="50"/>
      <c r="H44" t="s">
        <v>1279</v>
      </c>
      <c r="Z44" t="s">
        <v>166</v>
      </c>
      <c r="AA44" t="s">
        <v>1285</v>
      </c>
      <c r="AB44" t="s">
        <v>1281</v>
      </c>
      <c r="AC44" s="81" t="s">
        <v>159</v>
      </c>
      <c r="AD44" s="81" t="s">
        <v>159</v>
      </c>
      <c r="AE44" s="81" t="s">
        <v>159</v>
      </c>
      <c r="AF44" s="81" t="s">
        <v>159</v>
      </c>
      <c r="AG44" s="81" t="s">
        <v>159</v>
      </c>
      <c r="AH44" s="81" t="s">
        <v>1022</v>
      </c>
      <c r="AI44" s="81" t="s">
        <v>1022</v>
      </c>
      <c r="AK44" s="34"/>
    </row>
    <row r="45" spans="1:37" ht="15" customHeight="1" x14ac:dyDescent="0.2">
      <c r="A45" t="s">
        <v>1008</v>
      </c>
      <c r="B45" t="s">
        <v>1277</v>
      </c>
      <c r="C45" s="50">
        <f t="shared" ca="1" si="1"/>
        <v>43</v>
      </c>
      <c r="D45" t="s">
        <v>1286</v>
      </c>
      <c r="F45" s="34" t="s">
        <v>18</v>
      </c>
      <c r="G45" s="50"/>
      <c r="H45" t="s">
        <v>1279</v>
      </c>
      <c r="Z45" t="s">
        <v>166</v>
      </c>
      <c r="AA45" t="s">
        <v>1287</v>
      </c>
      <c r="AB45" t="s">
        <v>1281</v>
      </c>
      <c r="AC45" s="81" t="s">
        <v>159</v>
      </c>
      <c r="AD45" s="81" t="s">
        <v>159</v>
      </c>
      <c r="AE45" s="81" t="s">
        <v>159</v>
      </c>
      <c r="AF45" s="81" t="s">
        <v>159</v>
      </c>
      <c r="AG45" s="81" t="s">
        <v>159</v>
      </c>
      <c r="AH45" s="81" t="s">
        <v>1022</v>
      </c>
      <c r="AI45" s="81" t="s">
        <v>1022</v>
      </c>
      <c r="AK45" s="34"/>
    </row>
    <row r="46" spans="1:37" ht="15" customHeight="1" x14ac:dyDescent="0.2">
      <c r="A46" t="s">
        <v>1008</v>
      </c>
      <c r="B46" t="s">
        <v>1277</v>
      </c>
      <c r="C46" s="50">
        <f t="shared" ca="1" si="1"/>
        <v>44</v>
      </c>
      <c r="D46" t="s">
        <v>1288</v>
      </c>
      <c r="F46" s="34" t="s">
        <v>18</v>
      </c>
      <c r="G46" s="50"/>
      <c r="H46" t="s">
        <v>1279</v>
      </c>
      <c r="Z46" t="s">
        <v>166</v>
      </c>
      <c r="AA46" t="s">
        <v>1289</v>
      </c>
      <c r="AB46" t="s">
        <v>1281</v>
      </c>
      <c r="AC46" s="81" t="s">
        <v>159</v>
      </c>
      <c r="AD46" s="81" t="s">
        <v>159</v>
      </c>
      <c r="AE46" s="81" t="s">
        <v>159</v>
      </c>
      <c r="AF46" s="81" t="s">
        <v>159</v>
      </c>
      <c r="AG46" s="81" t="s">
        <v>159</v>
      </c>
      <c r="AH46" s="81" t="s">
        <v>1022</v>
      </c>
      <c r="AI46" s="81" t="s">
        <v>1022</v>
      </c>
      <c r="AK46" s="34"/>
    </row>
    <row r="47" spans="1:37" ht="15" customHeight="1" x14ac:dyDescent="0.2">
      <c r="A47" t="s">
        <v>1008</v>
      </c>
      <c r="B47" t="s">
        <v>1277</v>
      </c>
      <c r="C47" s="50">
        <f t="shared" ca="1" si="1"/>
        <v>45</v>
      </c>
      <c r="D47" t="s">
        <v>1290</v>
      </c>
      <c r="F47" s="34" t="s">
        <v>18</v>
      </c>
      <c r="G47" s="50"/>
      <c r="H47" t="s">
        <v>1279</v>
      </c>
      <c r="Z47" t="s">
        <v>166</v>
      </c>
      <c r="AA47" t="s">
        <v>1291</v>
      </c>
      <c r="AB47" t="s">
        <v>1281</v>
      </c>
      <c r="AC47" s="81" t="s">
        <v>159</v>
      </c>
      <c r="AD47" s="81" t="s">
        <v>159</v>
      </c>
      <c r="AE47" s="81" t="s">
        <v>159</v>
      </c>
      <c r="AF47" s="81" t="s">
        <v>159</v>
      </c>
      <c r="AG47" s="81" t="s">
        <v>159</v>
      </c>
      <c r="AH47" s="81" t="s">
        <v>1022</v>
      </c>
      <c r="AI47" s="81" t="s">
        <v>1022</v>
      </c>
      <c r="AK47" s="34"/>
    </row>
    <row r="48" spans="1:37" ht="15" customHeight="1" x14ac:dyDescent="0.2">
      <c r="A48" t="s">
        <v>1008</v>
      </c>
      <c r="B48" t="s">
        <v>1277</v>
      </c>
      <c r="C48" s="50">
        <f t="shared" ca="1" si="1"/>
        <v>46</v>
      </c>
      <c r="D48" t="s">
        <v>1292</v>
      </c>
      <c r="F48" s="34" t="s">
        <v>18</v>
      </c>
      <c r="G48" s="50"/>
      <c r="H48" t="s">
        <v>1279</v>
      </c>
      <c r="Z48" t="s">
        <v>166</v>
      </c>
      <c r="AA48" t="s">
        <v>1293</v>
      </c>
      <c r="AB48" t="s">
        <v>1281</v>
      </c>
      <c r="AC48" s="81" t="s">
        <v>159</v>
      </c>
      <c r="AD48" s="81" t="s">
        <v>159</v>
      </c>
      <c r="AE48" s="81" t="s">
        <v>159</v>
      </c>
      <c r="AF48" s="81" t="s">
        <v>159</v>
      </c>
      <c r="AG48" s="81" t="s">
        <v>159</v>
      </c>
      <c r="AH48" s="81" t="s">
        <v>1022</v>
      </c>
      <c r="AI48" s="81" t="s">
        <v>1022</v>
      </c>
      <c r="AK48" s="34"/>
    </row>
    <row r="49" spans="1:37" ht="15" customHeight="1" x14ac:dyDescent="0.2">
      <c r="A49" t="s">
        <v>1008</v>
      </c>
      <c r="B49" t="s">
        <v>1277</v>
      </c>
      <c r="C49" s="50">
        <f t="shared" ca="1" si="1"/>
        <v>47</v>
      </c>
      <c r="D49" t="s">
        <v>1294</v>
      </c>
      <c r="F49" s="34" t="s">
        <v>18</v>
      </c>
      <c r="G49" s="50"/>
      <c r="H49" t="s">
        <v>1279</v>
      </c>
      <c r="Z49" t="s">
        <v>166</v>
      </c>
      <c r="AA49" t="s">
        <v>1295</v>
      </c>
      <c r="AB49" t="s">
        <v>1281</v>
      </c>
      <c r="AC49" s="81" t="s">
        <v>159</v>
      </c>
      <c r="AD49" s="81" t="s">
        <v>159</v>
      </c>
      <c r="AE49" s="81" t="s">
        <v>159</v>
      </c>
      <c r="AF49" s="81" t="s">
        <v>159</v>
      </c>
      <c r="AG49" s="81" t="s">
        <v>159</v>
      </c>
      <c r="AH49" s="81" t="s">
        <v>1022</v>
      </c>
      <c r="AI49" s="81" t="s">
        <v>1022</v>
      </c>
      <c r="AK49" s="34"/>
    </row>
    <row r="50" spans="1:37" ht="15" customHeight="1" x14ac:dyDescent="0.2">
      <c r="A50" t="s">
        <v>1008</v>
      </c>
      <c r="B50" t="s">
        <v>1277</v>
      </c>
      <c r="C50" s="50">
        <f t="shared" ca="1" si="1"/>
        <v>48</v>
      </c>
      <c r="D50" t="s">
        <v>1296</v>
      </c>
      <c r="F50" s="34" t="s">
        <v>18</v>
      </c>
      <c r="G50" s="50"/>
      <c r="H50" t="s">
        <v>1279</v>
      </c>
      <c r="Z50" t="s">
        <v>166</v>
      </c>
      <c r="AA50" t="s">
        <v>1297</v>
      </c>
      <c r="AB50" t="s">
        <v>1281</v>
      </c>
      <c r="AC50" s="81" t="s">
        <v>159</v>
      </c>
      <c r="AD50" s="81" t="s">
        <v>159</v>
      </c>
      <c r="AE50" s="81" t="s">
        <v>159</v>
      </c>
      <c r="AF50" s="81" t="s">
        <v>159</v>
      </c>
      <c r="AG50" s="81" t="s">
        <v>159</v>
      </c>
      <c r="AH50" s="81" t="s">
        <v>1022</v>
      </c>
      <c r="AI50" s="81" t="s">
        <v>1022</v>
      </c>
      <c r="AK50" s="34"/>
    </row>
    <row r="51" spans="1:37" ht="15" customHeight="1" x14ac:dyDescent="0.2">
      <c r="A51" t="s">
        <v>1008</v>
      </c>
      <c r="B51" t="s">
        <v>1277</v>
      </c>
      <c r="C51" s="50">
        <f t="shared" ca="1" si="1"/>
        <v>49</v>
      </c>
      <c r="D51" s="91" t="s">
        <v>1298</v>
      </c>
      <c r="F51" s="60" t="s">
        <v>21</v>
      </c>
      <c r="G51" s="50"/>
      <c r="K51" s="67" t="s">
        <v>1299</v>
      </c>
      <c r="M51" t="s">
        <v>1300</v>
      </c>
      <c r="N51" t="s">
        <v>1301</v>
      </c>
      <c r="O51" s="3" t="s">
        <v>1028</v>
      </c>
      <c r="P51" s="60" t="s">
        <v>33</v>
      </c>
      <c r="Q51" s="34" t="s">
        <v>1015</v>
      </c>
      <c r="S51">
        <v>0</v>
      </c>
      <c r="T51" s="61">
        <v>27</v>
      </c>
      <c r="U51" t="s">
        <v>1302</v>
      </c>
      <c r="W51" s="34"/>
      <c r="Z51" t="s">
        <v>166</v>
      </c>
      <c r="AA51" t="s">
        <v>1303</v>
      </c>
      <c r="AB51" t="s">
        <v>1281</v>
      </c>
      <c r="AC51" s="59" t="s">
        <v>16</v>
      </c>
      <c r="AD51" t="s">
        <v>1304</v>
      </c>
      <c r="AE51" t="s">
        <v>1305</v>
      </c>
      <c r="AF51" s="59" t="s">
        <v>1306</v>
      </c>
      <c r="AG51" s="59" t="s">
        <v>1307</v>
      </c>
      <c r="AH51" s="81" t="s">
        <v>1022</v>
      </c>
      <c r="AI51" s="81" t="s">
        <v>1022</v>
      </c>
      <c r="AK51" s="34" t="s">
        <v>1308</v>
      </c>
    </row>
    <row r="52" spans="1:37" ht="15" customHeight="1" x14ac:dyDescent="0.2">
      <c r="A52" t="s">
        <v>1008</v>
      </c>
      <c r="B52" s="105" t="s">
        <v>1309</v>
      </c>
      <c r="C52" s="50">
        <f t="shared" ca="1" si="1"/>
        <v>50</v>
      </c>
      <c r="D52" t="s">
        <v>1310</v>
      </c>
      <c r="E52" t="s">
        <v>1311</v>
      </c>
      <c r="F52" s="34" t="s">
        <v>18</v>
      </c>
      <c r="G52" s="50"/>
      <c r="H52" t="s">
        <v>1312</v>
      </c>
      <c r="K52" s="67" t="s">
        <v>1313</v>
      </c>
      <c r="M52" t="s">
        <v>1314</v>
      </c>
      <c r="N52" t="s">
        <v>1315</v>
      </c>
      <c r="O52" s="3"/>
      <c r="P52" s="34"/>
      <c r="Q52" s="34" t="s">
        <v>1015</v>
      </c>
      <c r="W52" s="34"/>
      <c r="Z52" t="s">
        <v>166</v>
      </c>
      <c r="AA52" t="s">
        <v>1316</v>
      </c>
      <c r="AB52" t="s">
        <v>1317</v>
      </c>
      <c r="AC52" t="s">
        <v>16</v>
      </c>
      <c r="AD52" t="s">
        <v>1318</v>
      </c>
      <c r="AE52" t="s">
        <v>1319</v>
      </c>
      <c r="AF52" t="s">
        <v>1320</v>
      </c>
      <c r="AG52" t="s">
        <v>1321</v>
      </c>
      <c r="AH52" s="81" t="s">
        <v>1022</v>
      </c>
      <c r="AI52" s="81" t="s">
        <v>1022</v>
      </c>
    </row>
    <row r="53" spans="1:37" ht="15" customHeight="1" x14ac:dyDescent="0.2">
      <c r="A53" t="s">
        <v>1008</v>
      </c>
      <c r="B53" t="s">
        <v>1322</v>
      </c>
      <c r="C53" s="50">
        <f t="shared" ca="1" si="1"/>
        <v>51</v>
      </c>
      <c r="D53" t="s">
        <v>1323</v>
      </c>
      <c r="E53" t="s">
        <v>1324</v>
      </c>
      <c r="F53" s="34" t="s">
        <v>25</v>
      </c>
      <c r="G53" s="50"/>
      <c r="H53" s="34" t="s">
        <v>25</v>
      </c>
      <c r="K53" s="69"/>
      <c r="O53" s="3" t="s">
        <v>1239</v>
      </c>
      <c r="P53" s="34" t="s">
        <v>26</v>
      </c>
      <c r="Q53" s="34"/>
      <c r="W53" s="34"/>
      <c r="Z53" t="s">
        <v>166</v>
      </c>
      <c r="AA53" t="s">
        <v>1325</v>
      </c>
      <c r="AB53" t="s">
        <v>1326</v>
      </c>
      <c r="AC53" s="81" t="s">
        <v>159</v>
      </c>
      <c r="AD53" s="81" t="s">
        <v>159</v>
      </c>
      <c r="AE53" s="81" t="s">
        <v>159</v>
      </c>
      <c r="AF53" s="81" t="s">
        <v>159</v>
      </c>
      <c r="AG53" s="81" t="s">
        <v>159</v>
      </c>
      <c r="AH53" s="81" t="s">
        <v>1022</v>
      </c>
      <c r="AI53" s="81" t="s">
        <v>1022</v>
      </c>
    </row>
    <row r="54" spans="1:37" ht="15" customHeight="1" x14ac:dyDescent="0.2">
      <c r="A54" t="s">
        <v>1008</v>
      </c>
      <c r="B54" t="s">
        <v>1322</v>
      </c>
      <c r="C54" s="50">
        <f t="shared" ca="1" si="1"/>
        <v>52</v>
      </c>
      <c r="D54" t="s">
        <v>1327</v>
      </c>
      <c r="E54" t="s">
        <v>1328</v>
      </c>
      <c r="F54" s="34" t="s">
        <v>25</v>
      </c>
      <c r="G54" s="50"/>
      <c r="H54" s="34" t="s">
        <v>25</v>
      </c>
      <c r="K54" s="69"/>
      <c r="P54" s="34" t="s">
        <v>26</v>
      </c>
      <c r="Q54" s="34"/>
      <c r="W54" s="34"/>
      <c r="Z54" t="s">
        <v>166</v>
      </c>
      <c r="AA54" t="s">
        <v>1329</v>
      </c>
      <c r="AB54" t="s">
        <v>1326</v>
      </c>
      <c r="AC54" s="81" t="s">
        <v>159</v>
      </c>
      <c r="AD54" s="81" t="s">
        <v>159</v>
      </c>
      <c r="AE54" s="81" t="s">
        <v>159</v>
      </c>
      <c r="AF54" s="81" t="s">
        <v>159</v>
      </c>
      <c r="AG54" s="81" t="s">
        <v>159</v>
      </c>
      <c r="AH54" s="81" t="s">
        <v>1022</v>
      </c>
      <c r="AI54" s="81" t="s">
        <v>1022</v>
      </c>
    </row>
    <row r="55" spans="1:37" ht="15" customHeight="1" x14ac:dyDescent="0.2">
      <c r="A55" t="s">
        <v>1008</v>
      </c>
      <c r="B55" t="s">
        <v>1322</v>
      </c>
      <c r="C55" s="50">
        <f t="shared" ca="1" si="1"/>
        <v>53</v>
      </c>
      <c r="D55" t="s">
        <v>1330</v>
      </c>
      <c r="E55" t="s">
        <v>1331</v>
      </c>
      <c r="F55" s="34" t="s">
        <v>25</v>
      </c>
      <c r="G55" s="50"/>
      <c r="H55" s="34" t="s">
        <v>25</v>
      </c>
      <c r="K55" s="69"/>
      <c r="P55" s="34" t="s">
        <v>26</v>
      </c>
      <c r="Q55" s="34"/>
      <c r="W55" s="34"/>
      <c r="Z55" t="s">
        <v>166</v>
      </c>
      <c r="AA55" t="s">
        <v>1332</v>
      </c>
      <c r="AB55" t="s">
        <v>1326</v>
      </c>
      <c r="AC55" s="81" t="s">
        <v>159</v>
      </c>
      <c r="AD55" s="81" t="s">
        <v>159</v>
      </c>
      <c r="AE55" s="81" t="s">
        <v>159</v>
      </c>
      <c r="AF55" s="81" t="s">
        <v>159</v>
      </c>
      <c r="AG55" s="81" t="s">
        <v>159</v>
      </c>
      <c r="AH55" s="81" t="s">
        <v>1022</v>
      </c>
      <c r="AI55" s="81" t="s">
        <v>1022</v>
      </c>
    </row>
    <row r="56" spans="1:37" ht="15" customHeight="1" x14ac:dyDescent="0.2">
      <c r="A56" t="s">
        <v>1008</v>
      </c>
      <c r="B56" t="s">
        <v>1322</v>
      </c>
      <c r="C56" s="50">
        <f t="shared" ca="1" si="1"/>
        <v>54</v>
      </c>
      <c r="D56" t="s">
        <v>1333</v>
      </c>
      <c r="E56" t="s">
        <v>1334</v>
      </c>
      <c r="F56" s="34" t="s">
        <v>25</v>
      </c>
      <c r="G56" s="50"/>
      <c r="H56" s="34" t="s">
        <v>25</v>
      </c>
      <c r="K56" s="69"/>
      <c r="P56" s="34" t="s">
        <v>26</v>
      </c>
      <c r="Q56" s="34"/>
      <c r="W56" s="34"/>
      <c r="Z56" t="s">
        <v>166</v>
      </c>
      <c r="AA56" t="s">
        <v>1335</v>
      </c>
      <c r="AB56" t="s">
        <v>1326</v>
      </c>
      <c r="AC56" s="81" t="s">
        <v>159</v>
      </c>
      <c r="AD56" s="81" t="s">
        <v>159</v>
      </c>
      <c r="AE56" s="81" t="s">
        <v>159</v>
      </c>
      <c r="AF56" s="81" t="s">
        <v>159</v>
      </c>
      <c r="AG56" s="81" t="s">
        <v>159</v>
      </c>
      <c r="AH56" s="81" t="s">
        <v>1022</v>
      </c>
      <c r="AI56" s="81" t="s">
        <v>1022</v>
      </c>
    </row>
    <row r="57" spans="1:37" ht="15" customHeight="1" x14ac:dyDescent="0.2">
      <c r="A57" t="s">
        <v>1008</v>
      </c>
      <c r="B57" t="s">
        <v>1336</v>
      </c>
      <c r="C57" s="50">
        <f t="shared" ca="1" si="1"/>
        <v>55</v>
      </c>
      <c r="D57" t="s">
        <v>1337</v>
      </c>
      <c r="E57" t="s">
        <v>1338</v>
      </c>
      <c r="F57" s="34" t="s">
        <v>25</v>
      </c>
      <c r="G57" s="50"/>
      <c r="H57" s="34" t="s">
        <v>25</v>
      </c>
      <c r="P57" s="34" t="s">
        <v>26</v>
      </c>
      <c r="Q57" s="34" t="s">
        <v>1015</v>
      </c>
      <c r="V57" t="s">
        <v>1015</v>
      </c>
      <c r="W57" s="34"/>
      <c r="Z57" t="s">
        <v>166</v>
      </c>
      <c r="AA57" t="s">
        <v>1339</v>
      </c>
      <c r="AB57" t="s">
        <v>1340</v>
      </c>
      <c r="AC57" t="s">
        <v>24</v>
      </c>
      <c r="AD57" t="s">
        <v>1341</v>
      </c>
      <c r="AE57" t="s">
        <v>1342</v>
      </c>
      <c r="AF57" s="81" t="s">
        <v>159</v>
      </c>
      <c r="AG57" s="81" t="s">
        <v>159</v>
      </c>
      <c r="AH57" s="81" t="s">
        <v>1022</v>
      </c>
      <c r="AI57" s="81" t="s">
        <v>1022</v>
      </c>
    </row>
    <row r="58" spans="1:37" ht="15" customHeight="1" x14ac:dyDescent="0.2">
      <c r="A58" t="s">
        <v>1008</v>
      </c>
      <c r="B58" t="s">
        <v>1336</v>
      </c>
      <c r="C58" s="50">
        <f t="shared" ca="1" si="1"/>
        <v>56</v>
      </c>
      <c r="D58" t="s">
        <v>1343</v>
      </c>
      <c r="E58" t="s">
        <v>39</v>
      </c>
      <c r="F58" s="34" t="s">
        <v>14</v>
      </c>
      <c r="G58" s="50"/>
      <c r="K58" s="77"/>
      <c r="P58" s="34"/>
      <c r="Q58" s="34">
        <v>255</v>
      </c>
      <c r="V58" s="98" t="s">
        <v>1344</v>
      </c>
      <c r="W58" s="34"/>
      <c r="Z58" t="s">
        <v>166</v>
      </c>
      <c r="AA58" t="s">
        <v>1345</v>
      </c>
      <c r="AB58" t="s">
        <v>1340</v>
      </c>
      <c r="AC58" s="81" t="s">
        <v>159</v>
      </c>
      <c r="AD58" s="81" t="s">
        <v>159</v>
      </c>
      <c r="AE58" s="81" t="s">
        <v>159</v>
      </c>
      <c r="AF58" s="81" t="s">
        <v>159</v>
      </c>
      <c r="AG58" s="81" t="s">
        <v>159</v>
      </c>
      <c r="AH58" s="81" t="s">
        <v>1022</v>
      </c>
      <c r="AI58" s="81" t="s">
        <v>1022</v>
      </c>
    </row>
    <row r="59" spans="1:37" ht="15" customHeight="1" x14ac:dyDescent="0.2">
      <c r="A59" t="s">
        <v>1008</v>
      </c>
      <c r="B59" t="s">
        <v>1336</v>
      </c>
      <c r="C59" s="50">
        <f t="shared" ca="1" si="1"/>
        <v>57</v>
      </c>
      <c r="D59" t="s">
        <v>1346</v>
      </c>
      <c r="E59" t="s">
        <v>1347</v>
      </c>
      <c r="F59" s="34" t="s">
        <v>25</v>
      </c>
      <c r="G59" s="50"/>
      <c r="H59" s="34" t="s">
        <v>25</v>
      </c>
      <c r="P59" s="34" t="s">
        <v>26</v>
      </c>
      <c r="Q59" s="34"/>
      <c r="W59" s="34"/>
      <c r="Z59" t="s">
        <v>166</v>
      </c>
      <c r="AA59" t="s">
        <v>1348</v>
      </c>
      <c r="AB59" t="s">
        <v>1340</v>
      </c>
      <c r="AC59" s="81" t="s">
        <v>159</v>
      </c>
      <c r="AD59" s="81" t="s">
        <v>159</v>
      </c>
      <c r="AE59" s="81" t="s">
        <v>159</v>
      </c>
      <c r="AF59" s="81" t="s">
        <v>159</v>
      </c>
      <c r="AG59" s="81" t="s">
        <v>159</v>
      </c>
      <c r="AH59" s="81" t="s">
        <v>1022</v>
      </c>
      <c r="AI59" s="81" t="s">
        <v>1022</v>
      </c>
    </row>
    <row r="60" spans="1:37" ht="15" customHeight="1" x14ac:dyDescent="0.2">
      <c r="A60" t="s">
        <v>1008</v>
      </c>
      <c r="B60" t="s">
        <v>1336</v>
      </c>
      <c r="C60" s="50">
        <f t="shared" ca="1" si="1"/>
        <v>58</v>
      </c>
      <c r="D60" t="s">
        <v>1349</v>
      </c>
      <c r="E60" t="s">
        <v>1350</v>
      </c>
      <c r="F60" s="34" t="s">
        <v>14</v>
      </c>
      <c r="G60" s="50"/>
      <c r="P60" s="34"/>
      <c r="Q60" s="34">
        <v>255</v>
      </c>
      <c r="V60" s="98" t="s">
        <v>1351</v>
      </c>
      <c r="W60" s="34"/>
      <c r="Z60" t="s">
        <v>166</v>
      </c>
      <c r="AA60" t="s">
        <v>1352</v>
      </c>
      <c r="AB60" t="s">
        <v>1340</v>
      </c>
      <c r="AC60" s="81" t="s">
        <v>159</v>
      </c>
      <c r="AD60" s="81" t="s">
        <v>159</v>
      </c>
      <c r="AE60" s="81" t="s">
        <v>159</v>
      </c>
      <c r="AF60" s="81" t="s">
        <v>159</v>
      </c>
      <c r="AG60" s="81" t="s">
        <v>159</v>
      </c>
      <c r="AH60" s="81" t="s">
        <v>1022</v>
      </c>
      <c r="AI60" s="81" t="s">
        <v>1022</v>
      </c>
    </row>
    <row r="61" spans="1:37" ht="15" customHeight="1" x14ac:dyDescent="0.2">
      <c r="A61" t="s">
        <v>1008</v>
      </c>
      <c r="B61" t="s">
        <v>1336</v>
      </c>
      <c r="C61" s="50">
        <f t="shared" ca="1" si="1"/>
        <v>59</v>
      </c>
      <c r="D61" t="s">
        <v>1353</v>
      </c>
      <c r="E61" t="s">
        <v>1354</v>
      </c>
      <c r="F61" s="34" t="s">
        <v>25</v>
      </c>
      <c r="G61" s="50"/>
      <c r="H61" s="34" t="s">
        <v>25</v>
      </c>
      <c r="P61" s="34" t="s">
        <v>26</v>
      </c>
      <c r="Q61" s="34" t="s">
        <v>1015</v>
      </c>
      <c r="W61" s="34"/>
      <c r="Z61" t="s">
        <v>166</v>
      </c>
      <c r="AA61" t="s">
        <v>1355</v>
      </c>
      <c r="AB61" t="s">
        <v>1340</v>
      </c>
      <c r="AC61" t="s">
        <v>24</v>
      </c>
      <c r="AD61" t="s">
        <v>1356</v>
      </c>
      <c r="AE61" t="s">
        <v>1357</v>
      </c>
      <c r="AF61" s="81" t="s">
        <v>159</v>
      </c>
      <c r="AG61" s="81" t="s">
        <v>159</v>
      </c>
      <c r="AH61" s="81" t="s">
        <v>1022</v>
      </c>
      <c r="AI61" s="81" t="s">
        <v>1022</v>
      </c>
    </row>
    <row r="62" spans="1:37" ht="15" customHeight="1" x14ac:dyDescent="0.2">
      <c r="A62" t="s">
        <v>1008</v>
      </c>
      <c r="B62" t="s">
        <v>1336</v>
      </c>
      <c r="C62" s="50">
        <f t="shared" ca="1" si="1"/>
        <v>60</v>
      </c>
      <c r="D62" t="s">
        <v>1358</v>
      </c>
      <c r="E62" t="s">
        <v>1359</v>
      </c>
      <c r="F62" s="34" t="s">
        <v>14</v>
      </c>
      <c r="G62" s="50"/>
      <c r="P62" s="34"/>
      <c r="Q62" s="34">
        <v>255</v>
      </c>
      <c r="V62" s="98" t="s">
        <v>1360</v>
      </c>
      <c r="W62" s="34"/>
      <c r="Z62" t="s">
        <v>166</v>
      </c>
      <c r="AA62" t="s">
        <v>1361</v>
      </c>
      <c r="AB62" t="s">
        <v>1340</v>
      </c>
      <c r="AC62" s="81" t="s">
        <v>159</v>
      </c>
      <c r="AD62" s="81" t="s">
        <v>159</v>
      </c>
      <c r="AE62" s="81" t="s">
        <v>159</v>
      </c>
      <c r="AF62" s="81" t="s">
        <v>159</v>
      </c>
      <c r="AG62" s="81" t="s">
        <v>159</v>
      </c>
      <c r="AH62" s="81" t="s">
        <v>1022</v>
      </c>
      <c r="AI62" s="81" t="s">
        <v>1022</v>
      </c>
    </row>
    <row r="63" spans="1:37" ht="15" customHeight="1" x14ac:dyDescent="0.2">
      <c r="A63" t="s">
        <v>1008</v>
      </c>
      <c r="B63" t="s">
        <v>1336</v>
      </c>
      <c r="C63" s="50">
        <f t="shared" ca="1" si="1"/>
        <v>61</v>
      </c>
      <c r="D63" t="s">
        <v>1362</v>
      </c>
      <c r="E63" t="s">
        <v>1363</v>
      </c>
      <c r="F63" s="34" t="s">
        <v>25</v>
      </c>
      <c r="G63" s="50" t="str">
        <f t="shared" ref="G63:G71" ca="1" si="9">IF(F63="Coded",IF(D63&lt;&gt;OFFSET(D63,-1,0),1,_xlfn.MAXIFS(INDIRECT("G$1:G"&amp;ROW()-1),INDIRECT("A$1:A"&amp;ROW()-1),A63,INDIRECT("D$1:D"&amp;ROW()-1),D63)+1),"")</f>
        <v/>
      </c>
      <c r="H63" s="34" t="s">
        <v>25</v>
      </c>
      <c r="P63" s="34" t="s">
        <v>26</v>
      </c>
      <c r="Q63" s="34" t="s">
        <v>1015</v>
      </c>
      <c r="V63" t="s">
        <v>1015</v>
      </c>
      <c r="W63" s="34"/>
      <c r="Z63" t="s">
        <v>166</v>
      </c>
      <c r="AA63" t="s">
        <v>1364</v>
      </c>
      <c r="AB63" t="s">
        <v>1340</v>
      </c>
      <c r="AC63" t="s">
        <v>24</v>
      </c>
      <c r="AD63" t="s">
        <v>1365</v>
      </c>
      <c r="AE63" t="s">
        <v>1366</v>
      </c>
      <c r="AF63" s="81" t="s">
        <v>159</v>
      </c>
      <c r="AG63" s="81" t="s">
        <v>159</v>
      </c>
      <c r="AH63" s="81" t="s">
        <v>1022</v>
      </c>
      <c r="AI63" s="81" t="s">
        <v>1022</v>
      </c>
    </row>
    <row r="64" spans="1:37" ht="15" customHeight="1" x14ac:dyDescent="0.2">
      <c r="A64" t="s">
        <v>1008</v>
      </c>
      <c r="B64" t="s">
        <v>1336</v>
      </c>
      <c r="C64" s="50">
        <f t="shared" ca="1" si="1"/>
        <v>62</v>
      </c>
      <c r="D64" t="s">
        <v>1367</v>
      </c>
      <c r="E64" t="s">
        <v>1368</v>
      </c>
      <c r="F64" s="34" t="s">
        <v>14</v>
      </c>
      <c r="G64" s="50"/>
      <c r="P64" s="34"/>
      <c r="Q64" s="34">
        <v>255</v>
      </c>
      <c r="V64" s="98" t="s">
        <v>1369</v>
      </c>
      <c r="W64" s="34"/>
      <c r="Z64" t="s">
        <v>166</v>
      </c>
      <c r="AA64" t="s">
        <v>1370</v>
      </c>
      <c r="AB64" t="s">
        <v>1340</v>
      </c>
      <c r="AC64" s="81" t="s">
        <v>159</v>
      </c>
      <c r="AD64" s="81" t="s">
        <v>159</v>
      </c>
      <c r="AE64" s="81" t="s">
        <v>159</v>
      </c>
      <c r="AF64" s="81" t="s">
        <v>159</v>
      </c>
      <c r="AG64" s="81" t="s">
        <v>159</v>
      </c>
      <c r="AH64" s="81" t="s">
        <v>1022</v>
      </c>
      <c r="AI64" s="81" t="s">
        <v>1022</v>
      </c>
    </row>
    <row r="65" spans="1:37" ht="15" customHeight="1" x14ac:dyDescent="0.2">
      <c r="A65" t="s">
        <v>1008</v>
      </c>
      <c r="B65" t="s">
        <v>1336</v>
      </c>
      <c r="C65" s="50">
        <f t="shared" ca="1" si="1"/>
        <v>63</v>
      </c>
      <c r="D65" t="s">
        <v>1371</v>
      </c>
      <c r="E65" t="s">
        <v>1372</v>
      </c>
      <c r="F65" s="34" t="s">
        <v>25</v>
      </c>
      <c r="G65" s="50" t="str">
        <f t="shared" ca="1" si="9"/>
        <v/>
      </c>
      <c r="H65" s="34" t="s">
        <v>25</v>
      </c>
      <c r="P65" s="34" t="s">
        <v>26</v>
      </c>
      <c r="Q65" s="34" t="s">
        <v>1015</v>
      </c>
      <c r="V65" t="s">
        <v>1015</v>
      </c>
      <c r="W65" s="34"/>
      <c r="Z65" t="s">
        <v>166</v>
      </c>
      <c r="AA65" t="s">
        <v>1373</v>
      </c>
      <c r="AB65" t="s">
        <v>1340</v>
      </c>
      <c r="AC65" t="s">
        <v>24</v>
      </c>
      <c r="AD65" t="s">
        <v>1374</v>
      </c>
      <c r="AE65" t="s">
        <v>1375</v>
      </c>
      <c r="AF65" s="81" t="s">
        <v>159</v>
      </c>
      <c r="AG65" s="81" t="s">
        <v>159</v>
      </c>
      <c r="AH65" s="81" t="s">
        <v>1022</v>
      </c>
      <c r="AI65" s="81" t="s">
        <v>1022</v>
      </c>
    </row>
    <row r="66" spans="1:37" ht="15" customHeight="1" x14ac:dyDescent="0.2">
      <c r="A66" t="s">
        <v>1008</v>
      </c>
      <c r="B66" t="s">
        <v>1336</v>
      </c>
      <c r="C66" s="50">
        <f t="shared" ca="1" si="1"/>
        <v>64</v>
      </c>
      <c r="D66" t="s">
        <v>1376</v>
      </c>
      <c r="E66" t="s">
        <v>1368</v>
      </c>
      <c r="F66" s="34" t="s">
        <v>14</v>
      </c>
      <c r="G66" s="50"/>
      <c r="P66" s="34"/>
      <c r="Q66" s="34">
        <v>255</v>
      </c>
      <c r="V66" s="98" t="s">
        <v>1377</v>
      </c>
      <c r="W66" s="34"/>
      <c r="Z66" t="s">
        <v>166</v>
      </c>
      <c r="AA66" t="s">
        <v>1370</v>
      </c>
      <c r="AB66" t="s">
        <v>1340</v>
      </c>
      <c r="AC66" s="81" t="s">
        <v>159</v>
      </c>
      <c r="AD66" s="81" t="s">
        <v>159</v>
      </c>
      <c r="AE66" s="81" t="s">
        <v>159</v>
      </c>
      <c r="AF66" s="81" t="s">
        <v>159</v>
      </c>
      <c r="AG66" s="81" t="s">
        <v>159</v>
      </c>
      <c r="AH66" s="81" t="s">
        <v>1022</v>
      </c>
      <c r="AI66" s="81" t="s">
        <v>1022</v>
      </c>
    </row>
    <row r="67" spans="1:37" ht="15" customHeight="1" x14ac:dyDescent="0.2">
      <c r="A67" t="s">
        <v>1008</v>
      </c>
      <c r="B67" t="s">
        <v>1336</v>
      </c>
      <c r="C67" s="50">
        <f t="shared" ca="1" si="1"/>
        <v>65</v>
      </c>
      <c r="D67" t="s">
        <v>1378</v>
      </c>
      <c r="E67" t="s">
        <v>1379</v>
      </c>
      <c r="F67" s="34" t="s">
        <v>25</v>
      </c>
      <c r="G67" s="50" t="str">
        <f t="shared" ca="1" si="9"/>
        <v/>
      </c>
      <c r="H67" s="34" t="s">
        <v>25</v>
      </c>
      <c r="P67" s="34" t="s">
        <v>26</v>
      </c>
      <c r="Q67" s="34" t="s">
        <v>1015</v>
      </c>
      <c r="V67" t="s">
        <v>1015</v>
      </c>
      <c r="W67" s="34"/>
      <c r="Z67" t="s">
        <v>166</v>
      </c>
      <c r="AA67" t="s">
        <v>1380</v>
      </c>
      <c r="AB67" t="s">
        <v>1340</v>
      </c>
      <c r="AC67" t="s">
        <v>24</v>
      </c>
      <c r="AD67" t="s">
        <v>1381</v>
      </c>
      <c r="AE67" t="s">
        <v>1382</v>
      </c>
      <c r="AF67" s="81" t="s">
        <v>159</v>
      </c>
      <c r="AG67" s="81" t="s">
        <v>159</v>
      </c>
      <c r="AH67" s="81" t="s">
        <v>1022</v>
      </c>
      <c r="AI67" s="81" t="s">
        <v>1022</v>
      </c>
    </row>
    <row r="68" spans="1:37" ht="15" customHeight="1" x14ac:dyDescent="0.2">
      <c r="A68" t="s">
        <v>1008</v>
      </c>
      <c r="B68" t="s">
        <v>1336</v>
      </c>
      <c r="C68" s="50">
        <f t="shared" ca="1" si="1"/>
        <v>66</v>
      </c>
      <c r="D68" t="s">
        <v>1383</v>
      </c>
      <c r="E68" t="s">
        <v>1384</v>
      </c>
      <c r="F68" s="34" t="s">
        <v>14</v>
      </c>
      <c r="G68" s="50"/>
      <c r="P68" s="34"/>
      <c r="Q68" s="34">
        <v>255</v>
      </c>
      <c r="V68" s="98" t="s">
        <v>1385</v>
      </c>
      <c r="W68" s="34"/>
      <c r="Z68" t="s">
        <v>166</v>
      </c>
      <c r="AA68" t="s">
        <v>1386</v>
      </c>
      <c r="AB68" t="s">
        <v>1340</v>
      </c>
      <c r="AC68" s="81" t="s">
        <v>159</v>
      </c>
      <c r="AD68" s="81" t="s">
        <v>159</v>
      </c>
      <c r="AE68" s="81" t="s">
        <v>159</v>
      </c>
      <c r="AF68" s="81" t="s">
        <v>159</v>
      </c>
      <c r="AG68" s="81" t="s">
        <v>159</v>
      </c>
      <c r="AH68" s="81" t="s">
        <v>1022</v>
      </c>
      <c r="AI68" s="81" t="s">
        <v>1022</v>
      </c>
    </row>
    <row r="69" spans="1:37" ht="15" customHeight="1" x14ac:dyDescent="0.2">
      <c r="A69" t="s">
        <v>1008</v>
      </c>
      <c r="B69" t="s">
        <v>1336</v>
      </c>
      <c r="C69" s="50">
        <f t="shared" ca="1" si="1"/>
        <v>67</v>
      </c>
      <c r="D69" t="s">
        <v>1387</v>
      </c>
      <c r="E69" t="s">
        <v>1388</v>
      </c>
      <c r="F69" s="34" t="s">
        <v>25</v>
      </c>
      <c r="G69" s="50"/>
      <c r="H69" s="34" t="s">
        <v>25</v>
      </c>
      <c r="P69" s="34" t="s">
        <v>26</v>
      </c>
      <c r="Q69" s="34"/>
      <c r="W69" s="34"/>
      <c r="Z69" t="s">
        <v>166</v>
      </c>
      <c r="AA69" t="s">
        <v>1389</v>
      </c>
      <c r="AB69" t="s">
        <v>1340</v>
      </c>
      <c r="AC69" s="81" t="s">
        <v>159</v>
      </c>
      <c r="AD69" s="81" t="s">
        <v>159</v>
      </c>
      <c r="AE69" s="81" t="s">
        <v>159</v>
      </c>
      <c r="AF69" s="81" t="s">
        <v>159</v>
      </c>
      <c r="AG69" s="81" t="s">
        <v>159</v>
      </c>
      <c r="AH69" s="81" t="s">
        <v>1022</v>
      </c>
      <c r="AI69" s="81" t="s">
        <v>1022</v>
      </c>
    </row>
    <row r="70" spans="1:37" ht="15" customHeight="1" x14ac:dyDescent="0.2">
      <c r="A70" t="s">
        <v>1008</v>
      </c>
      <c r="B70" t="s">
        <v>1336</v>
      </c>
      <c r="C70" s="50">
        <f t="shared" ca="1" si="1"/>
        <v>68</v>
      </c>
      <c r="D70" t="s">
        <v>1390</v>
      </c>
      <c r="E70" t="s">
        <v>1391</v>
      </c>
      <c r="F70" s="34" t="s">
        <v>18</v>
      </c>
      <c r="G70" s="50"/>
      <c r="H70" t="s">
        <v>1392</v>
      </c>
      <c r="P70" s="34"/>
      <c r="Q70" s="34"/>
      <c r="V70" s="98" t="s">
        <v>1393</v>
      </c>
      <c r="W70" s="34"/>
      <c r="Z70" t="s">
        <v>166</v>
      </c>
      <c r="AA70" t="s">
        <v>1394</v>
      </c>
      <c r="AB70" t="s">
        <v>1340</v>
      </c>
      <c r="AC70" s="81" t="s">
        <v>159</v>
      </c>
      <c r="AD70" s="81" t="s">
        <v>159</v>
      </c>
      <c r="AE70" s="81" t="s">
        <v>159</v>
      </c>
      <c r="AF70" s="81" t="s">
        <v>159</v>
      </c>
      <c r="AG70" s="81" t="s">
        <v>159</v>
      </c>
      <c r="AH70" s="81" t="s">
        <v>1022</v>
      </c>
      <c r="AI70" s="81" t="s">
        <v>1022</v>
      </c>
    </row>
    <row r="71" spans="1:37" ht="15" customHeight="1" x14ac:dyDescent="0.2">
      <c r="A71" t="s">
        <v>1008</v>
      </c>
      <c r="B71" t="s">
        <v>1336</v>
      </c>
      <c r="C71" s="50">
        <f t="shared" ca="1" si="1"/>
        <v>69</v>
      </c>
      <c r="D71" t="s">
        <v>1395</v>
      </c>
      <c r="E71" t="s">
        <v>1396</v>
      </c>
      <c r="F71" s="34" t="s">
        <v>25</v>
      </c>
      <c r="G71" s="50" t="str">
        <f t="shared" ca="1" si="9"/>
        <v/>
      </c>
      <c r="H71" s="34" t="s">
        <v>25</v>
      </c>
      <c r="P71" s="34" t="s">
        <v>26</v>
      </c>
      <c r="Q71" s="34" t="s">
        <v>1015</v>
      </c>
      <c r="V71" t="s">
        <v>1015</v>
      </c>
      <c r="W71" s="34"/>
      <c r="Z71" t="s">
        <v>166</v>
      </c>
      <c r="AA71" t="s">
        <v>1397</v>
      </c>
      <c r="AB71" t="s">
        <v>1340</v>
      </c>
      <c r="AC71" t="s">
        <v>24</v>
      </c>
      <c r="AD71" t="s">
        <v>1398</v>
      </c>
      <c r="AE71" t="s">
        <v>1399</v>
      </c>
      <c r="AF71" s="81" t="s">
        <v>159</v>
      </c>
      <c r="AG71" s="81" t="s">
        <v>159</v>
      </c>
      <c r="AH71" s="81" t="s">
        <v>1022</v>
      </c>
      <c r="AI71" s="81" t="s">
        <v>1022</v>
      </c>
    </row>
    <row r="72" spans="1:37" ht="15" customHeight="1" x14ac:dyDescent="0.2">
      <c r="A72" t="s">
        <v>1008</v>
      </c>
      <c r="B72" t="s">
        <v>1336</v>
      </c>
      <c r="C72" s="50">
        <f t="shared" ca="1" si="1"/>
        <v>70</v>
      </c>
      <c r="D72" t="s">
        <v>1400</v>
      </c>
      <c r="E72" t="s">
        <v>1401</v>
      </c>
      <c r="F72" s="34" t="s">
        <v>18</v>
      </c>
      <c r="G72" s="50"/>
      <c r="H72" t="s">
        <v>1402</v>
      </c>
      <c r="P72" s="34" t="s">
        <v>22</v>
      </c>
      <c r="Q72" s="34" t="s">
        <v>1015</v>
      </c>
      <c r="V72" s="98" t="s">
        <v>1403</v>
      </c>
      <c r="W72" s="34"/>
      <c r="Z72" t="s">
        <v>166</v>
      </c>
      <c r="AA72" t="s">
        <v>1404</v>
      </c>
      <c r="AB72" t="s">
        <v>1340</v>
      </c>
      <c r="AC72" t="s">
        <v>16</v>
      </c>
      <c r="AD72" t="s">
        <v>1405</v>
      </c>
      <c r="AE72" t="s">
        <v>1406</v>
      </c>
      <c r="AF72" t="s">
        <v>1407</v>
      </c>
      <c r="AG72" t="s">
        <v>1408</v>
      </c>
      <c r="AH72" s="81" t="s">
        <v>1022</v>
      </c>
      <c r="AI72" s="81" t="s">
        <v>1022</v>
      </c>
      <c r="AK72" t="s">
        <v>1409</v>
      </c>
    </row>
    <row r="73" spans="1:37" ht="15" customHeight="1" x14ac:dyDescent="0.2">
      <c r="A73" t="s">
        <v>1008</v>
      </c>
      <c r="B73" t="s">
        <v>1336</v>
      </c>
      <c r="C73" s="50">
        <f t="shared" ca="1" si="1"/>
        <v>71</v>
      </c>
      <c r="D73" s="91"/>
      <c r="F73" s="34"/>
      <c r="G73" s="50"/>
      <c r="P73" s="34"/>
      <c r="Q73" s="34"/>
      <c r="W73" s="34"/>
      <c r="AC73" t="s">
        <v>16</v>
      </c>
      <c r="AD73" t="s">
        <v>1410</v>
      </c>
      <c r="AE73" t="s">
        <v>1411</v>
      </c>
      <c r="AF73" t="s">
        <v>1407</v>
      </c>
      <c r="AG73" t="s">
        <v>1408</v>
      </c>
      <c r="AH73" s="81" t="s">
        <v>1022</v>
      </c>
      <c r="AI73" s="81" t="s">
        <v>1022</v>
      </c>
      <c r="AK73" t="s">
        <v>1409</v>
      </c>
    </row>
    <row r="74" spans="1:37" ht="15" customHeight="1" x14ac:dyDescent="0.2">
      <c r="A74" t="s">
        <v>1008</v>
      </c>
      <c r="B74" t="s">
        <v>1336</v>
      </c>
      <c r="C74" s="50">
        <f t="shared" ca="1" si="1"/>
        <v>71</v>
      </c>
      <c r="D74" s="91"/>
      <c r="F74" s="34"/>
      <c r="G74" s="50"/>
      <c r="P74" s="34"/>
      <c r="Q74" s="34"/>
      <c r="W74" s="34"/>
      <c r="AC74" t="s">
        <v>16</v>
      </c>
      <c r="AD74" t="s">
        <v>1412</v>
      </c>
      <c r="AE74" t="s">
        <v>1413</v>
      </c>
      <c r="AF74" t="s">
        <v>1407</v>
      </c>
      <c r="AG74" t="s">
        <v>1408</v>
      </c>
      <c r="AH74" s="81" t="s">
        <v>1022</v>
      </c>
      <c r="AI74" s="81" t="s">
        <v>1022</v>
      </c>
      <c r="AK74" t="s">
        <v>1409</v>
      </c>
    </row>
    <row r="75" spans="1:37" ht="15" customHeight="1" x14ac:dyDescent="0.2">
      <c r="A75" t="s">
        <v>1008</v>
      </c>
      <c r="B75" t="s">
        <v>1336</v>
      </c>
      <c r="C75" s="50">
        <f t="shared" ca="1" si="1"/>
        <v>72</v>
      </c>
      <c r="D75" t="s">
        <v>1414</v>
      </c>
      <c r="E75" t="s">
        <v>1082</v>
      </c>
      <c r="F75" s="34" t="s">
        <v>14</v>
      </c>
      <c r="G75" s="50"/>
      <c r="K75" s="67" t="s">
        <v>1083</v>
      </c>
      <c r="O75" t="s">
        <v>1084</v>
      </c>
      <c r="P75" s="34"/>
      <c r="Q75" s="34">
        <v>255</v>
      </c>
      <c r="V75" s="98" t="s">
        <v>1415</v>
      </c>
      <c r="W75" s="34"/>
      <c r="Z75" t="s">
        <v>166</v>
      </c>
      <c r="AA75" t="s">
        <v>1086</v>
      </c>
      <c r="AB75" t="s">
        <v>1340</v>
      </c>
      <c r="AC75" s="81" t="s">
        <v>159</v>
      </c>
      <c r="AD75" s="81" t="s">
        <v>159</v>
      </c>
      <c r="AE75" s="81" t="s">
        <v>159</v>
      </c>
      <c r="AF75" s="81" t="s">
        <v>159</v>
      </c>
      <c r="AG75" s="81" t="s">
        <v>159</v>
      </c>
      <c r="AH75" s="81" t="s">
        <v>1022</v>
      </c>
      <c r="AI75" s="81" t="s">
        <v>1022</v>
      </c>
    </row>
    <row r="76" spans="1:37" ht="15" customHeight="1" x14ac:dyDescent="0.2">
      <c r="A76" t="s">
        <v>1008</v>
      </c>
      <c r="B76" t="s">
        <v>1336</v>
      </c>
      <c r="C76" s="50">
        <f t="shared" ca="1" si="1"/>
        <v>73</v>
      </c>
      <c r="D76" t="s">
        <v>1416</v>
      </c>
      <c r="E76" t="s">
        <v>1417</v>
      </c>
      <c r="F76" s="34" t="s">
        <v>18</v>
      </c>
      <c r="G76" s="50"/>
      <c r="H76" t="s">
        <v>1417</v>
      </c>
      <c r="P76" s="34" t="str">
        <f t="shared" ref="P76" si="10">IF(AC76="BOOLEAN","Yes/no",IF(AC76="TRUE_ONLY","True only",IF(AC76="INTEGER","Integer",IF(AC76="INTEGER_ZERO_OR_POSITIVE","Integer zero or positive",""))))</f>
        <v/>
      </c>
      <c r="Q76" s="34" t="s">
        <v>1015</v>
      </c>
      <c r="V76" s="98" t="s">
        <v>1403</v>
      </c>
      <c r="W76" s="34"/>
      <c r="Z76" t="s">
        <v>166</v>
      </c>
      <c r="AA76" t="s">
        <v>1418</v>
      </c>
      <c r="AB76" t="s">
        <v>1340</v>
      </c>
      <c r="AC76" t="s">
        <v>16</v>
      </c>
      <c r="AD76" t="s">
        <v>1419</v>
      </c>
      <c r="AE76" t="s">
        <v>1420</v>
      </c>
      <c r="AF76" t="s">
        <v>1421</v>
      </c>
      <c r="AG76" t="s">
        <v>1422</v>
      </c>
      <c r="AH76" s="81" t="s">
        <v>1022</v>
      </c>
      <c r="AI76" s="81" t="s">
        <v>1022</v>
      </c>
    </row>
    <row r="77" spans="1:37" ht="15" customHeight="1" x14ac:dyDescent="0.2">
      <c r="A77" t="s">
        <v>1008</v>
      </c>
      <c r="B77" t="s">
        <v>1336</v>
      </c>
      <c r="C77" s="50">
        <f t="shared" ca="1" si="1"/>
        <v>74</v>
      </c>
      <c r="D77" t="s">
        <v>1423</v>
      </c>
      <c r="E77" t="s">
        <v>1424</v>
      </c>
      <c r="F77" s="34" t="s">
        <v>25</v>
      </c>
      <c r="G77" s="50"/>
      <c r="H77" s="34" t="s">
        <v>25</v>
      </c>
      <c r="P77" s="34" t="s">
        <v>26</v>
      </c>
      <c r="Q77" s="34"/>
      <c r="V77" s="98" t="s">
        <v>1425</v>
      </c>
      <c r="W77" s="34"/>
      <c r="Z77" t="s">
        <v>166</v>
      </c>
      <c r="AA77" t="s">
        <v>1426</v>
      </c>
      <c r="AB77" t="s">
        <v>1340</v>
      </c>
      <c r="AC77" s="81" t="s">
        <v>159</v>
      </c>
      <c r="AD77" s="81" t="s">
        <v>159</v>
      </c>
      <c r="AE77" s="81" t="s">
        <v>159</v>
      </c>
      <c r="AF77" s="81" t="s">
        <v>159</v>
      </c>
      <c r="AG77" s="81" t="s">
        <v>159</v>
      </c>
      <c r="AH77" s="81" t="s">
        <v>1022</v>
      </c>
      <c r="AI77" s="81" t="s">
        <v>1022</v>
      </c>
    </row>
    <row r="78" spans="1:37" ht="15" customHeight="1" x14ac:dyDescent="0.2">
      <c r="A78" t="s">
        <v>1008</v>
      </c>
      <c r="B78" t="s">
        <v>1336</v>
      </c>
      <c r="C78" s="50">
        <f t="shared" ca="1" si="1"/>
        <v>75</v>
      </c>
      <c r="D78" t="s">
        <v>1427</v>
      </c>
      <c r="E78" t="s">
        <v>1428</v>
      </c>
      <c r="F78" s="34" t="s">
        <v>14</v>
      </c>
      <c r="G78" s="50"/>
      <c r="P78" s="34"/>
      <c r="Q78" s="34">
        <v>255</v>
      </c>
      <c r="V78" s="98" t="s">
        <v>1425</v>
      </c>
      <c r="W78" s="34"/>
      <c r="Z78" t="s">
        <v>166</v>
      </c>
      <c r="AA78" t="s">
        <v>1429</v>
      </c>
      <c r="AB78" t="s">
        <v>1340</v>
      </c>
      <c r="AC78" s="81" t="s">
        <v>159</v>
      </c>
      <c r="AD78" s="81" t="s">
        <v>159</v>
      </c>
      <c r="AE78" s="81" t="s">
        <v>159</v>
      </c>
      <c r="AF78" s="81" t="s">
        <v>159</v>
      </c>
      <c r="AG78" s="81" t="s">
        <v>159</v>
      </c>
      <c r="AH78" s="81" t="s">
        <v>1022</v>
      </c>
      <c r="AI78" s="81" t="s">
        <v>1022</v>
      </c>
    </row>
    <row r="79" spans="1:37" ht="15" customHeight="1" x14ac:dyDescent="0.2">
      <c r="A79" t="s">
        <v>1008</v>
      </c>
      <c r="B79" t="s">
        <v>1430</v>
      </c>
      <c r="C79" s="50">
        <f t="shared" ca="1" si="1"/>
        <v>76</v>
      </c>
      <c r="D79" s="91" t="s">
        <v>1431</v>
      </c>
      <c r="E79" t="s">
        <v>1432</v>
      </c>
      <c r="F79" s="34" t="s">
        <v>18</v>
      </c>
      <c r="G79" s="50"/>
      <c r="H79" t="s">
        <v>1431</v>
      </c>
      <c r="P79" s="34" t="s">
        <v>22</v>
      </c>
      <c r="Q79" s="34" t="s">
        <v>1015</v>
      </c>
      <c r="W79" s="34"/>
      <c r="Z79" t="s">
        <v>166</v>
      </c>
      <c r="AA79" t="s">
        <v>1433</v>
      </c>
      <c r="AB79" t="s">
        <v>1434</v>
      </c>
      <c r="AC79" s="81" t="s">
        <v>159</v>
      </c>
      <c r="AD79" s="81" t="s">
        <v>159</v>
      </c>
      <c r="AE79" s="81" t="s">
        <v>159</v>
      </c>
      <c r="AF79" s="81" t="s">
        <v>159</v>
      </c>
      <c r="AG79" s="81" t="s">
        <v>159</v>
      </c>
      <c r="AH79" s="81" t="s">
        <v>1022</v>
      </c>
      <c r="AI79" s="81" t="s">
        <v>1022</v>
      </c>
      <c r="AK79" t="s">
        <v>1435</v>
      </c>
    </row>
    <row r="80" spans="1:37" ht="15" customHeight="1" x14ac:dyDescent="0.2">
      <c r="A80" t="s">
        <v>1008</v>
      </c>
      <c r="B80" t="s">
        <v>1430</v>
      </c>
      <c r="C80" s="50">
        <f t="shared" ca="1" si="1"/>
        <v>77</v>
      </c>
      <c r="D80" s="91" t="s">
        <v>1436</v>
      </c>
      <c r="E80" t="s">
        <v>1437</v>
      </c>
      <c r="F80" s="34" t="s">
        <v>18</v>
      </c>
      <c r="G80" s="50"/>
      <c r="H80" t="s">
        <v>1436</v>
      </c>
      <c r="P80" s="34" t="s">
        <v>22</v>
      </c>
      <c r="Q80" s="34"/>
      <c r="W80" s="34"/>
      <c r="Z80" t="s">
        <v>166</v>
      </c>
      <c r="AA80" t="s">
        <v>1438</v>
      </c>
      <c r="AB80" t="s">
        <v>1434</v>
      </c>
      <c r="AC80" s="81" t="s">
        <v>159</v>
      </c>
      <c r="AD80" s="81" t="s">
        <v>159</v>
      </c>
      <c r="AE80" s="81" t="s">
        <v>159</v>
      </c>
      <c r="AF80" s="81" t="s">
        <v>159</v>
      </c>
      <c r="AG80" s="81" t="s">
        <v>159</v>
      </c>
      <c r="AH80" s="81" t="s">
        <v>1022</v>
      </c>
      <c r="AI80" s="81" t="s">
        <v>1022</v>
      </c>
      <c r="AK80" t="s">
        <v>1435</v>
      </c>
    </row>
    <row r="81" spans="1:37" ht="15" customHeight="1" x14ac:dyDescent="0.2">
      <c r="A81" t="s">
        <v>1008</v>
      </c>
      <c r="B81" t="s">
        <v>1430</v>
      </c>
      <c r="C81" s="50">
        <f t="shared" ca="1" si="1"/>
        <v>78</v>
      </c>
      <c r="D81" s="91" t="s">
        <v>1439</v>
      </c>
      <c r="E81" t="s">
        <v>1440</v>
      </c>
      <c r="F81" s="34" t="s">
        <v>18</v>
      </c>
      <c r="G81" s="50"/>
      <c r="H81" t="s">
        <v>1439</v>
      </c>
      <c r="P81" s="34" t="s">
        <v>22</v>
      </c>
      <c r="Q81" s="34"/>
      <c r="W81" s="34"/>
      <c r="Z81" t="s">
        <v>166</v>
      </c>
      <c r="AA81" t="s">
        <v>1441</v>
      </c>
      <c r="AB81" t="s">
        <v>1434</v>
      </c>
      <c r="AC81" s="81" t="s">
        <v>159</v>
      </c>
      <c r="AD81" s="81" t="s">
        <v>159</v>
      </c>
      <c r="AE81" s="81" t="s">
        <v>159</v>
      </c>
      <c r="AF81" s="81" t="s">
        <v>159</v>
      </c>
      <c r="AG81" s="81" t="s">
        <v>159</v>
      </c>
      <c r="AH81" s="81" t="s">
        <v>1022</v>
      </c>
      <c r="AI81" s="81" t="s">
        <v>1022</v>
      </c>
      <c r="AK81" t="s">
        <v>1435</v>
      </c>
    </row>
    <row r="82" spans="1:37" ht="15" customHeight="1" x14ac:dyDescent="0.2">
      <c r="A82" t="s">
        <v>1008</v>
      </c>
      <c r="B82" t="s">
        <v>1430</v>
      </c>
      <c r="C82" s="50">
        <f t="shared" ca="1" si="1"/>
        <v>79</v>
      </c>
      <c r="D82" s="91" t="s">
        <v>1442</v>
      </c>
      <c r="E82" t="s">
        <v>1443</v>
      </c>
      <c r="F82" s="34" t="s">
        <v>18</v>
      </c>
      <c r="G82" s="50"/>
      <c r="H82" t="s">
        <v>1442</v>
      </c>
      <c r="P82" s="34" t="s">
        <v>22</v>
      </c>
      <c r="Q82" s="34"/>
      <c r="W82" s="34"/>
      <c r="Z82" t="s">
        <v>166</v>
      </c>
      <c r="AA82" t="s">
        <v>1444</v>
      </c>
      <c r="AB82" t="s">
        <v>1434</v>
      </c>
      <c r="AC82" s="81" t="s">
        <v>159</v>
      </c>
      <c r="AD82" s="81" t="s">
        <v>159</v>
      </c>
      <c r="AE82" s="81" t="s">
        <v>159</v>
      </c>
      <c r="AF82" s="81" t="s">
        <v>159</v>
      </c>
      <c r="AG82" s="81" t="s">
        <v>159</v>
      </c>
      <c r="AH82" s="81" t="s">
        <v>1022</v>
      </c>
      <c r="AI82" s="81" t="s">
        <v>1022</v>
      </c>
      <c r="AK82" t="s">
        <v>1435</v>
      </c>
    </row>
    <row r="83" spans="1:37" ht="15" customHeight="1" x14ac:dyDescent="0.2">
      <c r="A83" t="s">
        <v>1008</v>
      </c>
      <c r="B83" t="s">
        <v>1430</v>
      </c>
      <c r="C83" s="50">
        <f t="shared" ca="1" si="1"/>
        <v>80</v>
      </c>
      <c r="D83" s="91" t="s">
        <v>1445</v>
      </c>
      <c r="E83" t="s">
        <v>1446</v>
      </c>
      <c r="F83" s="34" t="s">
        <v>18</v>
      </c>
      <c r="G83" s="50"/>
      <c r="H83" t="s">
        <v>1445</v>
      </c>
      <c r="P83" s="34" t="s">
        <v>22</v>
      </c>
      <c r="Q83" s="34"/>
      <c r="W83" s="34"/>
      <c r="Z83" t="s">
        <v>166</v>
      </c>
      <c r="AA83" t="s">
        <v>1222</v>
      </c>
      <c r="AB83" t="s">
        <v>1434</v>
      </c>
      <c r="AC83" s="81" t="s">
        <v>159</v>
      </c>
      <c r="AD83" s="81" t="s">
        <v>159</v>
      </c>
      <c r="AE83" s="81" t="s">
        <v>159</v>
      </c>
      <c r="AF83" s="81" t="s">
        <v>159</v>
      </c>
      <c r="AG83" s="81" t="s">
        <v>159</v>
      </c>
      <c r="AH83" s="81" t="s">
        <v>1022</v>
      </c>
      <c r="AI83" s="81" t="s">
        <v>1022</v>
      </c>
      <c r="AK83" t="s">
        <v>1435</v>
      </c>
    </row>
    <row r="84" spans="1:37" ht="15" customHeight="1" x14ac:dyDescent="0.2">
      <c r="A84" t="s">
        <v>1008</v>
      </c>
      <c r="B84" t="s">
        <v>1430</v>
      </c>
      <c r="C84" s="50">
        <f t="shared" ca="1" si="1"/>
        <v>81</v>
      </c>
      <c r="D84" t="s">
        <v>1447</v>
      </c>
      <c r="E84" t="s">
        <v>1082</v>
      </c>
      <c r="F84" s="34" t="s">
        <v>14</v>
      </c>
      <c r="G84" s="50" t="str">
        <f t="shared" ref="G84" ca="1" si="11">IF(F84="Coded",IF(D84&lt;&gt;OFFSET(D84,-1,0),1,_xlfn.MAXIFS(INDIRECT("G$1:G"&amp;ROW()-1),INDIRECT("A$1:A"&amp;ROW()-1),A84,INDIRECT("D$1:D"&amp;ROW()-1),D84)+1),"")</f>
        <v/>
      </c>
      <c r="H84" t="s">
        <v>1015</v>
      </c>
      <c r="K84" s="67" t="s">
        <v>1083</v>
      </c>
      <c r="O84" t="s">
        <v>1084</v>
      </c>
      <c r="P84" s="34" t="str">
        <f t="shared" ref="P84" si="12">IF(AC84="BOOLEAN","Yes/no",IF(AC84="TRUE_ONLY","True only",IF(AC84="INTEGER","Integer",IF(AC84="INTEGER_ZERO_OR_POSITIVE","Integer zero or positive",""))))</f>
        <v/>
      </c>
      <c r="Q84" s="34">
        <v>50</v>
      </c>
      <c r="V84" s="115" t="s">
        <v>1448</v>
      </c>
      <c r="W84" s="34"/>
      <c r="Z84" t="s">
        <v>166</v>
      </c>
      <c r="AA84" t="s">
        <v>1086</v>
      </c>
      <c r="AB84" t="s">
        <v>1434</v>
      </c>
      <c r="AC84" t="s">
        <v>16</v>
      </c>
      <c r="AD84" t="s">
        <v>1449</v>
      </c>
      <c r="AE84" t="s">
        <v>1450</v>
      </c>
      <c r="AF84" s="81" t="s">
        <v>159</v>
      </c>
      <c r="AG84" s="81" t="s">
        <v>159</v>
      </c>
      <c r="AH84" s="81" t="s">
        <v>1022</v>
      </c>
      <c r="AI84" s="81" t="s">
        <v>1022</v>
      </c>
    </row>
    <row r="85" spans="1:37" ht="15" customHeight="1" x14ac:dyDescent="0.2">
      <c r="A85" t="s">
        <v>1008</v>
      </c>
      <c r="B85" t="s">
        <v>1451</v>
      </c>
      <c r="C85" s="50">
        <f t="shared" ca="1" si="1"/>
        <v>82</v>
      </c>
      <c r="D85" s="91" t="s">
        <v>1452</v>
      </c>
      <c r="F85" s="34" t="s">
        <v>18</v>
      </c>
      <c r="G85" s="50"/>
      <c r="H85" t="s">
        <v>1453</v>
      </c>
      <c r="P85" s="34"/>
      <c r="Q85" s="34"/>
      <c r="W85" s="34"/>
      <c r="Z85" t="s">
        <v>166</v>
      </c>
      <c r="AA85" t="s">
        <v>1454</v>
      </c>
      <c r="AB85" t="s">
        <v>1455</v>
      </c>
      <c r="AC85" t="s">
        <v>16</v>
      </c>
      <c r="AD85" t="s">
        <v>1456</v>
      </c>
      <c r="AE85" t="s">
        <v>1457</v>
      </c>
      <c r="AF85" t="s">
        <v>1458</v>
      </c>
      <c r="AG85" t="s">
        <v>1459</v>
      </c>
      <c r="AH85" s="81" t="s">
        <v>1022</v>
      </c>
      <c r="AI85" s="81" t="s">
        <v>1022</v>
      </c>
      <c r="AK85" t="s">
        <v>1460</v>
      </c>
    </row>
    <row r="86" spans="1:37" ht="15" customHeight="1" x14ac:dyDescent="0.2">
      <c r="A86" t="s">
        <v>1008</v>
      </c>
      <c r="B86" t="s">
        <v>1451</v>
      </c>
      <c r="C86" s="50">
        <f t="shared" ca="1" si="1"/>
        <v>83</v>
      </c>
      <c r="D86" s="91" t="s">
        <v>1461</v>
      </c>
      <c r="F86" s="34" t="s">
        <v>18</v>
      </c>
      <c r="G86" s="50"/>
      <c r="H86" t="s">
        <v>1453</v>
      </c>
      <c r="P86" s="34"/>
      <c r="Q86" s="34"/>
      <c r="W86" s="34"/>
      <c r="Z86" t="s">
        <v>166</v>
      </c>
      <c r="AA86" t="s">
        <v>1462</v>
      </c>
      <c r="AB86" t="s">
        <v>1455</v>
      </c>
      <c r="AC86" t="s">
        <v>16</v>
      </c>
      <c r="AD86" t="s">
        <v>1463</v>
      </c>
      <c r="AE86" t="s">
        <v>1464</v>
      </c>
      <c r="AF86" t="s">
        <v>1458</v>
      </c>
      <c r="AG86" t="s">
        <v>1459</v>
      </c>
      <c r="AH86" s="81" t="s">
        <v>1022</v>
      </c>
      <c r="AI86" s="81" t="s">
        <v>1022</v>
      </c>
      <c r="AK86" t="s">
        <v>1460</v>
      </c>
    </row>
    <row r="87" spans="1:37" ht="15" customHeight="1" x14ac:dyDescent="0.2">
      <c r="A87" t="s">
        <v>1008</v>
      </c>
      <c r="B87" t="s">
        <v>1451</v>
      </c>
      <c r="C87" s="50">
        <f t="shared" ca="1" si="1"/>
        <v>84</v>
      </c>
      <c r="D87" s="91" t="s">
        <v>1465</v>
      </c>
      <c r="F87" s="34" t="s">
        <v>18</v>
      </c>
      <c r="G87" s="50"/>
      <c r="H87" t="s">
        <v>1453</v>
      </c>
      <c r="P87" s="34"/>
      <c r="Q87" s="34"/>
      <c r="W87" s="34"/>
      <c r="Z87" t="s">
        <v>166</v>
      </c>
      <c r="AA87" t="s">
        <v>1466</v>
      </c>
      <c r="AB87" t="s">
        <v>1455</v>
      </c>
      <c r="AC87" t="s">
        <v>16</v>
      </c>
      <c r="AD87" t="s">
        <v>1467</v>
      </c>
      <c r="AE87" t="s">
        <v>1468</v>
      </c>
      <c r="AF87" t="s">
        <v>1458</v>
      </c>
      <c r="AG87" t="s">
        <v>1459</v>
      </c>
      <c r="AH87" s="81" t="s">
        <v>1022</v>
      </c>
      <c r="AI87" s="81" t="s">
        <v>1022</v>
      </c>
      <c r="AK87" t="s">
        <v>1460</v>
      </c>
    </row>
    <row r="88" spans="1:37" ht="15" customHeight="1" x14ac:dyDescent="0.2">
      <c r="A88" t="s">
        <v>1008</v>
      </c>
      <c r="B88" t="s">
        <v>1451</v>
      </c>
      <c r="C88" s="50">
        <f t="shared" ca="1" si="1"/>
        <v>85</v>
      </c>
      <c r="D88" s="91" t="s">
        <v>1469</v>
      </c>
      <c r="F88" s="34" t="s">
        <v>18</v>
      </c>
      <c r="G88" s="50"/>
      <c r="H88" t="s">
        <v>1469</v>
      </c>
      <c r="P88" s="34" t="str">
        <f t="shared" ref="P88:P96" si="13">IF(AC88="BOOLEAN","Yes/no",IF(AC88="TRUE_ONLY","True only",IF(AC88="INTEGER","Integer",IF(AC88="INTEGER_ZERO_OR_POSITIVE","Integer zero or positive",""))))</f>
        <v/>
      </c>
      <c r="Q88" s="34" t="s">
        <v>1015</v>
      </c>
      <c r="W88" s="34"/>
      <c r="Z88" t="s">
        <v>166</v>
      </c>
      <c r="AA88" t="s">
        <v>1470</v>
      </c>
      <c r="AB88" t="s">
        <v>1455</v>
      </c>
      <c r="AC88" t="s">
        <v>16</v>
      </c>
      <c r="AD88" t="s">
        <v>1471</v>
      </c>
      <c r="AE88" t="s">
        <v>1472</v>
      </c>
      <c r="AF88" t="s">
        <v>1471</v>
      </c>
      <c r="AG88" t="s">
        <v>1473</v>
      </c>
      <c r="AH88" s="81" t="s">
        <v>1022</v>
      </c>
      <c r="AI88" s="81" t="s">
        <v>1022</v>
      </c>
      <c r="AK88" t="s">
        <v>1474</v>
      </c>
    </row>
    <row r="89" spans="1:37" ht="15" customHeight="1" x14ac:dyDescent="0.2">
      <c r="A89" t="s">
        <v>1008</v>
      </c>
      <c r="B89" t="s">
        <v>1451</v>
      </c>
      <c r="C89" s="50">
        <f t="shared" ref="C89:C93" ca="1" si="14">IF(A89&lt;&gt;OFFSET(A89,-1,0),1,OFFSET(C89,-1,0)+IF(D89=OFFSET(D89,-1,0),0,1))</f>
        <v>86</v>
      </c>
      <c r="D89" t="s">
        <v>1475</v>
      </c>
      <c r="F89" s="34" t="s">
        <v>14</v>
      </c>
      <c r="G89" s="50"/>
      <c r="P89" s="34"/>
      <c r="Q89" s="34">
        <v>3000</v>
      </c>
      <c r="W89" s="34"/>
      <c r="Z89" t="s">
        <v>166</v>
      </c>
      <c r="AA89" t="s">
        <v>1476</v>
      </c>
      <c r="AB89" t="s">
        <v>1455</v>
      </c>
      <c r="AC89" s="81" t="s">
        <v>159</v>
      </c>
      <c r="AD89" s="81" t="s">
        <v>159</v>
      </c>
      <c r="AE89" s="81" t="s">
        <v>159</v>
      </c>
      <c r="AF89" s="81" t="s">
        <v>159</v>
      </c>
      <c r="AG89" s="81" t="s">
        <v>159</v>
      </c>
      <c r="AH89" s="81" t="s">
        <v>1022</v>
      </c>
      <c r="AI89" s="81" t="s">
        <v>1022</v>
      </c>
    </row>
    <row r="90" spans="1:37" ht="15" customHeight="1" x14ac:dyDescent="0.2">
      <c r="A90" t="s">
        <v>1008</v>
      </c>
      <c r="B90" t="s">
        <v>1477</v>
      </c>
      <c r="C90" s="50">
        <f t="shared" ca="1" si="14"/>
        <v>87</v>
      </c>
      <c r="D90" t="s">
        <v>1478</v>
      </c>
      <c r="E90" t="s">
        <v>1479</v>
      </c>
      <c r="F90" s="34" t="s">
        <v>14</v>
      </c>
      <c r="G90" s="50"/>
      <c r="P90" s="34"/>
      <c r="Q90" s="34">
        <v>3000</v>
      </c>
      <c r="W90" s="34"/>
      <c r="Z90" t="s">
        <v>166</v>
      </c>
      <c r="AA90" t="s">
        <v>1480</v>
      </c>
      <c r="AB90" t="s">
        <v>1094</v>
      </c>
      <c r="AC90" s="81" t="s">
        <v>159</v>
      </c>
      <c r="AD90" s="81" t="s">
        <v>159</v>
      </c>
      <c r="AE90" s="81" t="s">
        <v>159</v>
      </c>
      <c r="AF90" s="81" t="s">
        <v>159</v>
      </c>
      <c r="AG90" s="81" t="s">
        <v>159</v>
      </c>
      <c r="AH90" s="81" t="s">
        <v>1022</v>
      </c>
      <c r="AI90" s="81" t="s">
        <v>1022</v>
      </c>
    </row>
    <row r="91" spans="1:37" ht="15" customHeight="1" x14ac:dyDescent="0.2">
      <c r="A91" t="s">
        <v>1008</v>
      </c>
      <c r="B91" t="s">
        <v>1477</v>
      </c>
      <c r="C91" s="50">
        <f t="shared" ca="1" si="14"/>
        <v>88</v>
      </c>
      <c r="D91" t="s">
        <v>1481</v>
      </c>
      <c r="E91" t="s">
        <v>1482</v>
      </c>
      <c r="F91" s="34" t="s">
        <v>14</v>
      </c>
      <c r="G91" s="50"/>
      <c r="P91" s="34"/>
      <c r="Q91" s="34">
        <v>3000</v>
      </c>
      <c r="W91" s="34"/>
      <c r="Z91" t="s">
        <v>166</v>
      </c>
      <c r="AA91" t="s">
        <v>1483</v>
      </c>
      <c r="AB91" t="s">
        <v>1094</v>
      </c>
      <c r="AC91" s="81" t="s">
        <v>159</v>
      </c>
      <c r="AD91" s="81" t="s">
        <v>159</v>
      </c>
      <c r="AE91" s="81" t="s">
        <v>159</v>
      </c>
      <c r="AF91" s="81" t="s">
        <v>159</v>
      </c>
      <c r="AG91" s="81" t="s">
        <v>159</v>
      </c>
      <c r="AH91" s="81" t="s">
        <v>1022</v>
      </c>
      <c r="AI91" s="81" t="s">
        <v>1022</v>
      </c>
    </row>
    <row r="92" spans="1:37" ht="15" customHeight="1" x14ac:dyDescent="0.2">
      <c r="A92" t="s">
        <v>1008</v>
      </c>
      <c r="B92" t="s">
        <v>1477</v>
      </c>
      <c r="C92" s="50">
        <f t="shared" ca="1" si="14"/>
        <v>89</v>
      </c>
      <c r="D92" t="s">
        <v>1484</v>
      </c>
      <c r="E92" t="s">
        <v>1485</v>
      </c>
      <c r="F92" s="34" t="s">
        <v>14</v>
      </c>
      <c r="G92" s="50"/>
      <c r="K92" s="74" t="s">
        <v>1486</v>
      </c>
      <c r="N92" t="s">
        <v>1487</v>
      </c>
      <c r="O92" t="s">
        <v>1488</v>
      </c>
      <c r="P92" s="34"/>
      <c r="Q92" s="34">
        <v>3000</v>
      </c>
      <c r="W92" s="34"/>
      <c r="Z92" t="s">
        <v>166</v>
      </c>
      <c r="AA92" t="s">
        <v>1489</v>
      </c>
      <c r="AB92" t="s">
        <v>1094</v>
      </c>
      <c r="AC92" s="81" t="s">
        <v>159</v>
      </c>
      <c r="AD92" s="81" t="s">
        <v>159</v>
      </c>
      <c r="AE92" s="81" t="s">
        <v>159</v>
      </c>
      <c r="AF92" s="81" t="s">
        <v>159</v>
      </c>
      <c r="AG92" s="81" t="s">
        <v>159</v>
      </c>
      <c r="AH92" s="81" t="s">
        <v>1022</v>
      </c>
      <c r="AI92" s="81" t="s">
        <v>1022</v>
      </c>
    </row>
    <row r="93" spans="1:37" ht="15" customHeight="1" x14ac:dyDescent="0.2">
      <c r="A93" t="s">
        <v>1008</v>
      </c>
      <c r="B93" t="s">
        <v>1490</v>
      </c>
      <c r="C93" s="50">
        <f t="shared" ca="1" si="14"/>
        <v>90</v>
      </c>
      <c r="D93" t="s">
        <v>1491</v>
      </c>
      <c r="E93" t="s">
        <v>1492</v>
      </c>
      <c r="F93" s="34" t="s">
        <v>25</v>
      </c>
      <c r="G93" s="50" t="str">
        <f t="shared" ref="G93:G95" ca="1" si="15">IF(F93="Coded",IF(D93&lt;&gt;OFFSET(D93,-1,0),1,_xlfn.MAXIFS(INDIRECT("G$1:G"&amp;ROW()-1),INDIRECT("A$1:A"&amp;ROW()-1),A93,INDIRECT("D$1:D"&amp;ROW()-1),D93)+1),"")</f>
        <v/>
      </c>
      <c r="H93" s="34" t="s">
        <v>25</v>
      </c>
      <c r="K93" s="74" t="s">
        <v>1493</v>
      </c>
      <c r="N93" t="s">
        <v>1494</v>
      </c>
      <c r="O93" t="s">
        <v>1495</v>
      </c>
      <c r="P93" s="34" t="str">
        <f t="shared" si="13"/>
        <v>Yes/no</v>
      </c>
      <c r="Q93" s="34" t="s">
        <v>1015</v>
      </c>
      <c r="V93" t="s">
        <v>1015</v>
      </c>
      <c r="W93" s="34"/>
      <c r="Z93" t="s">
        <v>166</v>
      </c>
      <c r="AA93" t="s">
        <v>1496</v>
      </c>
      <c r="AB93" t="s">
        <v>1497</v>
      </c>
      <c r="AC93" t="s">
        <v>24</v>
      </c>
      <c r="AD93" t="s">
        <v>1498</v>
      </c>
      <c r="AE93" t="s">
        <v>1499</v>
      </c>
      <c r="AF93" s="81" t="s">
        <v>159</v>
      </c>
      <c r="AG93" s="81" t="s">
        <v>159</v>
      </c>
      <c r="AH93" s="81" t="s">
        <v>1022</v>
      </c>
      <c r="AI93" s="81" t="s">
        <v>1022</v>
      </c>
    </row>
    <row r="94" spans="1:37" ht="15" customHeight="1" x14ac:dyDescent="0.2">
      <c r="A94" t="s">
        <v>1008</v>
      </c>
      <c r="B94" t="s">
        <v>1490</v>
      </c>
      <c r="C94" s="50">
        <f t="shared" ref="C94:C97" ca="1" si="16">IF(A94&lt;&gt;OFFSET(A94,-1,0),1,OFFSET(C94,-1,0)+IF(D94=OFFSET(D94,-1,0),0,1))</f>
        <v>91</v>
      </c>
      <c r="D94" t="s">
        <v>1500</v>
      </c>
      <c r="F94" s="34" t="s">
        <v>29</v>
      </c>
      <c r="G94" s="50" t="str">
        <f t="shared" ca="1" si="15"/>
        <v/>
      </c>
      <c r="H94" t="s">
        <v>1015</v>
      </c>
      <c r="K94" s="74" t="s">
        <v>1501</v>
      </c>
      <c r="N94" t="s">
        <v>1502</v>
      </c>
      <c r="O94" t="s">
        <v>1503</v>
      </c>
      <c r="P94" s="34" t="str">
        <f t="shared" si="13"/>
        <v/>
      </c>
      <c r="Q94" s="34" t="s">
        <v>1015</v>
      </c>
      <c r="V94" s="98" t="s">
        <v>1504</v>
      </c>
      <c r="W94" s="34"/>
      <c r="Z94" t="s">
        <v>166</v>
      </c>
      <c r="AA94" t="s">
        <v>1505</v>
      </c>
      <c r="AB94" t="s">
        <v>1497</v>
      </c>
      <c r="AC94" t="s">
        <v>28</v>
      </c>
      <c r="AD94" t="s">
        <v>1506</v>
      </c>
      <c r="AE94" t="s">
        <v>1507</v>
      </c>
      <c r="AF94" s="81" t="s">
        <v>159</v>
      </c>
      <c r="AG94" s="81" t="s">
        <v>159</v>
      </c>
      <c r="AH94" s="81" t="s">
        <v>1022</v>
      </c>
      <c r="AI94" s="81" t="s">
        <v>1022</v>
      </c>
    </row>
    <row r="95" spans="1:37" ht="15" customHeight="1" x14ac:dyDescent="0.2">
      <c r="A95" t="s">
        <v>1008</v>
      </c>
      <c r="B95" t="s">
        <v>1490</v>
      </c>
      <c r="C95" s="50">
        <f t="shared" ca="1" si="16"/>
        <v>92</v>
      </c>
      <c r="D95" t="s">
        <v>1508</v>
      </c>
      <c r="F95" s="34" t="s">
        <v>25</v>
      </c>
      <c r="G95" s="50" t="str">
        <f t="shared" ca="1" si="15"/>
        <v/>
      </c>
      <c r="H95" s="34" t="s">
        <v>25</v>
      </c>
      <c r="K95" s="108" t="s">
        <v>1509</v>
      </c>
      <c r="N95" t="s">
        <v>1510</v>
      </c>
      <c r="O95" t="s">
        <v>1511</v>
      </c>
      <c r="P95" s="34" t="str">
        <f t="shared" si="13"/>
        <v>Yes/no</v>
      </c>
      <c r="Q95" s="34" t="s">
        <v>1015</v>
      </c>
      <c r="V95" t="s">
        <v>1015</v>
      </c>
      <c r="W95" s="34"/>
      <c r="Z95" t="s">
        <v>166</v>
      </c>
      <c r="AA95" t="s">
        <v>1512</v>
      </c>
      <c r="AB95" t="s">
        <v>1497</v>
      </c>
      <c r="AC95" t="s">
        <v>24</v>
      </c>
      <c r="AD95" t="s">
        <v>1513</v>
      </c>
      <c r="AE95" t="s">
        <v>1514</v>
      </c>
      <c r="AF95" s="81" t="s">
        <v>159</v>
      </c>
      <c r="AG95" s="81" t="s">
        <v>159</v>
      </c>
      <c r="AH95" s="81" t="s">
        <v>1022</v>
      </c>
      <c r="AI95" s="81" t="s">
        <v>1022</v>
      </c>
    </row>
    <row r="96" spans="1:37" ht="15" customHeight="1" x14ac:dyDescent="0.2">
      <c r="A96" t="s">
        <v>1008</v>
      </c>
      <c r="B96" t="s">
        <v>1490</v>
      </c>
      <c r="C96" s="50">
        <f t="shared" ca="1" si="16"/>
        <v>93</v>
      </c>
      <c r="D96" t="s">
        <v>1515</v>
      </c>
      <c r="F96" s="34" t="s">
        <v>18</v>
      </c>
      <c r="G96" s="50"/>
      <c r="H96" t="s">
        <v>1515</v>
      </c>
      <c r="P96" s="34" t="str">
        <f t="shared" si="13"/>
        <v/>
      </c>
      <c r="Q96" s="34" t="s">
        <v>1015</v>
      </c>
      <c r="V96" s="98" t="s">
        <v>1516</v>
      </c>
      <c r="W96" s="34"/>
      <c r="Z96" t="s">
        <v>166</v>
      </c>
      <c r="AA96" t="s">
        <v>1517</v>
      </c>
      <c r="AB96" t="s">
        <v>1497</v>
      </c>
      <c r="AC96" t="s">
        <v>16</v>
      </c>
      <c r="AD96" t="s">
        <v>1518</v>
      </c>
      <c r="AE96" t="s">
        <v>1519</v>
      </c>
      <c r="AF96" t="s">
        <v>1520</v>
      </c>
      <c r="AG96" t="s">
        <v>1521</v>
      </c>
      <c r="AH96" s="81" t="s">
        <v>1022</v>
      </c>
      <c r="AI96" s="81" t="s">
        <v>1022</v>
      </c>
    </row>
    <row r="97" spans="1:35" ht="15" customHeight="1" x14ac:dyDescent="0.2">
      <c r="A97" t="s">
        <v>1008</v>
      </c>
      <c r="B97" t="s">
        <v>1490</v>
      </c>
      <c r="C97" s="50">
        <f t="shared" ca="1" si="16"/>
        <v>94</v>
      </c>
      <c r="D97" t="s">
        <v>1522</v>
      </c>
      <c r="E97" t="s">
        <v>1082</v>
      </c>
      <c r="F97" s="34" t="s">
        <v>14</v>
      </c>
      <c r="G97" s="50"/>
      <c r="K97" s="67" t="s">
        <v>1083</v>
      </c>
      <c r="O97" t="s">
        <v>1084</v>
      </c>
      <c r="P97" s="34"/>
      <c r="Q97" s="34">
        <v>255</v>
      </c>
      <c r="V97" s="98" t="s">
        <v>1523</v>
      </c>
      <c r="W97" s="34"/>
      <c r="Z97" t="s">
        <v>166</v>
      </c>
      <c r="AA97" t="s">
        <v>1086</v>
      </c>
      <c r="AB97" t="s">
        <v>1497</v>
      </c>
      <c r="AC97" s="81" t="s">
        <v>159</v>
      </c>
      <c r="AD97" s="81" t="s">
        <v>159</v>
      </c>
      <c r="AE97" s="81" t="s">
        <v>159</v>
      </c>
      <c r="AF97" s="81" t="s">
        <v>159</v>
      </c>
      <c r="AG97" s="81" t="s">
        <v>159</v>
      </c>
      <c r="AH97" s="81" t="s">
        <v>1022</v>
      </c>
      <c r="AI97" s="81" t="s">
        <v>1022</v>
      </c>
    </row>
    <row r="98" spans="1:35" ht="15" customHeight="1" x14ac:dyDescent="0.2">
      <c r="A98" t="s">
        <v>1008</v>
      </c>
      <c r="B98" t="s">
        <v>1490</v>
      </c>
      <c r="C98" s="50">
        <f t="shared" ref="C98" ca="1" si="17">IF(A98&lt;&gt;OFFSET(A98,-1,0),1,OFFSET(C98,-1,0)+IF(D98=OFFSET(D98,-1,0),0,1))</f>
        <v>95</v>
      </c>
      <c r="D98" t="s">
        <v>1115</v>
      </c>
      <c r="F98" s="34" t="s">
        <v>14</v>
      </c>
      <c r="G98" s="50"/>
      <c r="K98" s="74" t="s">
        <v>1524</v>
      </c>
      <c r="P98" s="34"/>
      <c r="Q98" s="34">
        <v>255</v>
      </c>
      <c r="V98" s="98" t="s">
        <v>1516</v>
      </c>
      <c r="W98" s="34"/>
      <c r="Z98" t="s">
        <v>166</v>
      </c>
      <c r="AA98" t="s">
        <v>1525</v>
      </c>
      <c r="AB98" t="s">
        <v>1497</v>
      </c>
      <c r="AC98" s="81" t="s">
        <v>159</v>
      </c>
      <c r="AD98" s="81" t="s">
        <v>159</v>
      </c>
      <c r="AE98" s="81" t="s">
        <v>159</v>
      </c>
      <c r="AF98" s="81" t="s">
        <v>159</v>
      </c>
      <c r="AG98" s="81" t="s">
        <v>159</v>
      </c>
      <c r="AH98" s="81" t="s">
        <v>1022</v>
      </c>
      <c r="AI98" s="81" t="s">
        <v>1022</v>
      </c>
    </row>
    <row r="99" spans="1:35" ht="15" customHeight="1" x14ac:dyDescent="0.2">
      <c r="C99" s="50"/>
      <c r="F99" s="34"/>
      <c r="G99" s="50"/>
      <c r="P99" s="34"/>
      <c r="Q99" s="34"/>
      <c r="W99" s="34"/>
    </row>
    <row r="100" spans="1:35" ht="15" customHeight="1" x14ac:dyDescent="0.2">
      <c r="C100" s="50"/>
      <c r="F100" s="34"/>
      <c r="G100" s="50"/>
      <c r="P100" s="34"/>
      <c r="Q100" s="34"/>
      <c r="W100" s="34"/>
    </row>
    <row r="101" spans="1:35" ht="15" customHeight="1" x14ac:dyDescent="0.2">
      <c r="C101" s="50"/>
      <c r="F101" s="34"/>
      <c r="G101" s="50"/>
      <c r="P101" s="34"/>
      <c r="Q101" s="34"/>
      <c r="W101" s="34"/>
    </row>
    <row r="102" spans="1:35" ht="15" customHeight="1" x14ac:dyDescent="0.2">
      <c r="C102" s="50"/>
      <c r="F102" s="34"/>
      <c r="G102" s="50"/>
      <c r="P102" s="34"/>
      <c r="Q102" s="34"/>
      <c r="W102" s="34"/>
    </row>
    <row r="103" spans="1:35" ht="15" customHeight="1" x14ac:dyDescent="0.2">
      <c r="C103" s="50"/>
      <c r="F103" s="34"/>
      <c r="G103" s="50"/>
      <c r="P103" s="34"/>
      <c r="Q103" s="34"/>
      <c r="W103" s="34"/>
    </row>
    <row r="104" spans="1:35" ht="15" customHeight="1" x14ac:dyDescent="0.2">
      <c r="C104" s="50"/>
      <c r="F104" s="34"/>
      <c r="G104" s="50"/>
      <c r="P104" s="34"/>
      <c r="Q104" s="34"/>
      <c r="W104" s="34"/>
    </row>
    <row r="105" spans="1:35" ht="15" customHeight="1" x14ac:dyDescent="0.2">
      <c r="C105" s="50"/>
      <c r="F105" s="34"/>
      <c r="G105" s="50"/>
      <c r="P105" s="34"/>
      <c r="Q105" s="34"/>
      <c r="W105" s="34"/>
    </row>
    <row r="106" spans="1:35" ht="15" customHeight="1" x14ac:dyDescent="0.2">
      <c r="C106" s="50"/>
      <c r="F106" s="34"/>
      <c r="G106" s="50"/>
      <c r="P106" s="34"/>
      <c r="Q106" s="34"/>
      <c r="W106" s="34"/>
    </row>
    <row r="107" spans="1:35" ht="15" customHeight="1" x14ac:dyDescent="0.2">
      <c r="C107" s="50"/>
      <c r="F107" s="34"/>
      <c r="G107" s="50"/>
      <c r="P107" s="34"/>
      <c r="Q107" s="34"/>
      <c r="W107" s="34"/>
    </row>
    <row r="108" spans="1:35" ht="15" customHeight="1" x14ac:dyDescent="0.2">
      <c r="C108" s="50"/>
      <c r="F108" s="34"/>
      <c r="G108" s="50"/>
      <c r="P108" s="34"/>
      <c r="Q108" s="34"/>
      <c r="W108" s="34"/>
    </row>
  </sheetData>
  <autoFilter ref="A2:AL108" xr:uid="{51965C98-E5DD-40EE-863B-45F12AD9D174}"/>
  <mergeCells count="2">
    <mergeCell ref="AC1:AH1"/>
    <mergeCell ref="J1:O1"/>
  </mergeCells>
  <phoneticPr fontId="16" type="noConversion"/>
  <hyperlinks>
    <hyperlink ref="K3" r:id="rId1" location="/orgs/MSF/sources/MSF/concepts/2473/" display="https://app.openconceptlab.org/ - /orgs/MSF/sources/MSF/concepts/2473/" xr:uid="{D810A040-43A6-48E3-B4BB-7FDEE3886FB7}"/>
    <hyperlink ref="K4" r:id="rId2" location="/orgs/MSF/sources/MSF/concepts/1314/" xr:uid="{DC908F83-5D65-41E3-BA05-1CC16AC6A360}"/>
    <hyperlink ref="K7" r:id="rId3" location="/orgs/MSF/sources/MSF/concepts/1297/" display="https://app.openconceptlab.org/ - /orgs/MSF/sources/MSF/concepts/1297/" xr:uid="{46E001E2-C873-4F28-98E8-2A53CF266367}"/>
    <hyperlink ref="L12" r:id="rId4" location="/orgs/CIEL/sources/CIEL/concepts/163311/" display="https://app.openconceptlab.org/ - /orgs/CIEL/sources/CIEL/concepts/163311/" xr:uid="{CBE6D2E1-4ADC-4FFC-A03A-ACD4FF08C01D}"/>
    <hyperlink ref="K13" r:id="rId5" location="/orgs/MSF/sources/MSF/concepts/1290/" display="https://app.openconceptlab.org/ - /orgs/MSF/sources/MSF/concepts/1290/" xr:uid="{EF047FAF-6D17-4DA8-8D67-216B7A0BC502}"/>
    <hyperlink ref="L13" r:id="rId6" location="/orgs/CIEL/sources/CIEL/concepts/164408/" display="https://app.openconceptlab.org/ - /orgs/CIEL/sources/CIEL/concepts/164408/" xr:uid="{71B1DE56-1BF2-4B8C-9B4F-4DA273F006BD}"/>
    <hyperlink ref="K14" r:id="rId7" location="/orgs/MSF/sources/MSF/concepts/61/" xr:uid="{8B6340FB-8E9E-4E4A-BC0B-EC38674D4005}"/>
    <hyperlink ref="K24" r:id="rId8" location="/orgs/MSF/sources/MSF/concepts/1364/" xr:uid="{0115EE0D-B242-4516-B05A-36426AD251B4}"/>
    <hyperlink ref="K31" r:id="rId9" location="/orgs/MSF/sources/MSF/concepts/815/" xr:uid="{7D0619D2-CD52-40A0-95CF-D7227EF33316}"/>
    <hyperlink ref="K41" r:id="rId10" location="/orgs/MSF/sources/MSF/concepts/829/" xr:uid="{F68D6ACD-6270-49BF-BAEA-003AC5DCB81A}"/>
    <hyperlink ref="K51" r:id="rId11" location="/orgs/MSF/sources/MSF/concepts/1429/" xr:uid="{D36302E9-FF55-47E4-A771-3B498763D22B}"/>
    <hyperlink ref="K52" r:id="rId12" xr:uid="{5E162589-0100-488B-8717-BF54EED11585}"/>
    <hyperlink ref="L32" r:id="rId13" location="/orgs/CIEL/sources/CIEL/concepts/1731/" xr:uid="{916F859D-7A42-4284-A7B4-D8F1557274CE}"/>
    <hyperlink ref="K42" r:id="rId14" location="/orgs/MSF/sources/MSF/concepts/2473/" display="https://app.openconceptlab.org/ - /orgs/MSF/sources/MSF/concepts/2473/" xr:uid="{D6386A9E-2DEE-4832-A26E-DF3957B4420B}"/>
    <hyperlink ref="K35" r:id="rId15" location="/orgs/MSF/sources/MSF/concepts/2473/" display="https://app.openconceptlab.org/ - /orgs/MSF/sources/MSF/concepts/2473/" xr:uid="{939E566A-77AB-4592-ABB4-819BB8914A57}"/>
    <hyperlink ref="L6" r:id="rId16" location="/orgs/CIEL/sources/CIEL/concepts/5507/" xr:uid="{38E4645E-4ACA-424D-A9A8-08F684B88170}"/>
    <hyperlink ref="K15" r:id="rId17" location="/orgs/MSF/sources/MSF/concepts/459/" xr:uid="{382B4DCF-A36C-451B-B54B-5EB0271CF848}"/>
    <hyperlink ref="K16" r:id="rId18" location="/orgs/MSF/sources/MSF/concepts/1298/" xr:uid="{263A2123-27B8-4E88-9957-3B5F00730FE2}"/>
    <hyperlink ref="K17" r:id="rId19" location="/orgs/MSF/sources/MSF/concepts/819/" xr:uid="{6753B194-0B03-4D6F-8764-2292FAFCB266}"/>
    <hyperlink ref="K18" r:id="rId20" location="/orgs/MSF/sources/MSF/concepts/820/" xr:uid="{DFE42DFE-5D47-4758-ADD3-EDBF535531A7}"/>
    <hyperlink ref="K19" r:id="rId21" location="/orgs/MSF/sources/MSF/concepts/823/" xr:uid="{EBE490BB-88C4-46D0-ABE7-9AF1B585B614}"/>
    <hyperlink ref="K20" r:id="rId22" location="/orgs/MSF/sources/MSF/concepts/825/" xr:uid="{5A6FDDB6-7B5E-48B4-9B41-2A0F7E6CD177}"/>
    <hyperlink ref="K21" r:id="rId23" location="/orgs/MSF/sources/MSF/concepts/889/" xr:uid="{20343F13-BC0C-42F1-B9F7-E7304C555EBD}"/>
    <hyperlink ref="K22" r:id="rId24" location="/orgs/MSF/sources/MSF/concepts/7/" xr:uid="{92450DC3-8B0A-4EDA-BA66-D9371E6CD997}"/>
    <hyperlink ref="M22" r:id="rId25" location="/orgs/MSF/sources/MSF/concepts/7/" display="https://app.openconceptlab.org/#/orgs/MSF/sources/MSF/concepts/7/" xr:uid="{665A1D6F-9126-48CD-8F8F-949C8EA970C4}"/>
    <hyperlink ref="K23" r:id="rId26" location="/orgs/MSF/sources/MSF/concepts/2563/" xr:uid="{CEC13D48-9B1A-49E9-A290-22B5CC1F682B}"/>
    <hyperlink ref="L33" r:id="rId27" location="/orgs/CIEL/sources/CIEL/concepts/162676/" xr:uid="{B768BB9A-207F-4EFA-BF04-E972F29E6FF8}"/>
    <hyperlink ref="K98" r:id="rId28" location="/orgs/MSF/sources/MSF/concepts/62/" xr:uid="{55144D87-573E-4540-A46D-06C4638A3900}"/>
    <hyperlink ref="K93" r:id="rId29" location="/orgs/MSF/sources/MSF/concepts/834/" xr:uid="{5EB6E62E-AC9B-42C3-8FE8-25F2BDA0D99E}"/>
    <hyperlink ref="K94" r:id="rId30" location="/orgs/MSF/sources/MSF/concepts/721/" xr:uid="{D51DA027-0470-4853-875D-E3BE0E6BAE01}"/>
    <hyperlink ref="K95" r:id="rId31" location="/orgs/MSF/sources/MSF/concepts/2062/" xr:uid="{6961C2BA-FD20-4801-9CB6-AA536B89B9DC}"/>
    <hyperlink ref="K92" r:id="rId32" location="/orgs/MSF/sources/MSF/concepts/2915/" xr:uid="{F8A2059F-592F-4397-AE7C-24411F91D728}"/>
  </hyperlinks>
  <pageMargins left="0.7" right="0.7" top="0.75" bottom="0.75" header="0.3" footer="0.3"/>
  <pageSetup paperSize="9" orientation="portrait" verticalDpi="0" r:id="rId3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54AC-4F21-4B36-8724-7F2CA34F218B}">
  <sheetPr>
    <tabColor rgb="FFFFC000"/>
    <outlinePr summaryBelow="0"/>
  </sheetPr>
  <dimension ref="A1:AJ89"/>
  <sheetViews>
    <sheetView workbookViewId="0">
      <pane xSplit="4" ySplit="2" topLeftCell="E3" activePane="bottomRight" state="frozen"/>
      <selection pane="topRight" activeCell="E1" sqref="E1"/>
      <selection pane="bottomLeft" activeCell="A2" sqref="A2"/>
      <selection pane="bottomRight" activeCell="D32" sqref="D32"/>
    </sheetView>
  </sheetViews>
  <sheetFormatPr baseColWidth="10" defaultColWidth="8.6640625" defaultRowHeight="15" customHeight="1" outlineLevelCol="1" x14ac:dyDescent="0.2"/>
  <cols>
    <col min="1" max="1" width="19.5" customWidth="1" outlineLevel="1"/>
    <col min="2" max="2" width="18.6640625" customWidth="1" outlineLevel="1"/>
    <col min="3" max="3" width="6.33203125" style="40" customWidth="1"/>
    <col min="4" max="4" width="53.5" customWidth="1" outlineLevel="1"/>
    <col min="5" max="5" width="35.33203125" customWidth="1" outlineLevel="1"/>
    <col min="6" max="6" width="18.6640625" customWidth="1" outlineLevel="1"/>
    <col min="7" max="7" width="7.33203125" style="40" customWidth="1"/>
    <col min="8" max="8" width="28.5" customWidth="1"/>
    <col min="9" max="9" width="18.6640625" customWidth="1"/>
    <col min="10" max="10" width="18.6640625" customWidth="1" outlineLevel="1"/>
    <col min="11" max="13" width="18.6640625" customWidth="1"/>
    <col min="14" max="14" width="35.5" customWidth="1"/>
    <col min="15" max="15" width="25.5" customWidth="1" outlineLevel="1"/>
    <col min="16" max="16" width="19.5" customWidth="1" outlineLevel="1"/>
    <col min="17" max="19" width="13.33203125" customWidth="1" outlineLevel="1"/>
    <col min="20" max="20" width="45.6640625" customWidth="1" outlineLevel="1"/>
    <col min="21" max="21" width="14.33203125" customWidth="1" outlineLevel="1"/>
    <col min="22" max="23" width="18.6640625" customWidth="1" outlineLevel="1"/>
    <col min="24" max="24" width="11" customWidth="1" outlineLevel="1"/>
    <col min="25" max="25" width="19.5" customWidth="1"/>
    <col min="26" max="27" width="18.6640625" customWidth="1"/>
    <col min="28" max="28" width="54.33203125" customWidth="1"/>
    <col min="29" max="29" width="26.33203125" customWidth="1"/>
    <col min="30" max="30" width="48" customWidth="1"/>
    <col min="31" max="31" width="47.6640625" customWidth="1"/>
    <col min="32" max="33" width="18.6640625" customWidth="1"/>
    <col min="34" max="34" width="50.5" customWidth="1"/>
    <col min="35" max="35" width="45" customWidth="1"/>
    <col min="36" max="36" width="18.6640625" customWidth="1"/>
  </cols>
  <sheetData>
    <row r="1" spans="1:36" ht="40.5" customHeight="1" x14ac:dyDescent="0.2">
      <c r="I1" s="119" t="s">
        <v>992</v>
      </c>
      <c r="J1" s="119"/>
      <c r="K1" s="119"/>
      <c r="L1" s="119"/>
      <c r="M1" s="119"/>
      <c r="N1" s="119"/>
      <c r="AA1" s="119" t="s">
        <v>993</v>
      </c>
      <c r="AB1" s="119"/>
      <c r="AC1" s="119"/>
      <c r="AD1" s="119"/>
      <c r="AE1" s="119"/>
      <c r="AF1" s="119"/>
    </row>
    <row r="2" spans="1:36" s="1" customFormat="1" ht="30" customHeight="1" x14ac:dyDescent="0.2">
      <c r="A2" s="2" t="s">
        <v>121</v>
      </c>
      <c r="B2" s="2" t="s">
        <v>122</v>
      </c>
      <c r="C2" s="41" t="s">
        <v>994</v>
      </c>
      <c r="D2" s="2" t="s">
        <v>61</v>
      </c>
      <c r="E2" s="2" t="s">
        <v>124</v>
      </c>
      <c r="F2" s="2" t="s">
        <v>125</v>
      </c>
      <c r="G2" s="41" t="s">
        <v>995</v>
      </c>
      <c r="H2" s="2" t="s">
        <v>996</v>
      </c>
      <c r="I2" s="2" t="s">
        <v>998</v>
      </c>
      <c r="J2" s="2" t="s">
        <v>999</v>
      </c>
      <c r="K2" s="2" t="s">
        <v>149</v>
      </c>
      <c r="L2" s="2" t="s">
        <v>1000</v>
      </c>
      <c r="M2" s="2" t="s">
        <v>1001</v>
      </c>
      <c r="N2" s="2" t="s">
        <v>1002</v>
      </c>
      <c r="O2" s="2" t="s">
        <v>12</v>
      </c>
      <c r="P2" s="2" t="s">
        <v>13</v>
      </c>
      <c r="Q2" s="2" t="s">
        <v>132</v>
      </c>
      <c r="R2" s="2" t="s">
        <v>133</v>
      </c>
      <c r="S2" s="2" t="s">
        <v>134</v>
      </c>
      <c r="T2" s="2" t="s">
        <v>135</v>
      </c>
      <c r="U2" s="2" t="s">
        <v>136</v>
      </c>
      <c r="V2" s="2" t="s">
        <v>137</v>
      </c>
      <c r="W2" s="2" t="s">
        <v>138</v>
      </c>
      <c r="X2" s="2" t="s">
        <v>139</v>
      </c>
      <c r="Y2" s="2" t="s">
        <v>1004</v>
      </c>
      <c r="Z2" s="2" t="s">
        <v>1005</v>
      </c>
      <c r="AA2" s="2" t="s">
        <v>142</v>
      </c>
      <c r="AB2" s="2" t="s">
        <v>1006</v>
      </c>
      <c r="AC2" s="2" t="s">
        <v>1007</v>
      </c>
      <c r="AD2" s="2" t="s">
        <v>145</v>
      </c>
      <c r="AE2" s="2" t="s">
        <v>146</v>
      </c>
      <c r="AF2" s="2" t="s">
        <v>147</v>
      </c>
      <c r="AG2" s="2" t="s">
        <v>148</v>
      </c>
      <c r="AH2" s="2" t="s">
        <v>129</v>
      </c>
      <c r="AI2" s="2" t="s">
        <v>150</v>
      </c>
      <c r="AJ2" s="2" t="s">
        <v>151</v>
      </c>
    </row>
    <row r="3" spans="1:36" ht="15" customHeight="1" x14ac:dyDescent="0.2">
      <c r="A3" t="s">
        <v>1526</v>
      </c>
      <c r="B3" t="s">
        <v>1023</v>
      </c>
      <c r="C3" s="55">
        <v>1</v>
      </c>
      <c r="D3" s="91" t="s">
        <v>1527</v>
      </c>
      <c r="F3" s="34" t="s">
        <v>21</v>
      </c>
      <c r="G3" s="50"/>
      <c r="H3" t="s">
        <v>1015</v>
      </c>
      <c r="N3" t="s">
        <v>1528</v>
      </c>
      <c r="O3" s="34" t="str">
        <f t="shared" ref="O3" si="0">IF(AA3="BOOLEAN","Yes/no",IF(AA3="TRUE_ONLY","True only",IF(AA3="INTEGER","Integer",IF(AA3="INTEGER_ZERO_OR_POSITIVE","Integer zero or positive",""))))</f>
        <v>Integer</v>
      </c>
      <c r="P3" s="34"/>
      <c r="Q3" t="s">
        <v>1529</v>
      </c>
      <c r="U3" s="34"/>
      <c r="X3" t="s">
        <v>166</v>
      </c>
      <c r="Y3" t="s">
        <v>1530</v>
      </c>
      <c r="Z3" t="s">
        <v>1030</v>
      </c>
      <c r="AA3" t="s">
        <v>20</v>
      </c>
      <c r="AB3" t="s">
        <v>1531</v>
      </c>
      <c r="AC3" t="s">
        <v>1532</v>
      </c>
      <c r="AD3" s="81" t="s">
        <v>159</v>
      </c>
      <c r="AE3" s="81" t="s">
        <v>159</v>
      </c>
      <c r="AF3" s="81" t="s">
        <v>1022</v>
      </c>
      <c r="AG3" s="81" t="s">
        <v>1022</v>
      </c>
      <c r="AI3" s="34" t="s">
        <v>1533</v>
      </c>
    </row>
    <row r="4" spans="1:36" ht="15" customHeight="1" x14ac:dyDescent="0.2">
      <c r="A4" t="s">
        <v>1526</v>
      </c>
      <c r="B4" t="s">
        <v>1023</v>
      </c>
      <c r="C4" s="50">
        <f t="shared" ref="C4" ca="1" si="1">IF(A4&lt;&gt;OFFSET(A4,-1,0),1,OFFSET(C4,-1,0)+IF(D4=OFFSET(D4,-1,0),0,1))</f>
        <v>2</v>
      </c>
      <c r="D4" s="91" t="s">
        <v>1024</v>
      </c>
      <c r="F4" s="34" t="s">
        <v>18</v>
      </c>
      <c r="G4" s="50"/>
      <c r="H4" s="59" t="s">
        <v>1534</v>
      </c>
      <c r="J4" s="67" t="s">
        <v>1025</v>
      </c>
      <c r="L4" t="s">
        <v>1026</v>
      </c>
      <c r="M4" t="s">
        <v>1027</v>
      </c>
      <c r="N4" t="s">
        <v>1028</v>
      </c>
      <c r="O4" s="34" t="str">
        <f t="shared" ref="O4" si="2">IF(AA4="BOOLEAN","Yes/no",IF(AA4="TRUE_ONLY","True only",IF(AA4="INTEGER","Integer",IF(AA4="INTEGER_ZERO_OR_POSITIVE","Integer zero or positive",""))))</f>
        <v/>
      </c>
      <c r="P4" s="34"/>
      <c r="U4" s="34"/>
      <c r="X4" t="s">
        <v>166</v>
      </c>
      <c r="Y4" t="s">
        <v>1029</v>
      </c>
      <c r="Z4" t="s">
        <v>1030</v>
      </c>
      <c r="AA4" t="s">
        <v>16</v>
      </c>
      <c r="AB4" t="s">
        <v>1535</v>
      </c>
      <c r="AC4" t="s">
        <v>1536</v>
      </c>
      <c r="AD4" t="s">
        <v>1537</v>
      </c>
      <c r="AE4" t="s">
        <v>1538</v>
      </c>
      <c r="AF4" s="81" t="s">
        <v>1022</v>
      </c>
      <c r="AG4" s="81" t="s">
        <v>1022</v>
      </c>
      <c r="AI4" s="34" t="s">
        <v>1539</v>
      </c>
    </row>
    <row r="5" spans="1:36" ht="15" customHeight="1" x14ac:dyDescent="0.2">
      <c r="A5" t="s">
        <v>1526</v>
      </c>
      <c r="B5" t="s">
        <v>1023</v>
      </c>
      <c r="C5" s="50">
        <f t="shared" ref="C5" ca="1" si="3">IF(A5&lt;&gt;OFFSET(A5,-1,0),1,OFFSET(C5,-1,0)+IF(D5=OFFSET(D5,-1,0),0,1))</f>
        <v>3</v>
      </c>
      <c r="D5" t="s">
        <v>1036</v>
      </c>
      <c r="F5" s="34" t="s">
        <v>21</v>
      </c>
      <c r="G5" s="50"/>
      <c r="H5" t="s">
        <v>1015</v>
      </c>
      <c r="J5" s="69"/>
      <c r="N5" s="59" t="s">
        <v>1037</v>
      </c>
      <c r="O5" s="34" t="str">
        <f t="shared" ref="O5" si="4">IF(AA5="BOOLEAN","Yes/no",IF(AA5="TRUE_ONLY","True only",IF(AA5="INTEGER","Integer",IF(AA5="INTEGER_ZERO_OR_POSITIVE","Integer zero or positive",""))))</f>
        <v>Integer</v>
      </c>
      <c r="P5" s="34" t="s">
        <v>1015</v>
      </c>
      <c r="R5">
        <v>0</v>
      </c>
      <c r="S5">
        <v>99</v>
      </c>
      <c r="T5" t="s">
        <v>1038</v>
      </c>
      <c r="U5" s="34"/>
      <c r="X5" t="s">
        <v>166</v>
      </c>
      <c r="Y5" t="s">
        <v>1039</v>
      </c>
      <c r="Z5" t="s">
        <v>1030</v>
      </c>
      <c r="AA5" t="s">
        <v>20</v>
      </c>
      <c r="AB5" t="s">
        <v>1540</v>
      </c>
      <c r="AC5" t="s">
        <v>1541</v>
      </c>
      <c r="AD5" s="81" t="s">
        <v>159</v>
      </c>
      <c r="AE5" s="81" t="s">
        <v>159</v>
      </c>
      <c r="AF5" s="81" t="s">
        <v>1022</v>
      </c>
      <c r="AG5" s="81" t="s">
        <v>1022</v>
      </c>
      <c r="AI5" s="34"/>
    </row>
    <row r="6" spans="1:36" ht="15" customHeight="1" x14ac:dyDescent="0.2">
      <c r="A6" t="s">
        <v>1526</v>
      </c>
      <c r="B6" t="s">
        <v>1023</v>
      </c>
      <c r="C6" s="50">
        <f t="shared" ref="C6:C70" ca="1" si="5">IF(A6&lt;&gt;OFFSET(A6,-1,0),1,OFFSET(C6,-1,0)+IF(D6=OFFSET(D6,-1,0),0,1))</f>
        <v>4</v>
      </c>
      <c r="D6" s="91" t="s">
        <v>1042</v>
      </c>
      <c r="F6" s="34" t="s">
        <v>18</v>
      </c>
      <c r="G6" s="50"/>
      <c r="H6" t="s">
        <v>1542</v>
      </c>
      <c r="K6" s="63" t="s">
        <v>1043</v>
      </c>
      <c r="L6" t="s">
        <v>1044</v>
      </c>
      <c r="M6" t="s">
        <v>1014</v>
      </c>
      <c r="O6" s="34" t="str">
        <f t="shared" ref="O6:O12" si="6">IF(AA6="BOOLEAN","Yes/no",IF(AA6="TRUE_ONLY","True only",IF(AA6="INTEGER","Integer",IF(AA6="INTEGER_ZERO_OR_POSITIVE","Integer zero or positive",""))))</f>
        <v/>
      </c>
      <c r="P6" s="34"/>
      <c r="U6" s="34"/>
      <c r="X6" t="s">
        <v>166</v>
      </c>
      <c r="Y6" t="s">
        <v>1045</v>
      </c>
      <c r="Z6" t="s">
        <v>1030</v>
      </c>
      <c r="AA6" t="s">
        <v>16</v>
      </c>
      <c r="AB6" t="s">
        <v>1543</v>
      </c>
      <c r="AC6" t="s">
        <v>1544</v>
      </c>
      <c r="AD6" t="s">
        <v>1048</v>
      </c>
      <c r="AE6" t="s">
        <v>1049</v>
      </c>
      <c r="AF6" s="81" t="s">
        <v>1022</v>
      </c>
      <c r="AG6" s="81" t="s">
        <v>1022</v>
      </c>
      <c r="AI6" t="s">
        <v>1545</v>
      </c>
    </row>
    <row r="7" spans="1:36" ht="15" customHeight="1" x14ac:dyDescent="0.2">
      <c r="A7" t="s">
        <v>1526</v>
      </c>
      <c r="B7" t="s">
        <v>1023</v>
      </c>
      <c r="C7" s="50">
        <f t="shared" ca="1" si="5"/>
        <v>5</v>
      </c>
      <c r="D7" t="s">
        <v>1051</v>
      </c>
      <c r="F7" s="34" t="s">
        <v>18</v>
      </c>
      <c r="G7" s="50"/>
      <c r="H7" t="s">
        <v>1051</v>
      </c>
      <c r="J7" s="67" t="s">
        <v>1052</v>
      </c>
      <c r="L7" t="s">
        <v>1053</v>
      </c>
      <c r="M7" t="s">
        <v>1054</v>
      </c>
      <c r="N7" t="s">
        <v>1028</v>
      </c>
      <c r="O7" s="34" t="str">
        <f t="shared" si="6"/>
        <v/>
      </c>
      <c r="P7" s="34"/>
      <c r="T7" t="s">
        <v>1015</v>
      </c>
      <c r="U7" s="34"/>
      <c r="X7" t="s">
        <v>166</v>
      </c>
      <c r="Y7" t="s">
        <v>1055</v>
      </c>
      <c r="Z7" t="s">
        <v>1030</v>
      </c>
      <c r="AA7" t="s">
        <v>16</v>
      </c>
      <c r="AB7" t="s">
        <v>1546</v>
      </c>
      <c r="AC7" t="s">
        <v>1547</v>
      </c>
      <c r="AD7" t="s">
        <v>1058</v>
      </c>
      <c r="AE7" t="s">
        <v>1059</v>
      </c>
      <c r="AF7" s="81" t="s">
        <v>1022</v>
      </c>
      <c r="AG7" s="81" t="s">
        <v>1022</v>
      </c>
      <c r="AI7" s="34"/>
    </row>
    <row r="8" spans="1:36" ht="15" customHeight="1" x14ac:dyDescent="0.2">
      <c r="A8" t="s">
        <v>1526</v>
      </c>
      <c r="B8" t="s">
        <v>1023</v>
      </c>
      <c r="C8" s="50">
        <f t="shared" ca="1" si="5"/>
        <v>6</v>
      </c>
      <c r="D8" s="91" t="s">
        <v>1060</v>
      </c>
      <c r="E8" t="s">
        <v>1061</v>
      </c>
      <c r="F8" s="34" t="s">
        <v>14</v>
      </c>
      <c r="G8" s="50"/>
      <c r="H8" t="s">
        <v>1015</v>
      </c>
      <c r="J8" s="69"/>
      <c r="N8" t="s">
        <v>1062</v>
      </c>
      <c r="O8" s="34" t="str">
        <f t="shared" si="6"/>
        <v/>
      </c>
      <c r="P8" s="34">
        <v>255</v>
      </c>
      <c r="T8" t="s">
        <v>1063</v>
      </c>
      <c r="U8" s="34"/>
      <c r="X8" t="s">
        <v>166</v>
      </c>
      <c r="Y8" t="s">
        <v>1064</v>
      </c>
      <c r="Z8" t="s">
        <v>1030</v>
      </c>
      <c r="AA8" t="s">
        <v>16</v>
      </c>
      <c r="AB8" t="s">
        <v>1548</v>
      </c>
      <c r="AC8" t="s">
        <v>1549</v>
      </c>
      <c r="AD8" s="81" t="s">
        <v>159</v>
      </c>
      <c r="AE8" s="81" t="s">
        <v>159</v>
      </c>
      <c r="AF8" s="81" t="s">
        <v>1022</v>
      </c>
      <c r="AG8" s="81" t="s">
        <v>1022</v>
      </c>
      <c r="AI8" t="s">
        <v>1068</v>
      </c>
    </row>
    <row r="9" spans="1:36" ht="15" customHeight="1" x14ac:dyDescent="0.2">
      <c r="A9" t="s">
        <v>1526</v>
      </c>
      <c r="B9" t="s">
        <v>1023</v>
      </c>
      <c r="C9" s="50">
        <f t="shared" ca="1" si="5"/>
        <v>7</v>
      </c>
      <c r="D9" s="91" t="s">
        <v>1069</v>
      </c>
      <c r="E9" t="s">
        <v>1070</v>
      </c>
      <c r="F9" s="34" t="s">
        <v>14</v>
      </c>
      <c r="G9" s="50"/>
      <c r="H9" t="s">
        <v>1015</v>
      </c>
      <c r="J9" s="69"/>
      <c r="N9" t="s">
        <v>1062</v>
      </c>
      <c r="O9" s="34" t="str">
        <f t="shared" si="6"/>
        <v/>
      </c>
      <c r="P9" s="34">
        <v>255</v>
      </c>
      <c r="T9" t="s">
        <v>1071</v>
      </c>
      <c r="U9" s="34"/>
      <c r="X9" t="s">
        <v>166</v>
      </c>
      <c r="Y9" t="s">
        <v>1072</v>
      </c>
      <c r="Z9" t="s">
        <v>1030</v>
      </c>
      <c r="AA9" t="s">
        <v>16</v>
      </c>
      <c r="AB9" t="s">
        <v>1550</v>
      </c>
      <c r="AC9" t="s">
        <v>1551</v>
      </c>
      <c r="AD9" s="81" t="s">
        <v>159</v>
      </c>
      <c r="AE9" s="81" t="s">
        <v>159</v>
      </c>
      <c r="AF9" s="81" t="s">
        <v>1022</v>
      </c>
      <c r="AG9" s="81" t="s">
        <v>1022</v>
      </c>
      <c r="AI9" t="s">
        <v>1068</v>
      </c>
    </row>
    <row r="10" spans="1:36" ht="15" customHeight="1" x14ac:dyDescent="0.2">
      <c r="A10" t="s">
        <v>1526</v>
      </c>
      <c r="B10" t="s">
        <v>1023</v>
      </c>
      <c r="C10" s="50">
        <f t="shared" ca="1" si="5"/>
        <v>8</v>
      </c>
      <c r="D10" s="91" t="s">
        <v>1075</v>
      </c>
      <c r="E10" t="s">
        <v>1076</v>
      </c>
      <c r="F10" s="34" t="s">
        <v>14</v>
      </c>
      <c r="G10" s="50"/>
      <c r="H10" t="s">
        <v>1015</v>
      </c>
      <c r="J10" s="69"/>
      <c r="N10" t="s">
        <v>1062</v>
      </c>
      <c r="O10" s="34" t="str">
        <f t="shared" si="6"/>
        <v/>
      </c>
      <c r="P10" s="34">
        <v>255</v>
      </c>
      <c r="T10" t="s">
        <v>1077</v>
      </c>
      <c r="U10" s="34"/>
      <c r="X10" t="s">
        <v>166</v>
      </c>
      <c r="Y10" t="s">
        <v>1078</v>
      </c>
      <c r="Z10" t="s">
        <v>1030</v>
      </c>
      <c r="AA10" t="s">
        <v>16</v>
      </c>
      <c r="AB10" t="s">
        <v>1552</v>
      </c>
      <c r="AC10" t="s">
        <v>1553</v>
      </c>
      <c r="AD10" s="81" t="s">
        <v>159</v>
      </c>
      <c r="AE10" s="81" t="s">
        <v>159</v>
      </c>
      <c r="AF10" s="81" t="s">
        <v>1022</v>
      </c>
      <c r="AG10" s="81" t="s">
        <v>1022</v>
      </c>
      <c r="AI10" t="s">
        <v>1068</v>
      </c>
    </row>
    <row r="11" spans="1:36" ht="15" customHeight="1" x14ac:dyDescent="0.2">
      <c r="A11" t="s">
        <v>1526</v>
      </c>
      <c r="B11" t="s">
        <v>1023</v>
      </c>
      <c r="C11" s="50">
        <f t="shared" ca="1" si="5"/>
        <v>9</v>
      </c>
      <c r="D11" t="s">
        <v>1081</v>
      </c>
      <c r="E11" t="s">
        <v>1082</v>
      </c>
      <c r="F11" s="34" t="s">
        <v>14</v>
      </c>
      <c r="G11" s="50"/>
      <c r="H11" t="s">
        <v>1015</v>
      </c>
      <c r="J11" s="67" t="s">
        <v>1083</v>
      </c>
      <c r="N11" t="s">
        <v>1084</v>
      </c>
      <c r="O11" s="34" t="str">
        <f t="shared" si="6"/>
        <v/>
      </c>
      <c r="P11" s="34">
        <v>255</v>
      </c>
      <c r="T11" t="s">
        <v>1085</v>
      </c>
      <c r="U11" s="34"/>
      <c r="X11" t="s">
        <v>166</v>
      </c>
      <c r="Y11" t="s">
        <v>1086</v>
      </c>
      <c r="Z11" t="s">
        <v>1030</v>
      </c>
      <c r="AA11" t="s">
        <v>16</v>
      </c>
      <c r="AB11" t="s">
        <v>1554</v>
      </c>
      <c r="AC11" t="s">
        <v>1555</v>
      </c>
      <c r="AD11" s="81" t="s">
        <v>159</v>
      </c>
      <c r="AE11" s="81" t="s">
        <v>159</v>
      </c>
      <c r="AF11" s="81" t="s">
        <v>1022</v>
      </c>
      <c r="AG11" s="81" t="s">
        <v>1022</v>
      </c>
      <c r="AI11" s="34"/>
    </row>
    <row r="12" spans="1:36" ht="15" customHeight="1" x14ac:dyDescent="0.2">
      <c r="A12" t="s">
        <v>1526</v>
      </c>
      <c r="B12" t="s">
        <v>1023</v>
      </c>
      <c r="C12" s="50">
        <f t="shared" ca="1" si="5"/>
        <v>10</v>
      </c>
      <c r="D12" s="91" t="s">
        <v>1089</v>
      </c>
      <c r="F12" s="34" t="s">
        <v>18</v>
      </c>
      <c r="G12" s="50"/>
      <c r="H12" s="59" t="s">
        <v>1090</v>
      </c>
      <c r="K12" s="63" t="s">
        <v>1091</v>
      </c>
      <c r="L12" t="s">
        <v>1092</v>
      </c>
      <c r="M12" t="s">
        <v>1014</v>
      </c>
      <c r="N12" t="s">
        <v>1093</v>
      </c>
      <c r="O12" s="34" t="str">
        <f t="shared" si="6"/>
        <v/>
      </c>
      <c r="P12" s="34"/>
      <c r="U12" s="34"/>
      <c r="X12" t="s">
        <v>166</v>
      </c>
      <c r="Y12" t="s">
        <v>1094</v>
      </c>
      <c r="Z12" t="s">
        <v>1030</v>
      </c>
      <c r="AA12" t="s">
        <v>16</v>
      </c>
      <c r="AB12" t="s">
        <v>1556</v>
      </c>
      <c r="AC12" t="s">
        <v>1557</v>
      </c>
      <c r="AD12" t="s">
        <v>1097</v>
      </c>
      <c r="AE12" t="s">
        <v>1098</v>
      </c>
      <c r="AF12" s="81" t="s">
        <v>1022</v>
      </c>
      <c r="AG12" s="81" t="s">
        <v>1022</v>
      </c>
      <c r="AI12" t="s">
        <v>1099</v>
      </c>
    </row>
    <row r="13" spans="1:36" ht="15" customHeight="1" x14ac:dyDescent="0.2">
      <c r="A13" t="s">
        <v>1526</v>
      </c>
      <c r="B13" t="s">
        <v>1558</v>
      </c>
      <c r="C13" s="50">
        <f t="shared" ca="1" si="5"/>
        <v>11</v>
      </c>
      <c r="D13" t="s">
        <v>1559</v>
      </c>
      <c r="F13" s="34" t="s">
        <v>25</v>
      </c>
      <c r="G13" s="50"/>
      <c r="J13" s="63" t="s">
        <v>1560</v>
      </c>
      <c r="K13" s="63"/>
      <c r="L13" s="107" t="s">
        <v>1561</v>
      </c>
      <c r="M13" s="107" t="s">
        <v>1562</v>
      </c>
      <c r="N13" t="s">
        <v>1028</v>
      </c>
      <c r="O13" s="34" t="s">
        <v>30</v>
      </c>
      <c r="P13" s="34"/>
      <c r="U13" s="34"/>
      <c r="X13" t="s">
        <v>166</v>
      </c>
      <c r="Y13" t="s">
        <v>1563</v>
      </c>
      <c r="Z13" t="s">
        <v>1564</v>
      </c>
      <c r="AA13" t="s">
        <v>32</v>
      </c>
      <c r="AB13" t="s">
        <v>1565</v>
      </c>
      <c r="AC13" t="s">
        <v>1566</v>
      </c>
      <c r="AD13" s="81" t="s">
        <v>159</v>
      </c>
      <c r="AE13" s="81" t="s">
        <v>159</v>
      </c>
      <c r="AF13" s="81" t="s">
        <v>1022</v>
      </c>
      <c r="AG13" s="81" t="s">
        <v>1022</v>
      </c>
      <c r="AI13" s="34"/>
    </row>
    <row r="14" spans="1:36" ht="15" customHeight="1" x14ac:dyDescent="0.2">
      <c r="A14" t="s">
        <v>1526</v>
      </c>
      <c r="B14" t="s">
        <v>1558</v>
      </c>
      <c r="C14" s="50">
        <f t="shared" ca="1" si="5"/>
        <v>12</v>
      </c>
      <c r="D14" t="s">
        <v>1567</v>
      </c>
      <c r="F14" s="34" t="s">
        <v>21</v>
      </c>
      <c r="G14" s="50"/>
      <c r="J14" s="63"/>
      <c r="K14" s="63" t="s">
        <v>1568</v>
      </c>
      <c r="L14" s="107" t="s">
        <v>1569</v>
      </c>
      <c r="M14" s="107" t="s">
        <v>1014</v>
      </c>
      <c r="O14" s="34" t="s">
        <v>33</v>
      </c>
      <c r="P14" s="34"/>
      <c r="Q14" s="34"/>
      <c r="R14">
        <v>0</v>
      </c>
      <c r="S14">
        <v>50</v>
      </c>
      <c r="T14" t="s">
        <v>1570</v>
      </c>
      <c r="U14" s="34"/>
      <c r="X14" t="s">
        <v>166</v>
      </c>
      <c r="Y14" t="s">
        <v>1571</v>
      </c>
      <c r="Z14" t="s">
        <v>1564</v>
      </c>
      <c r="AA14" t="s">
        <v>16</v>
      </c>
      <c r="AB14" t="s">
        <v>1572</v>
      </c>
      <c r="AC14" t="s">
        <v>1573</v>
      </c>
      <c r="AD14" s="81" t="s">
        <v>159</v>
      </c>
      <c r="AE14" s="81" t="s">
        <v>159</v>
      </c>
      <c r="AF14" s="81" t="s">
        <v>1022</v>
      </c>
      <c r="AG14" s="81" t="s">
        <v>1022</v>
      </c>
      <c r="AI14" s="34"/>
    </row>
    <row r="15" spans="1:36" ht="15" customHeight="1" x14ac:dyDescent="0.2">
      <c r="A15" t="s">
        <v>1526</v>
      </c>
      <c r="B15" t="s">
        <v>1558</v>
      </c>
      <c r="C15" s="50">
        <f t="shared" ca="1" si="5"/>
        <v>13</v>
      </c>
      <c r="D15" t="s">
        <v>1574</v>
      </c>
      <c r="E15" t="s">
        <v>1575</v>
      </c>
      <c r="F15" s="34" t="s">
        <v>25</v>
      </c>
      <c r="G15" s="50"/>
      <c r="J15" s="63"/>
      <c r="K15" s="63"/>
      <c r="L15" s="63"/>
      <c r="M15" s="63"/>
      <c r="O15" s="34" t="s">
        <v>26</v>
      </c>
      <c r="P15" s="34"/>
      <c r="T15" t="s">
        <v>1570</v>
      </c>
      <c r="U15" s="34"/>
      <c r="X15" t="s">
        <v>166</v>
      </c>
      <c r="Y15" t="s">
        <v>1576</v>
      </c>
      <c r="Z15" t="s">
        <v>1564</v>
      </c>
      <c r="AA15" t="s">
        <v>24</v>
      </c>
      <c r="AB15" t="s">
        <v>1577</v>
      </c>
      <c r="AC15" t="s">
        <v>1578</v>
      </c>
      <c r="AD15" s="81" t="s">
        <v>159</v>
      </c>
      <c r="AE15" s="81" t="s">
        <v>159</v>
      </c>
      <c r="AF15" s="81" t="s">
        <v>1022</v>
      </c>
      <c r="AG15" s="81" t="s">
        <v>1022</v>
      </c>
      <c r="AI15" s="34"/>
    </row>
    <row r="16" spans="1:36" ht="15" customHeight="1" x14ac:dyDescent="0.2">
      <c r="A16" t="s">
        <v>1526</v>
      </c>
      <c r="B16" t="s">
        <v>1558</v>
      </c>
      <c r="C16" s="50">
        <f t="shared" ca="1" si="5"/>
        <v>14</v>
      </c>
      <c r="D16" t="s">
        <v>1579</v>
      </c>
      <c r="F16" s="34" t="s">
        <v>18</v>
      </c>
      <c r="G16" s="50"/>
      <c r="H16" t="s">
        <v>1579</v>
      </c>
      <c r="J16" s="63"/>
      <c r="K16" s="63"/>
      <c r="L16" s="63"/>
      <c r="M16" s="63"/>
      <c r="O16" s="34"/>
      <c r="P16" s="34"/>
      <c r="T16" t="s">
        <v>1570</v>
      </c>
      <c r="U16" s="34"/>
      <c r="X16" t="s">
        <v>166</v>
      </c>
      <c r="Y16" t="s">
        <v>1580</v>
      </c>
      <c r="Z16" t="s">
        <v>1564</v>
      </c>
      <c r="AA16" t="s">
        <v>16</v>
      </c>
      <c r="AB16" t="s">
        <v>1581</v>
      </c>
      <c r="AC16" t="s">
        <v>1582</v>
      </c>
      <c r="AD16" t="s">
        <v>1581</v>
      </c>
      <c r="AE16" t="s">
        <v>1583</v>
      </c>
      <c r="AF16" s="81" t="s">
        <v>1022</v>
      </c>
      <c r="AG16" s="81" t="s">
        <v>1022</v>
      </c>
      <c r="AI16" s="34"/>
    </row>
    <row r="17" spans="1:35" ht="15" customHeight="1" x14ac:dyDescent="0.2">
      <c r="A17" t="s">
        <v>1526</v>
      </c>
      <c r="B17" t="s">
        <v>1558</v>
      </c>
      <c r="C17" s="50">
        <f t="shared" ca="1" si="5"/>
        <v>15</v>
      </c>
      <c r="D17" t="s">
        <v>1584</v>
      </c>
      <c r="E17" t="s">
        <v>1082</v>
      </c>
      <c r="F17" s="34" t="s">
        <v>14</v>
      </c>
      <c r="G17" s="50"/>
      <c r="J17" s="63"/>
      <c r="K17" s="63"/>
      <c r="L17" s="63"/>
      <c r="M17" s="63"/>
      <c r="O17" s="34"/>
      <c r="P17" s="34">
        <v>255</v>
      </c>
      <c r="T17" t="s">
        <v>1585</v>
      </c>
      <c r="U17" s="34"/>
      <c r="X17" t="s">
        <v>166</v>
      </c>
      <c r="Y17" t="s">
        <v>1586</v>
      </c>
      <c r="Z17" t="s">
        <v>1564</v>
      </c>
      <c r="AA17" t="s">
        <v>16</v>
      </c>
      <c r="AB17" t="s">
        <v>1587</v>
      </c>
      <c r="AC17" t="s">
        <v>1588</v>
      </c>
      <c r="AD17" s="81" t="s">
        <v>159</v>
      </c>
      <c r="AE17" s="81" t="s">
        <v>159</v>
      </c>
      <c r="AF17" s="81" t="s">
        <v>1022</v>
      </c>
      <c r="AG17" s="81" t="s">
        <v>1022</v>
      </c>
      <c r="AI17" s="34"/>
    </row>
    <row r="18" spans="1:35" ht="15" customHeight="1" x14ac:dyDescent="0.2">
      <c r="A18" t="s">
        <v>1526</v>
      </c>
      <c r="B18" t="s">
        <v>1589</v>
      </c>
      <c r="C18" s="50">
        <f t="shared" ca="1" si="5"/>
        <v>16</v>
      </c>
      <c r="D18" t="s">
        <v>1589</v>
      </c>
      <c r="E18" t="s">
        <v>1590</v>
      </c>
      <c r="F18" s="34" t="s">
        <v>14</v>
      </c>
      <c r="G18" s="50"/>
      <c r="J18" s="63"/>
      <c r="K18" s="63"/>
      <c r="L18" s="63"/>
      <c r="M18" s="63"/>
      <c r="O18" s="34" t="s">
        <v>1117</v>
      </c>
      <c r="P18" s="34">
        <v>3000</v>
      </c>
      <c r="U18" s="34"/>
      <c r="X18" t="s">
        <v>166</v>
      </c>
      <c r="Y18" t="s">
        <v>1591</v>
      </c>
      <c r="Z18" t="s">
        <v>1592</v>
      </c>
      <c r="AA18" s="81" t="s">
        <v>159</v>
      </c>
      <c r="AB18" s="81" t="s">
        <v>159</v>
      </c>
      <c r="AC18" s="81" t="s">
        <v>159</v>
      </c>
      <c r="AD18" s="81" t="s">
        <v>159</v>
      </c>
      <c r="AE18" s="81" t="s">
        <v>159</v>
      </c>
      <c r="AF18" s="81" t="s">
        <v>1022</v>
      </c>
      <c r="AG18" s="81" t="s">
        <v>1022</v>
      </c>
      <c r="AI18" s="34"/>
    </row>
    <row r="19" spans="1:35" ht="15" customHeight="1" x14ac:dyDescent="0.2">
      <c r="A19" t="s">
        <v>1526</v>
      </c>
      <c r="B19" t="s">
        <v>1593</v>
      </c>
      <c r="C19" s="50">
        <f t="shared" ca="1" si="5"/>
        <v>17</v>
      </c>
      <c r="D19" t="s">
        <v>1323</v>
      </c>
      <c r="E19" t="s">
        <v>1324</v>
      </c>
      <c r="F19" s="34" t="s">
        <v>25</v>
      </c>
      <c r="G19" s="50"/>
      <c r="J19" s="69"/>
      <c r="N19" s="3" t="s">
        <v>1239</v>
      </c>
      <c r="O19" s="34" t="s">
        <v>26</v>
      </c>
      <c r="P19" s="34"/>
      <c r="U19" s="34"/>
      <c r="X19" t="s">
        <v>166</v>
      </c>
      <c r="Y19" t="s">
        <v>1325</v>
      </c>
      <c r="Z19" t="s">
        <v>1326</v>
      </c>
      <c r="AA19" s="81" t="s">
        <v>159</v>
      </c>
      <c r="AB19" s="81" t="s">
        <v>159</v>
      </c>
      <c r="AC19" s="81" t="s">
        <v>159</v>
      </c>
      <c r="AD19" s="81" t="s">
        <v>159</v>
      </c>
      <c r="AE19" s="81" t="s">
        <v>159</v>
      </c>
      <c r="AF19" s="81" t="s">
        <v>1022</v>
      </c>
      <c r="AG19" s="81" t="s">
        <v>1022</v>
      </c>
      <c r="AI19" s="34"/>
    </row>
    <row r="20" spans="1:35" ht="15" customHeight="1" x14ac:dyDescent="0.2">
      <c r="A20" t="s">
        <v>1526</v>
      </c>
      <c r="B20" t="s">
        <v>1593</v>
      </c>
      <c r="C20" s="50">
        <f t="shared" ca="1" si="5"/>
        <v>18</v>
      </c>
      <c r="D20" t="s">
        <v>1327</v>
      </c>
      <c r="E20" t="s">
        <v>1328</v>
      </c>
      <c r="F20" s="34" t="s">
        <v>25</v>
      </c>
      <c r="G20" s="50"/>
      <c r="J20" s="69"/>
      <c r="O20" s="34" t="s">
        <v>26</v>
      </c>
      <c r="P20" s="34"/>
      <c r="U20" s="34"/>
      <c r="X20" t="s">
        <v>166</v>
      </c>
      <c r="Y20" t="s">
        <v>1329</v>
      </c>
      <c r="Z20" t="s">
        <v>1326</v>
      </c>
      <c r="AA20" s="81" t="s">
        <v>159</v>
      </c>
      <c r="AB20" s="81" t="s">
        <v>159</v>
      </c>
      <c r="AC20" s="81" t="s">
        <v>159</v>
      </c>
      <c r="AD20" s="81" t="s">
        <v>159</v>
      </c>
      <c r="AE20" s="81" t="s">
        <v>159</v>
      </c>
      <c r="AF20" s="81" t="s">
        <v>1022</v>
      </c>
      <c r="AG20" s="81" t="s">
        <v>1022</v>
      </c>
      <c r="AI20" s="34"/>
    </row>
    <row r="21" spans="1:35" ht="15" customHeight="1" x14ac:dyDescent="0.2">
      <c r="A21" t="s">
        <v>1526</v>
      </c>
      <c r="B21" t="s">
        <v>1593</v>
      </c>
      <c r="C21" s="50">
        <f t="shared" ca="1" si="5"/>
        <v>19</v>
      </c>
      <c r="D21" t="s">
        <v>1330</v>
      </c>
      <c r="E21" t="s">
        <v>1331</v>
      </c>
      <c r="F21" s="34" t="s">
        <v>25</v>
      </c>
      <c r="G21" s="50"/>
      <c r="J21" s="69"/>
      <c r="O21" s="34" t="s">
        <v>26</v>
      </c>
      <c r="P21" s="34"/>
      <c r="U21" s="34"/>
      <c r="X21" t="s">
        <v>166</v>
      </c>
      <c r="Y21" t="s">
        <v>1332</v>
      </c>
      <c r="Z21" t="s">
        <v>1326</v>
      </c>
      <c r="AA21" s="81" t="s">
        <v>159</v>
      </c>
      <c r="AB21" s="81" t="s">
        <v>159</v>
      </c>
      <c r="AC21" s="81" t="s">
        <v>159</v>
      </c>
      <c r="AD21" s="81" t="s">
        <v>159</v>
      </c>
      <c r="AE21" s="81" t="s">
        <v>159</v>
      </c>
      <c r="AF21" s="81" t="s">
        <v>1022</v>
      </c>
      <c r="AG21" s="81" t="s">
        <v>1022</v>
      </c>
      <c r="AI21" s="34"/>
    </row>
    <row r="22" spans="1:35" ht="15" customHeight="1" x14ac:dyDescent="0.2">
      <c r="A22" t="s">
        <v>1526</v>
      </c>
      <c r="B22" t="s">
        <v>1593</v>
      </c>
      <c r="C22" s="50">
        <f t="shared" ca="1" si="5"/>
        <v>20</v>
      </c>
      <c r="D22" t="s">
        <v>1333</v>
      </c>
      <c r="E22" t="s">
        <v>1334</v>
      </c>
      <c r="F22" s="34" t="s">
        <v>25</v>
      </c>
      <c r="G22" s="50"/>
      <c r="J22" s="69"/>
      <c r="O22" s="34" t="s">
        <v>26</v>
      </c>
      <c r="P22" s="34"/>
      <c r="U22" s="34"/>
      <c r="X22" t="s">
        <v>166</v>
      </c>
      <c r="Y22" t="s">
        <v>1335</v>
      </c>
      <c r="Z22" t="s">
        <v>1326</v>
      </c>
      <c r="AA22" s="81" t="s">
        <v>159</v>
      </c>
      <c r="AB22" s="81" t="s">
        <v>159</v>
      </c>
      <c r="AC22" s="81" t="s">
        <v>159</v>
      </c>
      <c r="AD22" s="81" t="s">
        <v>159</v>
      </c>
      <c r="AE22" s="81" t="s">
        <v>159</v>
      </c>
      <c r="AF22" s="81" t="s">
        <v>1022</v>
      </c>
      <c r="AG22" s="81" t="s">
        <v>1022</v>
      </c>
      <c r="AI22" s="34"/>
    </row>
    <row r="23" spans="1:35" ht="15" customHeight="1" x14ac:dyDescent="0.2">
      <c r="A23" t="s">
        <v>1526</v>
      </c>
      <c r="B23" t="s">
        <v>1112</v>
      </c>
      <c r="C23" s="50">
        <f t="shared" ca="1" si="5"/>
        <v>21</v>
      </c>
      <c r="D23" t="s">
        <v>1112</v>
      </c>
      <c r="E23" t="s">
        <v>1113</v>
      </c>
      <c r="F23" s="34" t="s">
        <v>14</v>
      </c>
      <c r="G23" s="50"/>
      <c r="J23" s="67" t="s">
        <v>1594</v>
      </c>
      <c r="L23" s="3" t="s">
        <v>1595</v>
      </c>
      <c r="M23" t="s">
        <v>1596</v>
      </c>
      <c r="N23" s="3" t="s">
        <v>1028</v>
      </c>
      <c r="O23" s="34" t="s">
        <v>1117</v>
      </c>
      <c r="P23" s="34">
        <v>3000</v>
      </c>
      <c r="U23" s="34"/>
      <c r="X23" t="s">
        <v>166</v>
      </c>
      <c r="Y23" t="s">
        <v>1118</v>
      </c>
      <c r="Z23" t="s">
        <v>1119</v>
      </c>
      <c r="AA23" s="81" t="s">
        <v>159</v>
      </c>
      <c r="AB23" s="81" t="s">
        <v>159</v>
      </c>
      <c r="AC23" s="81" t="s">
        <v>159</v>
      </c>
      <c r="AD23" s="81" t="s">
        <v>159</v>
      </c>
      <c r="AE23" s="81" t="s">
        <v>159</v>
      </c>
      <c r="AF23" s="81" t="s">
        <v>1022</v>
      </c>
      <c r="AG23" s="81" t="s">
        <v>1022</v>
      </c>
      <c r="AI23" s="34"/>
    </row>
    <row r="24" spans="1:35" ht="15" customHeight="1" x14ac:dyDescent="0.2">
      <c r="A24" t="s">
        <v>1526</v>
      </c>
      <c r="B24" t="s">
        <v>1254</v>
      </c>
      <c r="C24" s="50">
        <f t="shared" ca="1" si="5"/>
        <v>22</v>
      </c>
      <c r="D24" t="s">
        <v>1255</v>
      </c>
      <c r="F24" s="34" t="s">
        <v>18</v>
      </c>
      <c r="G24" s="50"/>
      <c r="H24" t="s">
        <v>1256</v>
      </c>
      <c r="L24" s="3"/>
      <c r="N24" s="3"/>
      <c r="O24" s="34"/>
      <c r="P24" s="34"/>
      <c r="U24" s="34"/>
      <c r="X24" t="s">
        <v>166</v>
      </c>
      <c r="Y24" t="s">
        <v>1257</v>
      </c>
      <c r="Z24" t="s">
        <v>1258</v>
      </c>
      <c r="AA24" s="81" t="s">
        <v>159</v>
      </c>
      <c r="AB24" s="81" t="s">
        <v>159</v>
      </c>
      <c r="AC24" s="81" t="s">
        <v>159</v>
      </c>
      <c r="AD24" s="81" t="s">
        <v>159</v>
      </c>
      <c r="AE24" s="81" t="s">
        <v>159</v>
      </c>
      <c r="AF24" s="81" t="s">
        <v>1022</v>
      </c>
      <c r="AG24" s="81" t="s">
        <v>1022</v>
      </c>
      <c r="AI24" s="34"/>
    </row>
    <row r="25" spans="1:35" ht="15" customHeight="1" x14ac:dyDescent="0.2">
      <c r="A25" t="s">
        <v>1526</v>
      </c>
      <c r="B25" t="s">
        <v>1254</v>
      </c>
      <c r="C25" s="50">
        <f t="shared" ca="1" si="5"/>
        <v>23</v>
      </c>
      <c r="D25" t="s">
        <v>1259</v>
      </c>
      <c r="F25" s="34" t="s">
        <v>18</v>
      </c>
      <c r="G25" s="50"/>
      <c r="H25" t="s">
        <v>1256</v>
      </c>
      <c r="L25" s="3"/>
      <c r="N25" s="3"/>
      <c r="O25" s="34"/>
      <c r="P25" s="34"/>
      <c r="U25" s="34"/>
      <c r="X25" t="s">
        <v>166</v>
      </c>
      <c r="Y25" t="s">
        <v>1260</v>
      </c>
      <c r="Z25" t="s">
        <v>1258</v>
      </c>
      <c r="AA25" s="81" t="s">
        <v>159</v>
      </c>
      <c r="AB25" s="81" t="s">
        <v>159</v>
      </c>
      <c r="AC25" s="81" t="s">
        <v>159</v>
      </c>
      <c r="AD25" s="81" t="s">
        <v>159</v>
      </c>
      <c r="AE25" s="81" t="s">
        <v>159</v>
      </c>
      <c r="AF25" s="81" t="s">
        <v>1022</v>
      </c>
      <c r="AG25" s="81" t="s">
        <v>1022</v>
      </c>
      <c r="AI25" s="34"/>
    </row>
    <row r="26" spans="1:35" ht="15" customHeight="1" x14ac:dyDescent="0.2">
      <c r="A26" t="s">
        <v>1526</v>
      </c>
      <c r="B26" t="s">
        <v>1254</v>
      </c>
      <c r="C26" s="50">
        <f t="shared" ca="1" si="5"/>
        <v>24</v>
      </c>
      <c r="D26" t="s">
        <v>1261</v>
      </c>
      <c r="F26" s="34" t="s">
        <v>18</v>
      </c>
      <c r="G26" s="50"/>
      <c r="H26" t="s">
        <v>1256</v>
      </c>
      <c r="L26" s="3"/>
      <c r="N26" s="3"/>
      <c r="O26" s="34"/>
      <c r="P26" s="34"/>
      <c r="U26" s="34"/>
      <c r="X26" t="s">
        <v>166</v>
      </c>
      <c r="Y26" t="s">
        <v>1262</v>
      </c>
      <c r="Z26" t="s">
        <v>1258</v>
      </c>
      <c r="AA26" s="81" t="s">
        <v>159</v>
      </c>
      <c r="AB26" s="81" t="s">
        <v>159</v>
      </c>
      <c r="AC26" s="81" t="s">
        <v>159</v>
      </c>
      <c r="AD26" s="81" t="s">
        <v>159</v>
      </c>
      <c r="AE26" s="81" t="s">
        <v>159</v>
      </c>
      <c r="AF26" s="81" t="s">
        <v>1022</v>
      </c>
      <c r="AG26" s="81" t="s">
        <v>1022</v>
      </c>
      <c r="AI26" s="34"/>
    </row>
    <row r="27" spans="1:35" ht="15" customHeight="1" x14ac:dyDescent="0.2">
      <c r="A27" t="s">
        <v>1526</v>
      </c>
      <c r="B27" t="s">
        <v>1254</v>
      </c>
      <c r="C27" s="50">
        <f t="shared" ca="1" si="5"/>
        <v>25</v>
      </c>
      <c r="D27" t="s">
        <v>1263</v>
      </c>
      <c r="F27" s="34" t="s">
        <v>18</v>
      </c>
      <c r="G27" s="50"/>
      <c r="H27" t="s">
        <v>1256</v>
      </c>
      <c r="L27" s="3"/>
      <c r="N27" s="3"/>
      <c r="O27" s="34"/>
      <c r="P27" s="34"/>
      <c r="U27" s="34"/>
      <c r="X27" t="s">
        <v>166</v>
      </c>
      <c r="Y27" t="s">
        <v>1264</v>
      </c>
      <c r="Z27" t="s">
        <v>1258</v>
      </c>
      <c r="AA27" s="81" t="s">
        <v>159</v>
      </c>
      <c r="AB27" s="81" t="s">
        <v>159</v>
      </c>
      <c r="AC27" s="81" t="s">
        <v>159</v>
      </c>
      <c r="AD27" s="81" t="s">
        <v>159</v>
      </c>
      <c r="AE27" s="81" t="s">
        <v>159</v>
      </c>
      <c r="AF27" s="81" t="s">
        <v>1022</v>
      </c>
      <c r="AG27" s="81" t="s">
        <v>1022</v>
      </c>
      <c r="AI27" s="34"/>
    </row>
    <row r="28" spans="1:35" ht="15" customHeight="1" x14ac:dyDescent="0.2">
      <c r="A28" t="s">
        <v>1526</v>
      </c>
      <c r="B28" t="s">
        <v>1254</v>
      </c>
      <c r="C28" s="50">
        <f t="shared" ca="1" si="5"/>
        <v>26</v>
      </c>
      <c r="D28" t="s">
        <v>1265</v>
      </c>
      <c r="F28" s="34" t="s">
        <v>18</v>
      </c>
      <c r="G28" s="50"/>
      <c r="H28" t="s">
        <v>1256</v>
      </c>
      <c r="L28" s="3"/>
      <c r="N28" s="3"/>
      <c r="O28" s="34"/>
      <c r="P28" s="34"/>
      <c r="U28" s="34"/>
      <c r="X28" t="s">
        <v>166</v>
      </c>
      <c r="Y28" t="s">
        <v>1266</v>
      </c>
      <c r="Z28" t="s">
        <v>1258</v>
      </c>
      <c r="AA28" s="81" t="s">
        <v>159</v>
      </c>
      <c r="AB28" s="81" t="s">
        <v>159</v>
      </c>
      <c r="AC28" s="81" t="s">
        <v>159</v>
      </c>
      <c r="AD28" s="81" t="s">
        <v>159</v>
      </c>
      <c r="AE28" s="81" t="s">
        <v>159</v>
      </c>
      <c r="AF28" s="81" t="s">
        <v>1022</v>
      </c>
      <c r="AG28" s="81" t="s">
        <v>1022</v>
      </c>
      <c r="AI28" s="34"/>
    </row>
    <row r="29" spans="1:35" ht="15" customHeight="1" x14ac:dyDescent="0.2">
      <c r="A29" t="s">
        <v>1526</v>
      </c>
      <c r="B29" t="s">
        <v>1254</v>
      </c>
      <c r="C29" s="50">
        <f t="shared" ca="1" si="5"/>
        <v>27</v>
      </c>
      <c r="D29" t="s">
        <v>1267</v>
      </c>
      <c r="F29" s="34" t="s">
        <v>18</v>
      </c>
      <c r="G29" s="50"/>
      <c r="H29" t="s">
        <v>1256</v>
      </c>
      <c r="L29" s="3"/>
      <c r="N29" s="3"/>
      <c r="O29" s="34"/>
      <c r="P29" s="34"/>
      <c r="U29" s="34"/>
      <c r="X29" t="s">
        <v>166</v>
      </c>
      <c r="Y29" t="s">
        <v>1268</v>
      </c>
      <c r="Z29" t="s">
        <v>1258</v>
      </c>
      <c r="AA29" s="81" t="s">
        <v>159</v>
      </c>
      <c r="AB29" s="81" t="s">
        <v>159</v>
      </c>
      <c r="AC29" s="81" t="s">
        <v>159</v>
      </c>
      <c r="AD29" s="81" t="s">
        <v>159</v>
      </c>
      <c r="AE29" s="81" t="s">
        <v>159</v>
      </c>
      <c r="AF29" s="81" t="s">
        <v>1022</v>
      </c>
      <c r="AG29" s="81" t="s">
        <v>1022</v>
      </c>
      <c r="AI29" s="34"/>
    </row>
    <row r="30" spans="1:35" ht="15" customHeight="1" x14ac:dyDescent="0.2">
      <c r="A30" t="s">
        <v>1526</v>
      </c>
      <c r="B30" t="s">
        <v>1254</v>
      </c>
      <c r="C30" s="50">
        <f t="shared" ca="1" si="5"/>
        <v>28</v>
      </c>
      <c r="D30" t="s">
        <v>1269</v>
      </c>
      <c r="F30" s="34" t="s">
        <v>21</v>
      </c>
      <c r="G30" s="50"/>
      <c r="J30" s="67" t="s">
        <v>1270</v>
      </c>
      <c r="L30" t="s">
        <v>1271</v>
      </c>
      <c r="M30" t="s">
        <v>1272</v>
      </c>
      <c r="N30" s="3"/>
      <c r="O30" s="34" t="s">
        <v>33</v>
      </c>
      <c r="P30" s="34" t="s">
        <v>1015</v>
      </c>
      <c r="R30">
        <v>0</v>
      </c>
      <c r="S30">
        <v>65</v>
      </c>
      <c r="U30" s="34" t="s">
        <v>157</v>
      </c>
      <c r="X30" t="s">
        <v>166</v>
      </c>
      <c r="Y30" t="s">
        <v>1274</v>
      </c>
      <c r="Z30" t="s">
        <v>1258</v>
      </c>
      <c r="AA30" t="s">
        <v>20</v>
      </c>
      <c r="AB30" t="s">
        <v>1275</v>
      </c>
      <c r="AC30" t="s">
        <v>1276</v>
      </c>
      <c r="AD30" s="81" t="s">
        <v>159</v>
      </c>
      <c r="AE30" s="81" t="s">
        <v>159</v>
      </c>
      <c r="AF30" s="81" t="s">
        <v>1022</v>
      </c>
      <c r="AG30" s="81" t="s">
        <v>1022</v>
      </c>
      <c r="AI30" s="34"/>
    </row>
    <row r="31" spans="1:35" ht="15" customHeight="1" x14ac:dyDescent="0.2">
      <c r="A31" t="s">
        <v>1526</v>
      </c>
      <c r="B31" t="s">
        <v>1277</v>
      </c>
      <c r="C31" s="50">
        <f t="shared" ca="1" si="5"/>
        <v>29</v>
      </c>
      <c r="D31" t="s">
        <v>1278</v>
      </c>
      <c r="F31" s="34" t="s">
        <v>18</v>
      </c>
      <c r="G31" s="50"/>
      <c r="H31" t="s">
        <v>1279</v>
      </c>
      <c r="N31" s="3"/>
      <c r="O31" s="34"/>
      <c r="P31" s="34"/>
      <c r="U31" s="34"/>
      <c r="X31" t="s">
        <v>166</v>
      </c>
      <c r="Y31" t="s">
        <v>1280</v>
      </c>
      <c r="Z31" t="s">
        <v>1281</v>
      </c>
      <c r="AA31" s="81" t="s">
        <v>159</v>
      </c>
      <c r="AB31" s="81" t="s">
        <v>159</v>
      </c>
      <c r="AC31" s="81" t="s">
        <v>159</v>
      </c>
      <c r="AD31" s="81" t="s">
        <v>159</v>
      </c>
      <c r="AE31" s="81" t="s">
        <v>159</v>
      </c>
      <c r="AF31" s="81" t="s">
        <v>1022</v>
      </c>
      <c r="AG31" s="81" t="s">
        <v>1022</v>
      </c>
      <c r="AI31" s="34"/>
    </row>
    <row r="32" spans="1:35" ht="15" customHeight="1" x14ac:dyDescent="0.2">
      <c r="A32" t="s">
        <v>1526</v>
      </c>
      <c r="B32" t="s">
        <v>1277</v>
      </c>
      <c r="C32" s="50">
        <f t="shared" ca="1" si="5"/>
        <v>30</v>
      </c>
      <c r="D32" t="s">
        <v>1282</v>
      </c>
      <c r="F32" s="34" t="s">
        <v>18</v>
      </c>
      <c r="G32" s="50"/>
      <c r="H32" t="s">
        <v>1279</v>
      </c>
      <c r="N32" s="3"/>
      <c r="O32" s="34"/>
      <c r="P32" s="34"/>
      <c r="U32" s="34"/>
      <c r="X32" t="s">
        <v>166</v>
      </c>
      <c r="Y32" t="s">
        <v>1283</v>
      </c>
      <c r="Z32" t="s">
        <v>1281</v>
      </c>
      <c r="AA32" s="81" t="s">
        <v>159</v>
      </c>
      <c r="AB32" s="81" t="s">
        <v>159</v>
      </c>
      <c r="AC32" s="81" t="s">
        <v>159</v>
      </c>
      <c r="AD32" s="81" t="s">
        <v>159</v>
      </c>
      <c r="AE32" s="81" t="s">
        <v>159</v>
      </c>
      <c r="AF32" s="81" t="s">
        <v>1022</v>
      </c>
      <c r="AG32" s="81" t="s">
        <v>1022</v>
      </c>
      <c r="AI32" s="34"/>
    </row>
    <row r="33" spans="1:35" ht="15" customHeight="1" x14ac:dyDescent="0.2">
      <c r="A33" t="s">
        <v>1526</v>
      </c>
      <c r="B33" t="s">
        <v>1277</v>
      </c>
      <c r="C33" s="50">
        <f t="shared" ca="1" si="5"/>
        <v>31</v>
      </c>
      <c r="D33" t="s">
        <v>1284</v>
      </c>
      <c r="F33" s="34" t="s">
        <v>18</v>
      </c>
      <c r="G33" s="50"/>
      <c r="H33" t="s">
        <v>1279</v>
      </c>
      <c r="N33" s="3"/>
      <c r="O33" s="34"/>
      <c r="P33" s="34"/>
      <c r="U33" s="34"/>
      <c r="X33" t="s">
        <v>166</v>
      </c>
      <c r="Y33" t="s">
        <v>1285</v>
      </c>
      <c r="Z33" t="s">
        <v>1281</v>
      </c>
      <c r="AA33" s="81" t="s">
        <v>159</v>
      </c>
      <c r="AB33" s="81" t="s">
        <v>159</v>
      </c>
      <c r="AC33" s="81" t="s">
        <v>159</v>
      </c>
      <c r="AD33" s="81" t="s">
        <v>159</v>
      </c>
      <c r="AE33" s="81" t="s">
        <v>159</v>
      </c>
      <c r="AF33" s="81" t="s">
        <v>1022</v>
      </c>
      <c r="AG33" s="81" t="s">
        <v>1022</v>
      </c>
      <c r="AI33" s="34"/>
    </row>
    <row r="34" spans="1:35" ht="15" customHeight="1" x14ac:dyDescent="0.2">
      <c r="A34" t="s">
        <v>1526</v>
      </c>
      <c r="B34" t="s">
        <v>1277</v>
      </c>
      <c r="C34" s="50">
        <f t="shared" ca="1" si="5"/>
        <v>32</v>
      </c>
      <c r="D34" t="s">
        <v>1286</v>
      </c>
      <c r="F34" s="34" t="s">
        <v>18</v>
      </c>
      <c r="G34" s="50"/>
      <c r="H34" t="s">
        <v>1279</v>
      </c>
      <c r="N34" s="3"/>
      <c r="O34" s="34"/>
      <c r="P34" s="34"/>
      <c r="U34" s="34"/>
      <c r="X34" t="s">
        <v>166</v>
      </c>
      <c r="Y34" t="s">
        <v>1287</v>
      </c>
      <c r="Z34" t="s">
        <v>1281</v>
      </c>
      <c r="AA34" s="81" t="s">
        <v>159</v>
      </c>
      <c r="AB34" s="81" t="s">
        <v>159</v>
      </c>
      <c r="AC34" s="81" t="s">
        <v>159</v>
      </c>
      <c r="AD34" s="81" t="s">
        <v>159</v>
      </c>
      <c r="AE34" s="81" t="s">
        <v>159</v>
      </c>
      <c r="AF34" s="81" t="s">
        <v>1022</v>
      </c>
      <c r="AG34" s="81" t="s">
        <v>1022</v>
      </c>
      <c r="AI34" s="34"/>
    </row>
    <row r="35" spans="1:35" ht="15" customHeight="1" x14ac:dyDescent="0.2">
      <c r="A35" t="s">
        <v>1526</v>
      </c>
      <c r="B35" t="s">
        <v>1277</v>
      </c>
      <c r="C35" s="50">
        <f t="shared" ca="1" si="5"/>
        <v>33</v>
      </c>
      <c r="D35" t="s">
        <v>1288</v>
      </c>
      <c r="F35" s="34" t="s">
        <v>18</v>
      </c>
      <c r="G35" s="50"/>
      <c r="H35" t="s">
        <v>1279</v>
      </c>
      <c r="N35" s="3"/>
      <c r="O35" s="34"/>
      <c r="P35" s="34"/>
      <c r="U35" s="34"/>
      <c r="X35" t="s">
        <v>166</v>
      </c>
      <c r="Y35" t="s">
        <v>1289</v>
      </c>
      <c r="Z35" t="s">
        <v>1281</v>
      </c>
      <c r="AA35" s="81" t="s">
        <v>159</v>
      </c>
      <c r="AB35" s="81" t="s">
        <v>159</v>
      </c>
      <c r="AC35" s="81" t="s">
        <v>159</v>
      </c>
      <c r="AD35" s="81" t="s">
        <v>159</v>
      </c>
      <c r="AE35" s="81" t="s">
        <v>159</v>
      </c>
      <c r="AF35" s="81" t="s">
        <v>1022</v>
      </c>
      <c r="AG35" s="81" t="s">
        <v>1022</v>
      </c>
      <c r="AI35" s="34"/>
    </row>
    <row r="36" spans="1:35" ht="15" customHeight="1" x14ac:dyDescent="0.2">
      <c r="A36" t="s">
        <v>1526</v>
      </c>
      <c r="B36" t="s">
        <v>1277</v>
      </c>
      <c r="C36" s="50">
        <f t="shared" ca="1" si="5"/>
        <v>34</v>
      </c>
      <c r="D36" t="s">
        <v>1290</v>
      </c>
      <c r="F36" s="34" t="s">
        <v>18</v>
      </c>
      <c r="G36" s="50"/>
      <c r="H36" t="s">
        <v>1279</v>
      </c>
      <c r="N36" s="3"/>
      <c r="O36" s="34"/>
      <c r="P36" s="34"/>
      <c r="U36" s="34"/>
      <c r="X36" t="s">
        <v>166</v>
      </c>
      <c r="Y36" t="s">
        <v>1291</v>
      </c>
      <c r="Z36" t="s">
        <v>1281</v>
      </c>
      <c r="AA36" s="81" t="s">
        <v>159</v>
      </c>
      <c r="AB36" s="81" t="s">
        <v>159</v>
      </c>
      <c r="AC36" s="81" t="s">
        <v>159</v>
      </c>
      <c r="AD36" s="81" t="s">
        <v>159</v>
      </c>
      <c r="AE36" s="81" t="s">
        <v>159</v>
      </c>
      <c r="AF36" s="81" t="s">
        <v>1022</v>
      </c>
      <c r="AG36" s="81" t="s">
        <v>1022</v>
      </c>
      <c r="AI36" s="34"/>
    </row>
    <row r="37" spans="1:35" ht="15" customHeight="1" x14ac:dyDescent="0.2">
      <c r="A37" t="s">
        <v>1526</v>
      </c>
      <c r="B37" t="s">
        <v>1277</v>
      </c>
      <c r="C37" s="50">
        <f t="shared" ca="1" si="5"/>
        <v>35</v>
      </c>
      <c r="D37" t="s">
        <v>1292</v>
      </c>
      <c r="F37" s="34" t="s">
        <v>18</v>
      </c>
      <c r="G37" s="50"/>
      <c r="H37" t="s">
        <v>1279</v>
      </c>
      <c r="N37" s="3"/>
      <c r="O37" s="34"/>
      <c r="P37" s="34"/>
      <c r="U37" s="34"/>
      <c r="X37" t="s">
        <v>166</v>
      </c>
      <c r="Y37" t="s">
        <v>1293</v>
      </c>
      <c r="Z37" t="s">
        <v>1281</v>
      </c>
      <c r="AA37" s="81" t="s">
        <v>159</v>
      </c>
      <c r="AB37" s="81" t="s">
        <v>159</v>
      </c>
      <c r="AC37" s="81" t="s">
        <v>159</v>
      </c>
      <c r="AD37" s="81" t="s">
        <v>159</v>
      </c>
      <c r="AE37" s="81" t="s">
        <v>159</v>
      </c>
      <c r="AF37" s="81" t="s">
        <v>1022</v>
      </c>
      <c r="AG37" s="81" t="s">
        <v>1022</v>
      </c>
      <c r="AI37" s="34"/>
    </row>
    <row r="38" spans="1:35" ht="15" customHeight="1" x14ac:dyDescent="0.2">
      <c r="A38" t="s">
        <v>1526</v>
      </c>
      <c r="B38" t="s">
        <v>1277</v>
      </c>
      <c r="C38" s="50">
        <f t="shared" ca="1" si="5"/>
        <v>36</v>
      </c>
      <c r="D38" t="s">
        <v>1294</v>
      </c>
      <c r="F38" s="34" t="s">
        <v>18</v>
      </c>
      <c r="G38" s="50"/>
      <c r="H38" t="s">
        <v>1279</v>
      </c>
      <c r="N38" s="3"/>
      <c r="O38" s="34"/>
      <c r="P38" s="34"/>
      <c r="U38" s="34"/>
      <c r="X38" t="s">
        <v>166</v>
      </c>
      <c r="Y38" t="s">
        <v>1295</v>
      </c>
      <c r="Z38" t="s">
        <v>1281</v>
      </c>
      <c r="AA38" s="81" t="s">
        <v>159</v>
      </c>
      <c r="AB38" s="81" t="s">
        <v>159</v>
      </c>
      <c r="AC38" s="81" t="s">
        <v>159</v>
      </c>
      <c r="AD38" s="81" t="s">
        <v>159</v>
      </c>
      <c r="AE38" s="81" t="s">
        <v>159</v>
      </c>
      <c r="AF38" s="81" t="s">
        <v>1022</v>
      </c>
      <c r="AG38" s="81" t="s">
        <v>1022</v>
      </c>
      <c r="AI38" s="34"/>
    </row>
    <row r="39" spans="1:35" ht="15" customHeight="1" x14ac:dyDescent="0.2">
      <c r="A39" t="s">
        <v>1526</v>
      </c>
      <c r="B39" t="s">
        <v>1277</v>
      </c>
      <c r="C39" s="50">
        <f t="shared" ca="1" si="5"/>
        <v>37</v>
      </c>
      <c r="D39" t="s">
        <v>1296</v>
      </c>
      <c r="F39" s="34" t="s">
        <v>18</v>
      </c>
      <c r="G39" s="50"/>
      <c r="H39" t="s">
        <v>1279</v>
      </c>
      <c r="N39" s="3"/>
      <c r="O39" s="34"/>
      <c r="P39" s="34"/>
      <c r="U39" s="34"/>
      <c r="X39" t="s">
        <v>166</v>
      </c>
      <c r="Y39" t="s">
        <v>1297</v>
      </c>
      <c r="Z39" t="s">
        <v>1281</v>
      </c>
      <c r="AA39" s="81" t="s">
        <v>159</v>
      </c>
      <c r="AB39" s="81" t="s">
        <v>159</v>
      </c>
      <c r="AC39" s="81" t="s">
        <v>159</v>
      </c>
      <c r="AD39" s="81" t="s">
        <v>159</v>
      </c>
      <c r="AE39" s="81" t="s">
        <v>159</v>
      </c>
      <c r="AF39" s="81" t="s">
        <v>1022</v>
      </c>
      <c r="AG39" s="81" t="s">
        <v>1022</v>
      </c>
      <c r="AI39" s="34"/>
    </row>
    <row r="40" spans="1:35" ht="15" customHeight="1" x14ac:dyDescent="0.2">
      <c r="A40" t="s">
        <v>1526</v>
      </c>
      <c r="B40" t="s">
        <v>1277</v>
      </c>
      <c r="C40" s="50">
        <f t="shared" ca="1" si="5"/>
        <v>38</v>
      </c>
      <c r="D40" s="91" t="s">
        <v>1298</v>
      </c>
      <c r="F40" s="60" t="s">
        <v>21</v>
      </c>
      <c r="G40" s="50"/>
      <c r="J40" s="67" t="s">
        <v>1299</v>
      </c>
      <c r="L40" t="s">
        <v>1300</v>
      </c>
      <c r="M40" t="s">
        <v>1301</v>
      </c>
      <c r="N40" s="3" t="s">
        <v>1028</v>
      </c>
      <c r="O40" s="60" t="s">
        <v>33</v>
      </c>
      <c r="P40" s="34" t="s">
        <v>1015</v>
      </c>
      <c r="R40">
        <v>0</v>
      </c>
      <c r="S40" s="61">
        <v>27</v>
      </c>
      <c r="T40" t="s">
        <v>1015</v>
      </c>
      <c r="U40" s="34"/>
      <c r="X40" t="s">
        <v>166</v>
      </c>
      <c r="Y40" t="s">
        <v>1303</v>
      </c>
      <c r="Z40" t="s">
        <v>1281</v>
      </c>
      <c r="AA40" s="59" t="s">
        <v>16</v>
      </c>
      <c r="AB40" t="s">
        <v>1304</v>
      </c>
      <c r="AC40" t="s">
        <v>1305</v>
      </c>
      <c r="AD40" s="59" t="s">
        <v>1306</v>
      </c>
      <c r="AE40" s="59" t="s">
        <v>1307</v>
      </c>
      <c r="AF40" s="81" t="s">
        <v>1022</v>
      </c>
      <c r="AG40" s="81" t="s">
        <v>1022</v>
      </c>
      <c r="AI40" s="34" t="s">
        <v>1308</v>
      </c>
    </row>
    <row r="41" spans="1:35" ht="15" customHeight="1" x14ac:dyDescent="0.2">
      <c r="A41" t="s">
        <v>1526</v>
      </c>
      <c r="B41" t="s">
        <v>1309</v>
      </c>
      <c r="C41" s="50">
        <f t="shared" ca="1" si="5"/>
        <v>39</v>
      </c>
      <c r="D41" t="s">
        <v>1310</v>
      </c>
      <c r="E41" t="s">
        <v>1597</v>
      </c>
      <c r="F41" s="34" t="s">
        <v>18</v>
      </c>
      <c r="G41" s="50"/>
      <c r="H41" t="s">
        <v>1312</v>
      </c>
      <c r="J41" s="67" t="s">
        <v>1313</v>
      </c>
      <c r="L41" t="s">
        <v>1314</v>
      </c>
      <c r="M41" t="s">
        <v>1315</v>
      </c>
      <c r="N41" s="3"/>
      <c r="O41" s="34"/>
      <c r="P41" s="34" t="s">
        <v>1015</v>
      </c>
      <c r="U41" s="34"/>
      <c r="X41" t="s">
        <v>166</v>
      </c>
      <c r="Y41" t="s">
        <v>1316</v>
      </c>
      <c r="Z41" t="s">
        <v>1317</v>
      </c>
      <c r="AA41" t="s">
        <v>16</v>
      </c>
      <c r="AB41" t="s">
        <v>1598</v>
      </c>
      <c r="AC41" t="s">
        <v>1599</v>
      </c>
      <c r="AD41" t="s">
        <v>1600</v>
      </c>
      <c r="AE41" t="s">
        <v>1601</v>
      </c>
      <c r="AF41" s="81" t="s">
        <v>1022</v>
      </c>
      <c r="AG41" s="81" t="s">
        <v>1022</v>
      </c>
      <c r="AI41" s="34"/>
    </row>
    <row r="42" spans="1:35" ht="15" customHeight="1" x14ac:dyDescent="0.2">
      <c r="A42" t="s">
        <v>1526</v>
      </c>
      <c r="B42" t="s">
        <v>1309</v>
      </c>
      <c r="C42" s="50">
        <f t="shared" ca="1" si="5"/>
        <v>40</v>
      </c>
      <c r="D42" t="s">
        <v>1602</v>
      </c>
      <c r="E42" t="s">
        <v>1603</v>
      </c>
      <c r="F42" s="34" t="s">
        <v>18</v>
      </c>
      <c r="G42" s="50"/>
      <c r="H42" t="s">
        <v>1604</v>
      </c>
      <c r="J42" s="74" t="s">
        <v>1605</v>
      </c>
      <c r="N42" s="3"/>
      <c r="O42" s="34"/>
      <c r="P42" s="34"/>
      <c r="U42" s="34"/>
      <c r="X42" t="s">
        <v>166</v>
      </c>
      <c r="Y42" t="s">
        <v>1606</v>
      </c>
      <c r="Z42" t="s">
        <v>1317</v>
      </c>
      <c r="AA42" t="s">
        <v>16</v>
      </c>
      <c r="AB42" t="s">
        <v>1607</v>
      </c>
      <c r="AC42" t="s">
        <v>1608</v>
      </c>
      <c r="AD42" t="s">
        <v>1609</v>
      </c>
      <c r="AE42" t="s">
        <v>1610</v>
      </c>
      <c r="AF42" s="81" t="s">
        <v>1022</v>
      </c>
      <c r="AG42" s="81" t="s">
        <v>1022</v>
      </c>
      <c r="AI42" s="34"/>
    </row>
    <row r="43" spans="1:35" ht="15" customHeight="1" x14ac:dyDescent="0.2">
      <c r="A43" t="s">
        <v>1526</v>
      </c>
      <c r="B43" t="s">
        <v>1611</v>
      </c>
      <c r="C43" s="50">
        <f t="shared" ca="1" si="5"/>
        <v>41</v>
      </c>
      <c r="D43" t="s">
        <v>1611</v>
      </c>
      <c r="E43" t="s">
        <v>1612</v>
      </c>
      <c r="F43" s="34" t="s">
        <v>14</v>
      </c>
      <c r="G43" s="50"/>
      <c r="J43" s="74" t="s">
        <v>1247</v>
      </c>
      <c r="L43" t="s">
        <v>1248</v>
      </c>
      <c r="M43" t="s">
        <v>1249</v>
      </c>
      <c r="N43" s="3" t="s">
        <v>1028</v>
      </c>
      <c r="O43" s="34" t="s">
        <v>22</v>
      </c>
      <c r="P43" s="34" t="s">
        <v>1015</v>
      </c>
      <c r="U43" s="34"/>
      <c r="X43" t="s">
        <v>166</v>
      </c>
      <c r="Y43" t="s">
        <v>1613</v>
      </c>
      <c r="Z43" t="s">
        <v>1614</v>
      </c>
      <c r="AA43" s="81" t="s">
        <v>159</v>
      </c>
      <c r="AB43" s="81" t="s">
        <v>159</v>
      </c>
      <c r="AC43" s="81" t="s">
        <v>159</v>
      </c>
      <c r="AD43" s="81" t="s">
        <v>159</v>
      </c>
      <c r="AE43" s="81" t="s">
        <v>159</v>
      </c>
      <c r="AF43" s="81" t="s">
        <v>1022</v>
      </c>
      <c r="AG43" s="81" t="s">
        <v>1022</v>
      </c>
      <c r="AI43" s="34"/>
    </row>
    <row r="44" spans="1:35" ht="15" customHeight="1" x14ac:dyDescent="0.2">
      <c r="A44" t="s">
        <v>1526</v>
      </c>
      <c r="B44" t="s">
        <v>1184</v>
      </c>
      <c r="C44" s="50">
        <f t="shared" ca="1" si="5"/>
        <v>42</v>
      </c>
      <c r="D44" s="91" t="s">
        <v>1184</v>
      </c>
      <c r="E44" t="s">
        <v>1615</v>
      </c>
      <c r="F44" s="34" t="s">
        <v>18</v>
      </c>
      <c r="G44" s="50"/>
      <c r="H44" t="s">
        <v>1184</v>
      </c>
      <c r="J44" s="74" t="s">
        <v>1186</v>
      </c>
      <c r="L44" s="3" t="s">
        <v>64</v>
      </c>
      <c r="M44" t="s">
        <v>1187</v>
      </c>
      <c r="O44" s="34"/>
      <c r="P44" s="34"/>
      <c r="T44" t="s">
        <v>1188</v>
      </c>
      <c r="U44" s="34"/>
      <c r="X44" t="s">
        <v>166</v>
      </c>
      <c r="Y44" t="s">
        <v>1616</v>
      </c>
      <c r="Z44" t="s">
        <v>1617</v>
      </c>
      <c r="AA44" t="s">
        <v>16</v>
      </c>
      <c r="AB44" t="s">
        <v>1618</v>
      </c>
      <c r="AC44" t="s">
        <v>1619</v>
      </c>
      <c r="AD44" t="s">
        <v>1192</v>
      </c>
      <c r="AE44" t="s">
        <v>1193</v>
      </c>
      <c r="AF44" s="81" t="s">
        <v>1022</v>
      </c>
      <c r="AG44" s="81" t="s">
        <v>1022</v>
      </c>
    </row>
    <row r="45" spans="1:35" ht="15" customHeight="1" x14ac:dyDescent="0.2">
      <c r="A45" t="s">
        <v>1526</v>
      </c>
      <c r="B45" t="s">
        <v>1184</v>
      </c>
      <c r="C45" s="50">
        <f t="shared" ca="1" si="5"/>
        <v>43</v>
      </c>
      <c r="D45" s="91"/>
      <c r="F45" s="34"/>
      <c r="G45" s="50"/>
      <c r="O45" s="34"/>
      <c r="P45" s="34"/>
      <c r="U45" s="34"/>
      <c r="AA45" t="s">
        <v>24</v>
      </c>
      <c r="AB45" t="s">
        <v>1620</v>
      </c>
      <c r="AC45" t="s">
        <v>1621</v>
      </c>
      <c r="AD45" s="81" t="s">
        <v>159</v>
      </c>
      <c r="AE45" s="81" t="s">
        <v>159</v>
      </c>
      <c r="AF45" s="81" t="s">
        <v>1022</v>
      </c>
      <c r="AG45" s="81" t="s">
        <v>1022</v>
      </c>
      <c r="AI45" s="34" t="s">
        <v>1196</v>
      </c>
    </row>
    <row r="46" spans="1:35" ht="15" customHeight="1" x14ac:dyDescent="0.2">
      <c r="A46" t="s">
        <v>1526</v>
      </c>
      <c r="B46" t="s">
        <v>1184</v>
      </c>
      <c r="C46" s="50">
        <f t="shared" ca="1" si="5"/>
        <v>44</v>
      </c>
      <c r="D46" t="s">
        <v>1197</v>
      </c>
      <c r="E46" t="s">
        <v>1082</v>
      </c>
      <c r="F46" s="34" t="s">
        <v>14</v>
      </c>
      <c r="G46" s="50"/>
      <c r="J46" s="67" t="s">
        <v>1622</v>
      </c>
      <c r="L46" t="s">
        <v>1623</v>
      </c>
      <c r="M46" t="s">
        <v>1624</v>
      </c>
      <c r="N46" t="s">
        <v>1084</v>
      </c>
      <c r="O46" s="34" t="str">
        <f>IF(AA46="BOOLEAN","Yes/no",IF(AA46="TRUE_ONLY","True only",IF(AA46="INTEGER","Integer",IF(AA46="INTEGER_ZERO_OR_POSITIVE","Integer zero or positive",""))))</f>
        <v/>
      </c>
      <c r="P46" s="34">
        <v>50</v>
      </c>
      <c r="T46" t="s">
        <v>1198</v>
      </c>
      <c r="U46" s="34"/>
      <c r="X46" t="s">
        <v>166</v>
      </c>
      <c r="Y46" t="s">
        <v>1086</v>
      </c>
      <c r="Z46" t="s">
        <v>1617</v>
      </c>
      <c r="AA46" t="s">
        <v>16</v>
      </c>
      <c r="AB46" t="s">
        <v>1625</v>
      </c>
      <c r="AC46" t="s">
        <v>1626</v>
      </c>
      <c r="AD46" s="81" t="s">
        <v>159</v>
      </c>
      <c r="AE46" s="81" t="s">
        <v>159</v>
      </c>
      <c r="AF46" s="81" t="s">
        <v>1022</v>
      </c>
      <c r="AG46" s="81" t="s">
        <v>1022</v>
      </c>
      <c r="AI46" s="34"/>
    </row>
    <row r="47" spans="1:35" ht="15" customHeight="1" x14ac:dyDescent="0.2">
      <c r="A47" t="s">
        <v>1526</v>
      </c>
      <c r="B47" t="s">
        <v>1627</v>
      </c>
      <c r="C47" s="50">
        <f t="shared" ca="1" si="5"/>
        <v>45</v>
      </c>
      <c r="D47" t="s">
        <v>1627</v>
      </c>
      <c r="E47" t="s">
        <v>1628</v>
      </c>
      <c r="F47" s="34" t="s">
        <v>14</v>
      </c>
      <c r="G47" s="50"/>
      <c r="J47" s="74" t="s">
        <v>1486</v>
      </c>
      <c r="L47" t="s">
        <v>1487</v>
      </c>
      <c r="M47" t="s">
        <v>1488</v>
      </c>
      <c r="O47" s="34"/>
      <c r="P47" s="34">
        <v>3000</v>
      </c>
      <c r="U47" s="34"/>
      <c r="X47" t="s">
        <v>166</v>
      </c>
      <c r="Y47" t="s">
        <v>1629</v>
      </c>
      <c r="Z47" t="s">
        <v>1630</v>
      </c>
      <c r="AA47" s="81" t="s">
        <v>159</v>
      </c>
      <c r="AB47" s="81" t="s">
        <v>159</v>
      </c>
      <c r="AC47" s="81" t="s">
        <v>159</v>
      </c>
      <c r="AD47" s="81" t="s">
        <v>159</v>
      </c>
      <c r="AE47" s="81" t="s">
        <v>159</v>
      </c>
      <c r="AF47" s="81" t="s">
        <v>1022</v>
      </c>
      <c r="AG47" s="81" t="s">
        <v>1022</v>
      </c>
      <c r="AI47" s="34"/>
    </row>
    <row r="48" spans="1:35" ht="15" customHeight="1" x14ac:dyDescent="0.2">
      <c r="A48" t="s">
        <v>1526</v>
      </c>
      <c r="B48" t="s">
        <v>1627</v>
      </c>
      <c r="C48" s="50">
        <f t="shared" ref="C48" ca="1" si="7">IF(A48&lt;&gt;OFFSET(A48,-1,0),1,OFFSET(C48,-1,0)+IF(D48=OFFSET(D48,-1,0),0,1))</f>
        <v>46</v>
      </c>
      <c r="D48" t="s">
        <v>1631</v>
      </c>
      <c r="F48" s="34" t="s">
        <v>25</v>
      </c>
      <c r="G48" s="50"/>
      <c r="O48" s="34" t="s">
        <v>26</v>
      </c>
      <c r="P48" s="34"/>
      <c r="U48" s="34"/>
      <c r="X48" t="s">
        <v>166</v>
      </c>
      <c r="Y48" t="s">
        <v>1632</v>
      </c>
      <c r="Z48" t="s">
        <v>1630</v>
      </c>
      <c r="AA48" s="81" t="s">
        <v>159</v>
      </c>
      <c r="AB48" s="81" t="s">
        <v>159</v>
      </c>
      <c r="AC48" s="81" t="s">
        <v>159</v>
      </c>
      <c r="AD48" s="81" t="s">
        <v>159</v>
      </c>
      <c r="AE48" s="81" t="s">
        <v>159</v>
      </c>
      <c r="AF48" s="81" t="s">
        <v>1022</v>
      </c>
      <c r="AG48" s="81"/>
      <c r="AI48" s="34"/>
    </row>
    <row r="49" spans="1:35" ht="15" customHeight="1" x14ac:dyDescent="0.2">
      <c r="A49" t="s">
        <v>1526</v>
      </c>
      <c r="B49" t="s">
        <v>1633</v>
      </c>
      <c r="C49" s="50">
        <f t="shared" ca="1" si="5"/>
        <v>47</v>
      </c>
      <c r="D49" t="s">
        <v>1337</v>
      </c>
      <c r="E49" t="s">
        <v>1338</v>
      </c>
      <c r="F49" s="34" t="s">
        <v>25</v>
      </c>
      <c r="G49" s="50"/>
      <c r="O49" s="34" t="s">
        <v>26</v>
      </c>
      <c r="P49" s="34" t="s">
        <v>1015</v>
      </c>
      <c r="T49" t="s">
        <v>1015</v>
      </c>
      <c r="U49" s="34"/>
      <c r="X49" t="s">
        <v>166</v>
      </c>
      <c r="Y49" t="s">
        <v>1339</v>
      </c>
      <c r="Z49" t="s">
        <v>1634</v>
      </c>
      <c r="AA49" t="s">
        <v>24</v>
      </c>
      <c r="AB49" t="s">
        <v>1635</v>
      </c>
      <c r="AC49" t="s">
        <v>1342</v>
      </c>
      <c r="AD49" s="81" t="s">
        <v>159</v>
      </c>
      <c r="AE49" s="81" t="s">
        <v>159</v>
      </c>
      <c r="AF49" s="81" t="s">
        <v>1022</v>
      </c>
      <c r="AG49" s="81" t="s">
        <v>1022</v>
      </c>
      <c r="AI49" s="34"/>
    </row>
    <row r="50" spans="1:35" ht="15" customHeight="1" x14ac:dyDescent="0.2">
      <c r="A50" t="s">
        <v>1526</v>
      </c>
      <c r="B50" t="s">
        <v>1633</v>
      </c>
      <c r="C50" s="50">
        <f t="shared" ca="1" si="5"/>
        <v>48</v>
      </c>
      <c r="D50" t="s">
        <v>1343</v>
      </c>
      <c r="E50" t="s">
        <v>39</v>
      </c>
      <c r="F50" s="34" t="s">
        <v>14</v>
      </c>
      <c r="G50" s="50"/>
      <c r="O50" s="34"/>
      <c r="P50" s="34">
        <v>255</v>
      </c>
      <c r="T50" t="s">
        <v>1636</v>
      </c>
      <c r="U50" s="34"/>
      <c r="X50" t="s">
        <v>166</v>
      </c>
      <c r="Y50" t="s">
        <v>1345</v>
      </c>
      <c r="Z50" t="s">
        <v>1634</v>
      </c>
      <c r="AA50" s="81" t="s">
        <v>159</v>
      </c>
      <c r="AB50" s="81" t="s">
        <v>159</v>
      </c>
      <c r="AC50" s="81" t="s">
        <v>159</v>
      </c>
      <c r="AD50" s="81" t="s">
        <v>159</v>
      </c>
      <c r="AE50" s="81" t="s">
        <v>159</v>
      </c>
      <c r="AF50" s="81" t="s">
        <v>1022</v>
      </c>
      <c r="AG50" s="81" t="s">
        <v>1022</v>
      </c>
      <c r="AI50" s="34"/>
    </row>
    <row r="51" spans="1:35" ht="15" customHeight="1" x14ac:dyDescent="0.2">
      <c r="A51" t="s">
        <v>1526</v>
      </c>
      <c r="B51" t="s">
        <v>1633</v>
      </c>
      <c r="C51" s="50">
        <f t="shared" ca="1" si="5"/>
        <v>49</v>
      </c>
      <c r="D51" t="s">
        <v>1346</v>
      </c>
      <c r="E51" t="s">
        <v>1347</v>
      </c>
      <c r="F51" s="34" t="s">
        <v>25</v>
      </c>
      <c r="G51" s="50"/>
      <c r="O51" s="34" t="s">
        <v>26</v>
      </c>
      <c r="P51" s="34"/>
      <c r="U51" s="34"/>
      <c r="X51" t="s">
        <v>166</v>
      </c>
      <c r="Y51" t="s">
        <v>1348</v>
      </c>
      <c r="Z51" t="s">
        <v>1634</v>
      </c>
      <c r="AA51" s="81" t="s">
        <v>159</v>
      </c>
      <c r="AB51" s="81" t="s">
        <v>159</v>
      </c>
      <c r="AC51" s="81" t="s">
        <v>159</v>
      </c>
      <c r="AD51" s="81" t="s">
        <v>159</v>
      </c>
      <c r="AE51" s="81" t="s">
        <v>159</v>
      </c>
      <c r="AF51" s="81" t="s">
        <v>1022</v>
      </c>
      <c r="AG51" s="81" t="s">
        <v>1022</v>
      </c>
      <c r="AI51" s="34"/>
    </row>
    <row r="52" spans="1:35" ht="15" customHeight="1" x14ac:dyDescent="0.2">
      <c r="A52" t="s">
        <v>1526</v>
      </c>
      <c r="B52" t="s">
        <v>1633</v>
      </c>
      <c r="C52" s="50">
        <f t="shared" ca="1" si="5"/>
        <v>50</v>
      </c>
      <c r="D52" t="s">
        <v>1349</v>
      </c>
      <c r="E52" t="s">
        <v>1350</v>
      </c>
      <c r="F52" s="34" t="s">
        <v>14</v>
      </c>
      <c r="G52" s="50"/>
      <c r="O52" s="34"/>
      <c r="P52" s="34">
        <v>255</v>
      </c>
      <c r="T52" t="s">
        <v>1637</v>
      </c>
      <c r="U52" s="34"/>
      <c r="X52" t="s">
        <v>166</v>
      </c>
      <c r="Y52" t="s">
        <v>1352</v>
      </c>
      <c r="Z52" t="s">
        <v>1634</v>
      </c>
      <c r="AA52" s="81" t="s">
        <v>159</v>
      </c>
      <c r="AB52" s="81" t="s">
        <v>159</v>
      </c>
      <c r="AC52" s="81" t="s">
        <v>159</v>
      </c>
      <c r="AD52" s="81" t="s">
        <v>159</v>
      </c>
      <c r="AE52" s="81" t="s">
        <v>159</v>
      </c>
      <c r="AF52" s="81" t="s">
        <v>1022</v>
      </c>
      <c r="AG52" s="81" t="s">
        <v>1022</v>
      </c>
      <c r="AI52" s="34"/>
    </row>
    <row r="53" spans="1:35" ht="15" customHeight="1" x14ac:dyDescent="0.2">
      <c r="A53" t="s">
        <v>1526</v>
      </c>
      <c r="B53" t="s">
        <v>1633</v>
      </c>
      <c r="C53" s="50">
        <f t="shared" ca="1" si="5"/>
        <v>51</v>
      </c>
      <c r="D53" t="s">
        <v>1353</v>
      </c>
      <c r="E53" t="s">
        <v>1354</v>
      </c>
      <c r="F53" s="34" t="s">
        <v>25</v>
      </c>
      <c r="G53" s="50"/>
      <c r="O53" s="34" t="s">
        <v>26</v>
      </c>
      <c r="P53" s="34" t="s">
        <v>1015</v>
      </c>
      <c r="U53" s="34"/>
      <c r="X53" t="s">
        <v>166</v>
      </c>
      <c r="Y53" t="s">
        <v>1355</v>
      </c>
      <c r="Z53" t="s">
        <v>1634</v>
      </c>
      <c r="AA53" t="s">
        <v>24</v>
      </c>
      <c r="AB53" t="s">
        <v>1638</v>
      </c>
      <c r="AC53" t="s">
        <v>1639</v>
      </c>
      <c r="AD53" s="81" t="s">
        <v>159</v>
      </c>
      <c r="AE53" s="81" t="s">
        <v>159</v>
      </c>
      <c r="AF53" s="81" t="s">
        <v>1022</v>
      </c>
      <c r="AG53" s="81" t="s">
        <v>1022</v>
      </c>
      <c r="AI53" s="34"/>
    </row>
    <row r="54" spans="1:35" ht="15" customHeight="1" x14ac:dyDescent="0.2">
      <c r="A54" t="s">
        <v>1526</v>
      </c>
      <c r="B54" t="s">
        <v>1633</v>
      </c>
      <c r="C54" s="50">
        <f t="shared" ca="1" si="5"/>
        <v>52</v>
      </c>
      <c r="D54" t="s">
        <v>1358</v>
      </c>
      <c r="E54" t="s">
        <v>1359</v>
      </c>
      <c r="F54" s="34" t="s">
        <v>14</v>
      </c>
      <c r="G54" s="50"/>
      <c r="O54" s="34"/>
      <c r="P54" s="34">
        <v>255</v>
      </c>
      <c r="T54" t="s">
        <v>1640</v>
      </c>
      <c r="U54" s="34"/>
      <c r="X54" t="s">
        <v>166</v>
      </c>
      <c r="Y54" t="s">
        <v>1361</v>
      </c>
      <c r="Z54" t="s">
        <v>1634</v>
      </c>
      <c r="AA54" s="81" t="s">
        <v>159</v>
      </c>
      <c r="AB54" s="81" t="s">
        <v>159</v>
      </c>
      <c r="AC54" s="81" t="s">
        <v>159</v>
      </c>
      <c r="AD54" s="81" t="s">
        <v>159</v>
      </c>
      <c r="AE54" s="81" t="s">
        <v>159</v>
      </c>
      <c r="AF54" s="81" t="s">
        <v>1022</v>
      </c>
      <c r="AG54" s="81" t="s">
        <v>1022</v>
      </c>
      <c r="AI54" s="34"/>
    </row>
    <row r="55" spans="1:35" ht="15" customHeight="1" x14ac:dyDescent="0.2">
      <c r="A55" t="s">
        <v>1526</v>
      </c>
      <c r="B55" t="s">
        <v>1633</v>
      </c>
      <c r="C55" s="50">
        <f t="shared" ca="1" si="5"/>
        <v>53</v>
      </c>
      <c r="D55" t="s">
        <v>1362</v>
      </c>
      <c r="E55" t="s">
        <v>1363</v>
      </c>
      <c r="F55" s="34" t="s">
        <v>25</v>
      </c>
      <c r="G55" s="50" t="str">
        <f t="shared" ref="G55:G63" ca="1" si="8">IF(F55="Coded",IF(D55&lt;&gt;OFFSET(D55,-1,0),1,_xlfn.MAXIFS(INDIRECT("G$1:G"&amp;ROW()-1),INDIRECT("A$1:A"&amp;ROW()-1),A55,INDIRECT("D$1:D"&amp;ROW()-1),D55)+1),"")</f>
        <v/>
      </c>
      <c r="H55" t="s">
        <v>1015</v>
      </c>
      <c r="O55" s="34" t="s">
        <v>26</v>
      </c>
      <c r="P55" s="34" t="s">
        <v>1015</v>
      </c>
      <c r="T55" t="s">
        <v>1015</v>
      </c>
      <c r="U55" s="34"/>
      <c r="X55" t="s">
        <v>166</v>
      </c>
      <c r="Y55" t="s">
        <v>1364</v>
      </c>
      <c r="Z55" t="s">
        <v>1634</v>
      </c>
      <c r="AA55" t="s">
        <v>24</v>
      </c>
      <c r="AB55" t="s">
        <v>1641</v>
      </c>
      <c r="AC55" t="s">
        <v>1642</v>
      </c>
      <c r="AD55" s="81" t="s">
        <v>159</v>
      </c>
      <c r="AE55" s="81" t="s">
        <v>159</v>
      </c>
      <c r="AF55" s="81" t="s">
        <v>1022</v>
      </c>
      <c r="AG55" s="81" t="s">
        <v>1022</v>
      </c>
      <c r="AI55" s="34"/>
    </row>
    <row r="56" spans="1:35" ht="15" customHeight="1" x14ac:dyDescent="0.2">
      <c r="A56" t="s">
        <v>1526</v>
      </c>
      <c r="B56" t="s">
        <v>1633</v>
      </c>
      <c r="C56" s="50">
        <f t="shared" ca="1" si="5"/>
        <v>54</v>
      </c>
      <c r="D56" t="s">
        <v>1367</v>
      </c>
      <c r="E56" t="s">
        <v>1368</v>
      </c>
      <c r="F56" s="34" t="s">
        <v>14</v>
      </c>
      <c r="G56" s="50"/>
      <c r="O56" s="34"/>
      <c r="P56" s="34">
        <v>255</v>
      </c>
      <c r="T56" t="s">
        <v>1643</v>
      </c>
      <c r="U56" s="34"/>
      <c r="X56" t="s">
        <v>166</v>
      </c>
      <c r="Y56" t="s">
        <v>1370</v>
      </c>
      <c r="Z56" t="s">
        <v>1634</v>
      </c>
      <c r="AA56" s="81" t="s">
        <v>159</v>
      </c>
      <c r="AB56" s="81" t="s">
        <v>159</v>
      </c>
      <c r="AC56" s="81" t="s">
        <v>159</v>
      </c>
      <c r="AD56" s="81" t="s">
        <v>159</v>
      </c>
      <c r="AE56" s="81" t="s">
        <v>159</v>
      </c>
      <c r="AF56" s="81" t="s">
        <v>1022</v>
      </c>
      <c r="AG56" s="81" t="s">
        <v>1022</v>
      </c>
      <c r="AI56" s="34"/>
    </row>
    <row r="57" spans="1:35" ht="15" customHeight="1" x14ac:dyDescent="0.2">
      <c r="A57" t="s">
        <v>1526</v>
      </c>
      <c r="B57" t="s">
        <v>1633</v>
      </c>
      <c r="C57" s="50">
        <f t="shared" ca="1" si="5"/>
        <v>55</v>
      </c>
      <c r="D57" t="s">
        <v>1371</v>
      </c>
      <c r="E57" t="s">
        <v>1372</v>
      </c>
      <c r="F57" s="34" t="s">
        <v>25</v>
      </c>
      <c r="G57" s="50" t="str">
        <f t="shared" ca="1" si="8"/>
        <v/>
      </c>
      <c r="H57" t="s">
        <v>1015</v>
      </c>
      <c r="O57" s="34" t="s">
        <v>26</v>
      </c>
      <c r="P57" s="34" t="s">
        <v>1015</v>
      </c>
      <c r="T57" t="s">
        <v>1015</v>
      </c>
      <c r="U57" s="34"/>
      <c r="X57" t="s">
        <v>166</v>
      </c>
      <c r="Y57" t="s">
        <v>1373</v>
      </c>
      <c r="Z57" t="s">
        <v>1634</v>
      </c>
      <c r="AA57" t="s">
        <v>24</v>
      </c>
      <c r="AB57" t="s">
        <v>1644</v>
      </c>
      <c r="AC57" t="s">
        <v>1645</v>
      </c>
      <c r="AD57" s="81" t="s">
        <v>159</v>
      </c>
      <c r="AE57" s="81" t="s">
        <v>159</v>
      </c>
      <c r="AF57" s="81" t="s">
        <v>1022</v>
      </c>
      <c r="AG57" s="81" t="s">
        <v>1022</v>
      </c>
      <c r="AI57" s="34"/>
    </row>
    <row r="58" spans="1:35" ht="15" customHeight="1" x14ac:dyDescent="0.2">
      <c r="A58" t="s">
        <v>1526</v>
      </c>
      <c r="B58" t="s">
        <v>1633</v>
      </c>
      <c r="C58" s="50">
        <f t="shared" ca="1" si="5"/>
        <v>56</v>
      </c>
      <c r="D58" t="s">
        <v>1376</v>
      </c>
      <c r="E58" t="s">
        <v>1368</v>
      </c>
      <c r="F58" s="34" t="s">
        <v>14</v>
      </c>
      <c r="G58" s="50"/>
      <c r="O58" s="34"/>
      <c r="P58" s="34">
        <v>255</v>
      </c>
      <c r="T58" t="s">
        <v>1646</v>
      </c>
      <c r="U58" s="34"/>
      <c r="X58" t="s">
        <v>166</v>
      </c>
      <c r="Y58" t="s">
        <v>1370</v>
      </c>
      <c r="Z58" t="s">
        <v>1634</v>
      </c>
      <c r="AA58" s="81" t="s">
        <v>159</v>
      </c>
      <c r="AB58" s="81" t="s">
        <v>159</v>
      </c>
      <c r="AC58" s="81" t="s">
        <v>159</v>
      </c>
      <c r="AD58" s="81" t="s">
        <v>159</v>
      </c>
      <c r="AE58" s="81" t="s">
        <v>159</v>
      </c>
      <c r="AF58" s="81" t="s">
        <v>1022</v>
      </c>
      <c r="AG58" s="81" t="s">
        <v>1022</v>
      </c>
      <c r="AI58" s="34"/>
    </row>
    <row r="59" spans="1:35" ht="15" customHeight="1" x14ac:dyDescent="0.2">
      <c r="A59" t="s">
        <v>1526</v>
      </c>
      <c r="B59" t="s">
        <v>1633</v>
      </c>
      <c r="C59" s="50">
        <f t="shared" ca="1" si="5"/>
        <v>57</v>
      </c>
      <c r="D59" t="s">
        <v>1378</v>
      </c>
      <c r="E59" t="s">
        <v>1379</v>
      </c>
      <c r="F59" s="34" t="s">
        <v>25</v>
      </c>
      <c r="G59" s="50" t="str">
        <f t="shared" ca="1" si="8"/>
        <v/>
      </c>
      <c r="H59" t="s">
        <v>1015</v>
      </c>
      <c r="O59" s="34" t="s">
        <v>26</v>
      </c>
      <c r="P59" s="34" t="s">
        <v>1015</v>
      </c>
      <c r="T59" t="s">
        <v>1015</v>
      </c>
      <c r="U59" s="34"/>
      <c r="X59" t="s">
        <v>166</v>
      </c>
      <c r="Y59" t="s">
        <v>1380</v>
      </c>
      <c r="Z59" t="s">
        <v>1634</v>
      </c>
      <c r="AA59" t="s">
        <v>24</v>
      </c>
      <c r="AB59" t="s">
        <v>1647</v>
      </c>
      <c r="AC59" t="s">
        <v>1648</v>
      </c>
      <c r="AD59" s="81" t="s">
        <v>159</v>
      </c>
      <c r="AE59" s="81" t="s">
        <v>159</v>
      </c>
      <c r="AF59" s="81" t="s">
        <v>1022</v>
      </c>
      <c r="AG59" s="81" t="s">
        <v>1022</v>
      </c>
      <c r="AI59" s="34"/>
    </row>
    <row r="60" spans="1:35" ht="15" customHeight="1" x14ac:dyDescent="0.2">
      <c r="A60" t="s">
        <v>1526</v>
      </c>
      <c r="B60" t="s">
        <v>1633</v>
      </c>
      <c r="C60" s="50">
        <f t="shared" ca="1" si="5"/>
        <v>58</v>
      </c>
      <c r="D60" t="s">
        <v>1383</v>
      </c>
      <c r="E60" t="s">
        <v>1384</v>
      </c>
      <c r="F60" s="34" t="s">
        <v>14</v>
      </c>
      <c r="G60" s="50"/>
      <c r="O60" s="34"/>
      <c r="P60" s="34">
        <v>255</v>
      </c>
      <c r="T60" t="s">
        <v>1649</v>
      </c>
      <c r="U60" s="34"/>
      <c r="X60" t="s">
        <v>166</v>
      </c>
      <c r="Y60" t="s">
        <v>1386</v>
      </c>
      <c r="Z60" t="s">
        <v>1634</v>
      </c>
      <c r="AA60" s="81" t="s">
        <v>159</v>
      </c>
      <c r="AB60" s="81" t="s">
        <v>159</v>
      </c>
      <c r="AC60" s="81" t="s">
        <v>159</v>
      </c>
      <c r="AD60" s="81" t="s">
        <v>159</v>
      </c>
      <c r="AE60" s="81" t="s">
        <v>159</v>
      </c>
      <c r="AF60" s="81" t="s">
        <v>1022</v>
      </c>
      <c r="AG60" s="81" t="s">
        <v>1022</v>
      </c>
      <c r="AI60" s="34"/>
    </row>
    <row r="61" spans="1:35" ht="15" customHeight="1" x14ac:dyDescent="0.2">
      <c r="A61" t="s">
        <v>1526</v>
      </c>
      <c r="B61" t="s">
        <v>1633</v>
      </c>
      <c r="C61" s="50">
        <f t="shared" ca="1" si="5"/>
        <v>59</v>
      </c>
      <c r="D61" t="s">
        <v>1387</v>
      </c>
      <c r="E61" t="s">
        <v>1388</v>
      </c>
      <c r="F61" s="34" t="s">
        <v>25</v>
      </c>
      <c r="G61" s="50"/>
      <c r="O61" s="34" t="s">
        <v>26</v>
      </c>
      <c r="P61" s="34"/>
      <c r="U61" s="34"/>
      <c r="X61" t="s">
        <v>166</v>
      </c>
      <c r="Y61" t="s">
        <v>1389</v>
      </c>
      <c r="Z61" t="s">
        <v>1634</v>
      </c>
      <c r="AA61" s="81" t="s">
        <v>159</v>
      </c>
      <c r="AB61" s="81" t="s">
        <v>159</v>
      </c>
      <c r="AC61" s="81" t="s">
        <v>159</v>
      </c>
      <c r="AD61" s="81" t="s">
        <v>159</v>
      </c>
      <c r="AE61" s="81" t="s">
        <v>159</v>
      </c>
      <c r="AF61" s="81" t="s">
        <v>1022</v>
      </c>
      <c r="AG61" s="81" t="s">
        <v>1022</v>
      </c>
      <c r="AI61" s="34"/>
    </row>
    <row r="62" spans="1:35" ht="15" customHeight="1" x14ac:dyDescent="0.2">
      <c r="A62" t="s">
        <v>1526</v>
      </c>
      <c r="B62" t="s">
        <v>1633</v>
      </c>
      <c r="C62" s="50">
        <f t="shared" ca="1" si="5"/>
        <v>60</v>
      </c>
      <c r="D62" t="s">
        <v>1390</v>
      </c>
      <c r="E62" t="s">
        <v>1391</v>
      </c>
      <c r="F62" s="34" t="s">
        <v>18</v>
      </c>
      <c r="G62" s="50"/>
      <c r="H62" t="s">
        <v>1392</v>
      </c>
      <c r="O62" s="34"/>
      <c r="P62" s="34"/>
      <c r="T62" t="s">
        <v>1650</v>
      </c>
      <c r="U62" s="34"/>
      <c r="X62" t="s">
        <v>166</v>
      </c>
      <c r="Y62" t="s">
        <v>1394</v>
      </c>
      <c r="Z62" t="s">
        <v>1634</v>
      </c>
      <c r="AA62" s="81" t="s">
        <v>159</v>
      </c>
      <c r="AB62" s="81" t="s">
        <v>159</v>
      </c>
      <c r="AC62" s="81" t="s">
        <v>159</v>
      </c>
      <c r="AD62" s="81" t="s">
        <v>159</v>
      </c>
      <c r="AE62" s="81" t="s">
        <v>159</v>
      </c>
      <c r="AF62" s="81" t="s">
        <v>1022</v>
      </c>
      <c r="AG62" s="81" t="s">
        <v>1022</v>
      </c>
      <c r="AI62" s="34"/>
    </row>
    <row r="63" spans="1:35" ht="15" customHeight="1" x14ac:dyDescent="0.2">
      <c r="A63" t="s">
        <v>1526</v>
      </c>
      <c r="B63" t="s">
        <v>1633</v>
      </c>
      <c r="C63" s="50">
        <f t="shared" ca="1" si="5"/>
        <v>61</v>
      </c>
      <c r="D63" t="s">
        <v>1395</v>
      </c>
      <c r="E63" t="s">
        <v>1396</v>
      </c>
      <c r="F63" s="34" t="s">
        <v>25</v>
      </c>
      <c r="G63" s="50" t="str">
        <f t="shared" ca="1" si="8"/>
        <v/>
      </c>
      <c r="H63" t="s">
        <v>1015</v>
      </c>
      <c r="O63" s="34" t="s">
        <v>26</v>
      </c>
      <c r="P63" s="34" t="s">
        <v>1015</v>
      </c>
      <c r="T63" t="s">
        <v>1015</v>
      </c>
      <c r="U63" s="34"/>
      <c r="X63" t="s">
        <v>166</v>
      </c>
      <c r="Y63" t="s">
        <v>1397</v>
      </c>
      <c r="Z63" t="s">
        <v>1634</v>
      </c>
      <c r="AA63" t="s">
        <v>24</v>
      </c>
      <c r="AB63" t="s">
        <v>1651</v>
      </c>
      <c r="AC63" t="s">
        <v>1652</v>
      </c>
      <c r="AD63" s="81" t="s">
        <v>159</v>
      </c>
      <c r="AE63" s="81" t="s">
        <v>159</v>
      </c>
      <c r="AF63" s="81" t="s">
        <v>1022</v>
      </c>
      <c r="AG63" s="81" t="s">
        <v>1022</v>
      </c>
      <c r="AI63" s="34"/>
    </row>
    <row r="64" spans="1:35" ht="15" customHeight="1" x14ac:dyDescent="0.2">
      <c r="A64" t="s">
        <v>1526</v>
      </c>
      <c r="B64" t="s">
        <v>1633</v>
      </c>
      <c r="C64" s="50">
        <f t="shared" ref="C64:C67" ca="1" si="9">IF(A64&lt;&gt;OFFSET(A64,-1,0),1,OFFSET(C64,-1,0)+IF(D64=OFFSET(D64,-1,0),0,1))</f>
        <v>62</v>
      </c>
      <c r="D64" s="91" t="s">
        <v>1400</v>
      </c>
      <c r="E64" t="s">
        <v>1401</v>
      </c>
      <c r="F64" s="34" t="s">
        <v>18</v>
      </c>
      <c r="G64" s="50"/>
      <c r="H64" t="s">
        <v>1402</v>
      </c>
      <c r="O64" s="34" t="s">
        <v>22</v>
      </c>
      <c r="P64" s="34" t="s">
        <v>1015</v>
      </c>
      <c r="T64" t="s">
        <v>1403</v>
      </c>
      <c r="U64" s="34"/>
      <c r="X64" t="s">
        <v>166</v>
      </c>
      <c r="Y64" t="s">
        <v>1404</v>
      </c>
      <c r="Z64" t="s">
        <v>1634</v>
      </c>
      <c r="AA64" t="s">
        <v>16</v>
      </c>
      <c r="AB64" t="s">
        <v>1653</v>
      </c>
      <c r="AC64" t="s">
        <v>1654</v>
      </c>
      <c r="AD64" t="s">
        <v>1407</v>
      </c>
      <c r="AE64" t="s">
        <v>1408</v>
      </c>
      <c r="AF64" s="81" t="s">
        <v>1022</v>
      </c>
      <c r="AG64" s="81" t="s">
        <v>1022</v>
      </c>
      <c r="AI64" t="s">
        <v>1409</v>
      </c>
    </row>
    <row r="65" spans="1:35" ht="15" customHeight="1" x14ac:dyDescent="0.2">
      <c r="A65" t="s">
        <v>1526</v>
      </c>
      <c r="B65" t="s">
        <v>1633</v>
      </c>
      <c r="C65" s="50">
        <f t="shared" ca="1" si="9"/>
        <v>63</v>
      </c>
      <c r="D65" s="91"/>
      <c r="F65" s="34"/>
      <c r="G65" s="50"/>
      <c r="O65" s="34"/>
      <c r="P65" s="34"/>
      <c r="U65" s="34"/>
      <c r="AA65" t="s">
        <v>16</v>
      </c>
      <c r="AB65" t="s">
        <v>1655</v>
      </c>
      <c r="AC65" t="s">
        <v>1656</v>
      </c>
      <c r="AD65" t="s">
        <v>1407</v>
      </c>
      <c r="AE65" t="s">
        <v>1408</v>
      </c>
      <c r="AF65" s="81" t="s">
        <v>1022</v>
      </c>
      <c r="AG65" s="81" t="s">
        <v>1022</v>
      </c>
      <c r="AI65" t="s">
        <v>1409</v>
      </c>
    </row>
    <row r="66" spans="1:35" ht="15" customHeight="1" x14ac:dyDescent="0.2">
      <c r="A66" t="s">
        <v>1526</v>
      </c>
      <c r="B66" t="s">
        <v>1633</v>
      </c>
      <c r="C66" s="50">
        <f t="shared" ca="1" si="9"/>
        <v>63</v>
      </c>
      <c r="D66" s="91"/>
      <c r="F66" s="34"/>
      <c r="G66" s="50"/>
      <c r="O66" s="34"/>
      <c r="P66" s="34"/>
      <c r="U66" s="34"/>
      <c r="AA66" t="s">
        <v>16</v>
      </c>
      <c r="AB66" t="s">
        <v>1657</v>
      </c>
      <c r="AC66" t="s">
        <v>1658</v>
      </c>
      <c r="AD66" t="s">
        <v>1407</v>
      </c>
      <c r="AE66" t="s">
        <v>1408</v>
      </c>
      <c r="AF66" s="81" t="s">
        <v>1022</v>
      </c>
      <c r="AG66" s="81" t="s">
        <v>1022</v>
      </c>
      <c r="AI66" t="s">
        <v>1409</v>
      </c>
    </row>
    <row r="67" spans="1:35" ht="15" customHeight="1" x14ac:dyDescent="0.2">
      <c r="A67" t="s">
        <v>1526</v>
      </c>
      <c r="B67" t="s">
        <v>1633</v>
      </c>
      <c r="C67" s="50">
        <f t="shared" ca="1" si="9"/>
        <v>64</v>
      </c>
      <c r="D67" t="s">
        <v>1414</v>
      </c>
      <c r="E67" t="s">
        <v>1082</v>
      </c>
      <c r="F67" s="34" t="s">
        <v>14</v>
      </c>
      <c r="G67" s="50"/>
      <c r="J67" s="67" t="s">
        <v>1083</v>
      </c>
      <c r="N67" t="s">
        <v>1084</v>
      </c>
      <c r="O67" s="34"/>
      <c r="P67" s="34">
        <v>255</v>
      </c>
      <c r="T67" t="s">
        <v>1415</v>
      </c>
      <c r="U67" s="34"/>
      <c r="X67" t="s">
        <v>166</v>
      </c>
      <c r="Y67" t="s">
        <v>1086</v>
      </c>
      <c r="Z67" t="s">
        <v>1634</v>
      </c>
      <c r="AA67" s="81" t="s">
        <v>159</v>
      </c>
      <c r="AB67" s="81" t="s">
        <v>159</v>
      </c>
      <c r="AC67" s="81" t="s">
        <v>159</v>
      </c>
      <c r="AD67" s="81" t="s">
        <v>159</v>
      </c>
      <c r="AE67" s="81" t="s">
        <v>159</v>
      </c>
      <c r="AF67" s="81" t="s">
        <v>1022</v>
      </c>
      <c r="AG67" s="81" t="s">
        <v>1022</v>
      </c>
      <c r="AI67" s="34"/>
    </row>
    <row r="68" spans="1:35" ht="15" customHeight="1" x14ac:dyDescent="0.2">
      <c r="A68" t="s">
        <v>1526</v>
      </c>
      <c r="B68" t="s">
        <v>1633</v>
      </c>
      <c r="C68" s="50">
        <f t="shared" ca="1" si="5"/>
        <v>65</v>
      </c>
      <c r="D68" t="s">
        <v>1416</v>
      </c>
      <c r="E68" t="s">
        <v>1417</v>
      </c>
      <c r="F68" s="34" t="s">
        <v>18</v>
      </c>
      <c r="G68" s="50"/>
      <c r="H68" t="s">
        <v>1417</v>
      </c>
      <c r="O68" s="34" t="str">
        <f t="shared" ref="O68" si="10">IF(AA68="BOOLEAN","Yes/no",IF(AA68="TRUE_ONLY","True only",IF(AA68="INTEGER","Integer",IF(AA68="INTEGER_ZERO_OR_POSITIVE","Integer zero or positive",""))))</f>
        <v/>
      </c>
      <c r="P68" s="34" t="s">
        <v>1015</v>
      </c>
      <c r="T68" t="s">
        <v>1403</v>
      </c>
      <c r="U68" s="34"/>
      <c r="X68" t="s">
        <v>166</v>
      </c>
      <c r="Y68" t="s">
        <v>1418</v>
      </c>
      <c r="Z68" t="s">
        <v>1634</v>
      </c>
      <c r="AA68" t="s">
        <v>16</v>
      </c>
      <c r="AB68" t="s">
        <v>1659</v>
      </c>
      <c r="AC68" t="s">
        <v>1660</v>
      </c>
      <c r="AD68" t="s">
        <v>1421</v>
      </c>
      <c r="AE68" t="s">
        <v>1422</v>
      </c>
      <c r="AF68" s="81" t="s">
        <v>1022</v>
      </c>
      <c r="AG68" s="81" t="s">
        <v>1022</v>
      </c>
      <c r="AI68" s="34"/>
    </row>
    <row r="69" spans="1:35" ht="15" customHeight="1" x14ac:dyDescent="0.2">
      <c r="A69" t="s">
        <v>1526</v>
      </c>
      <c r="B69" t="s">
        <v>1633</v>
      </c>
      <c r="C69" s="50">
        <f t="shared" ca="1" si="5"/>
        <v>66</v>
      </c>
      <c r="D69" t="s">
        <v>1423</v>
      </c>
      <c r="E69" t="s">
        <v>1424</v>
      </c>
      <c r="F69" s="34" t="s">
        <v>25</v>
      </c>
      <c r="G69" s="50"/>
      <c r="O69" s="34" t="s">
        <v>26</v>
      </c>
      <c r="P69" s="34"/>
      <c r="T69" t="s">
        <v>1425</v>
      </c>
      <c r="U69" s="34"/>
      <c r="X69" t="s">
        <v>166</v>
      </c>
      <c r="Y69" t="s">
        <v>1426</v>
      </c>
      <c r="Z69" t="s">
        <v>1634</v>
      </c>
      <c r="AA69" s="81" t="s">
        <v>159</v>
      </c>
      <c r="AB69" s="81" t="s">
        <v>159</v>
      </c>
      <c r="AC69" s="81" t="s">
        <v>159</v>
      </c>
      <c r="AD69" s="81" t="s">
        <v>159</v>
      </c>
      <c r="AE69" s="81" t="s">
        <v>159</v>
      </c>
      <c r="AF69" s="81" t="s">
        <v>1022</v>
      </c>
      <c r="AG69" s="81" t="s">
        <v>1022</v>
      </c>
      <c r="AI69" s="34"/>
    </row>
    <row r="70" spans="1:35" ht="15" customHeight="1" x14ac:dyDescent="0.2">
      <c r="A70" t="s">
        <v>1526</v>
      </c>
      <c r="B70" t="s">
        <v>1633</v>
      </c>
      <c r="C70" s="50">
        <f t="shared" ca="1" si="5"/>
        <v>67</v>
      </c>
      <c r="D70" t="s">
        <v>1427</v>
      </c>
      <c r="E70" t="s">
        <v>1428</v>
      </c>
      <c r="F70" s="34" t="s">
        <v>14</v>
      </c>
      <c r="G70" s="50"/>
      <c r="O70" s="34"/>
      <c r="P70" s="34">
        <v>255</v>
      </c>
      <c r="T70" t="s">
        <v>1425</v>
      </c>
      <c r="U70" s="34"/>
      <c r="X70" t="s">
        <v>166</v>
      </c>
      <c r="Y70" t="s">
        <v>1429</v>
      </c>
      <c r="Z70" t="s">
        <v>1634</v>
      </c>
      <c r="AA70" s="81" t="s">
        <v>159</v>
      </c>
      <c r="AB70" s="81" t="s">
        <v>159</v>
      </c>
      <c r="AC70" s="81" t="s">
        <v>159</v>
      </c>
      <c r="AD70" s="81" t="s">
        <v>159</v>
      </c>
      <c r="AE70" s="81" t="s">
        <v>159</v>
      </c>
      <c r="AF70" s="81" t="s">
        <v>1022</v>
      </c>
      <c r="AG70" s="81" t="s">
        <v>1022</v>
      </c>
      <c r="AI70" s="34"/>
    </row>
    <row r="71" spans="1:35" ht="15" customHeight="1" x14ac:dyDescent="0.2">
      <c r="A71" t="s">
        <v>1526</v>
      </c>
      <c r="B71" t="s">
        <v>1477</v>
      </c>
      <c r="C71" s="50">
        <f t="shared" ref="C71:C79" ca="1" si="11">IF(A71&lt;&gt;OFFSET(A71,-1,0),1,OFFSET(C71,-1,0)+IF(D71=OFFSET(D71,-1,0),0,1))</f>
        <v>68</v>
      </c>
      <c r="D71" t="s">
        <v>1478</v>
      </c>
      <c r="E71" t="s">
        <v>1661</v>
      </c>
      <c r="F71" s="34" t="s">
        <v>14</v>
      </c>
      <c r="G71" s="50"/>
      <c r="O71" s="34"/>
      <c r="P71" s="34">
        <v>3000</v>
      </c>
      <c r="U71" s="34"/>
      <c r="X71" t="s">
        <v>166</v>
      </c>
      <c r="Y71" t="s">
        <v>1662</v>
      </c>
      <c r="Z71" t="s">
        <v>1094</v>
      </c>
      <c r="AA71" s="81" t="s">
        <v>159</v>
      </c>
      <c r="AB71" s="81" t="s">
        <v>159</v>
      </c>
      <c r="AC71" s="81" t="s">
        <v>159</v>
      </c>
      <c r="AD71" s="81" t="s">
        <v>159</v>
      </c>
      <c r="AE71" s="81" t="s">
        <v>159</v>
      </c>
      <c r="AF71" s="81" t="s">
        <v>1022</v>
      </c>
      <c r="AG71" s="81" t="s">
        <v>1022</v>
      </c>
      <c r="AI71" s="34"/>
    </row>
    <row r="72" spans="1:35" ht="15" customHeight="1" x14ac:dyDescent="0.2">
      <c r="A72" t="s">
        <v>1526</v>
      </c>
      <c r="B72" t="s">
        <v>1477</v>
      </c>
      <c r="C72" s="50">
        <f t="shared" ca="1" si="11"/>
        <v>69</v>
      </c>
      <c r="D72" t="s">
        <v>1481</v>
      </c>
      <c r="E72" t="s">
        <v>1663</v>
      </c>
      <c r="F72" s="34" t="s">
        <v>14</v>
      </c>
      <c r="G72" s="50"/>
      <c r="O72" s="34"/>
      <c r="P72" s="34">
        <v>3000</v>
      </c>
      <c r="U72" s="34"/>
      <c r="X72" t="s">
        <v>166</v>
      </c>
      <c r="Y72" t="s">
        <v>1483</v>
      </c>
      <c r="Z72" t="s">
        <v>1094</v>
      </c>
      <c r="AA72" s="81" t="s">
        <v>159</v>
      </c>
      <c r="AB72" s="81" t="s">
        <v>159</v>
      </c>
      <c r="AC72" s="81" t="s">
        <v>159</v>
      </c>
      <c r="AD72" s="81" t="s">
        <v>159</v>
      </c>
      <c r="AE72" s="81" t="s">
        <v>159</v>
      </c>
      <c r="AF72" s="81" t="s">
        <v>1022</v>
      </c>
      <c r="AG72" s="81" t="s">
        <v>1022</v>
      </c>
      <c r="AI72" s="34"/>
    </row>
    <row r="73" spans="1:35" ht="15" customHeight="1" x14ac:dyDescent="0.2">
      <c r="A73" t="s">
        <v>1526</v>
      </c>
      <c r="B73" t="s">
        <v>1477</v>
      </c>
      <c r="C73" s="50">
        <f t="shared" ca="1" si="11"/>
        <v>70</v>
      </c>
      <c r="D73" t="s">
        <v>1484</v>
      </c>
      <c r="E73" t="s">
        <v>1485</v>
      </c>
      <c r="F73" s="34" t="s">
        <v>14</v>
      </c>
      <c r="G73" s="50"/>
      <c r="J73" s="74" t="s">
        <v>1486</v>
      </c>
      <c r="L73" t="s">
        <v>1487</v>
      </c>
      <c r="M73" t="s">
        <v>1488</v>
      </c>
      <c r="O73" s="34"/>
      <c r="P73" s="34">
        <v>3000</v>
      </c>
      <c r="U73" s="34"/>
      <c r="X73" t="s">
        <v>166</v>
      </c>
      <c r="Y73" t="s">
        <v>1489</v>
      </c>
      <c r="Z73" t="s">
        <v>1094</v>
      </c>
      <c r="AA73" s="81" t="s">
        <v>159</v>
      </c>
      <c r="AB73" s="81" t="s">
        <v>159</v>
      </c>
      <c r="AC73" s="81" t="s">
        <v>159</v>
      </c>
      <c r="AD73" s="81" t="s">
        <v>159</v>
      </c>
      <c r="AE73" s="81" t="s">
        <v>159</v>
      </c>
      <c r="AF73" s="81" t="s">
        <v>1022</v>
      </c>
      <c r="AG73" s="81" t="s">
        <v>1022</v>
      </c>
      <c r="AI73" s="34"/>
    </row>
    <row r="74" spans="1:35" ht="15" customHeight="1" x14ac:dyDescent="0.2">
      <c r="A74" t="s">
        <v>1526</v>
      </c>
      <c r="B74" t="s">
        <v>1490</v>
      </c>
      <c r="C74" s="50">
        <f t="shared" ca="1" si="11"/>
        <v>71</v>
      </c>
      <c r="D74" t="s">
        <v>1491</v>
      </c>
      <c r="E74" t="s">
        <v>1492</v>
      </c>
      <c r="F74" s="34" t="s">
        <v>25</v>
      </c>
      <c r="G74" s="50" t="str">
        <f t="shared" ref="G74:G76" ca="1" si="12">IF(F74="Coded",IF(D74&lt;&gt;OFFSET(D74,-1,0),1,_xlfn.MAXIFS(INDIRECT("G$1:G"&amp;ROW()-1),INDIRECT("A$1:A"&amp;ROW()-1),A74,INDIRECT("D$1:D"&amp;ROW()-1),D74)+1),"")</f>
        <v/>
      </c>
      <c r="H74" t="s">
        <v>1015</v>
      </c>
      <c r="J74" s="74" t="s">
        <v>1493</v>
      </c>
      <c r="M74" t="s">
        <v>1494</v>
      </c>
      <c r="N74" t="s">
        <v>1495</v>
      </c>
      <c r="O74" s="34" t="str">
        <f t="shared" ref="O74:O77" si="13">IF(AA74="BOOLEAN","Yes/no",IF(AA74="TRUE_ONLY","True only",IF(AA74="INTEGER","Integer",IF(AA74="INTEGER_ZERO_OR_POSITIVE","Integer zero or positive",""))))</f>
        <v>Yes/no</v>
      </c>
      <c r="P74" s="34" t="s">
        <v>1015</v>
      </c>
      <c r="T74" t="s">
        <v>1015</v>
      </c>
      <c r="U74" s="34"/>
      <c r="X74" t="s">
        <v>166</v>
      </c>
      <c r="Y74" t="s">
        <v>1496</v>
      </c>
      <c r="Z74" t="s">
        <v>1497</v>
      </c>
      <c r="AA74" t="s">
        <v>24</v>
      </c>
      <c r="AB74" t="s">
        <v>1664</v>
      </c>
      <c r="AC74" t="s">
        <v>1665</v>
      </c>
      <c r="AD74" s="81" t="s">
        <v>159</v>
      </c>
      <c r="AE74" s="81" t="s">
        <v>159</v>
      </c>
      <c r="AF74" s="81" t="s">
        <v>1022</v>
      </c>
      <c r="AG74" s="81" t="s">
        <v>1022</v>
      </c>
      <c r="AI74" s="34"/>
    </row>
    <row r="75" spans="1:35" ht="15" customHeight="1" x14ac:dyDescent="0.2">
      <c r="A75" t="s">
        <v>1526</v>
      </c>
      <c r="B75" t="s">
        <v>1490</v>
      </c>
      <c r="C75" s="50">
        <f t="shared" ca="1" si="11"/>
        <v>72</v>
      </c>
      <c r="D75" t="s">
        <v>1500</v>
      </c>
      <c r="F75" s="34" t="s">
        <v>29</v>
      </c>
      <c r="G75" s="50" t="str">
        <f t="shared" ca="1" si="12"/>
        <v/>
      </c>
      <c r="H75" t="s">
        <v>1015</v>
      </c>
      <c r="J75" s="74" t="s">
        <v>1501</v>
      </c>
      <c r="M75" t="s">
        <v>1502</v>
      </c>
      <c r="N75" t="s">
        <v>1503</v>
      </c>
      <c r="O75" s="34" t="str">
        <f t="shared" si="13"/>
        <v/>
      </c>
      <c r="P75" s="34" t="s">
        <v>1015</v>
      </c>
      <c r="T75" t="s">
        <v>1504</v>
      </c>
      <c r="U75" s="34"/>
      <c r="X75" t="s">
        <v>166</v>
      </c>
      <c r="Y75" t="s">
        <v>1505</v>
      </c>
      <c r="Z75" t="s">
        <v>1497</v>
      </c>
      <c r="AA75" t="s">
        <v>28</v>
      </c>
      <c r="AB75" t="s">
        <v>1666</v>
      </c>
      <c r="AC75" t="s">
        <v>1667</v>
      </c>
      <c r="AD75" s="81" t="s">
        <v>159</v>
      </c>
      <c r="AE75" s="81" t="s">
        <v>159</v>
      </c>
      <c r="AF75" s="81" t="s">
        <v>1022</v>
      </c>
      <c r="AG75" s="81" t="s">
        <v>1022</v>
      </c>
      <c r="AI75" s="34"/>
    </row>
    <row r="76" spans="1:35" ht="15" customHeight="1" x14ac:dyDescent="0.2">
      <c r="A76" t="s">
        <v>1526</v>
      </c>
      <c r="B76" t="s">
        <v>1490</v>
      </c>
      <c r="C76" s="50">
        <f t="shared" ca="1" si="11"/>
        <v>73</v>
      </c>
      <c r="D76" t="s">
        <v>1508</v>
      </c>
      <c r="F76" s="34" t="s">
        <v>25</v>
      </c>
      <c r="G76" s="50" t="str">
        <f t="shared" ca="1" si="12"/>
        <v/>
      </c>
      <c r="H76" t="s">
        <v>1015</v>
      </c>
      <c r="J76" s="108" t="s">
        <v>1509</v>
      </c>
      <c r="M76" t="s">
        <v>1510</v>
      </c>
      <c r="N76" t="s">
        <v>1511</v>
      </c>
      <c r="O76" s="34" t="str">
        <f t="shared" si="13"/>
        <v>Yes/no</v>
      </c>
      <c r="P76" s="34" t="s">
        <v>1015</v>
      </c>
      <c r="T76" t="s">
        <v>1015</v>
      </c>
      <c r="U76" s="34"/>
      <c r="X76" t="s">
        <v>166</v>
      </c>
      <c r="Y76" t="s">
        <v>1512</v>
      </c>
      <c r="Z76" t="s">
        <v>1497</v>
      </c>
      <c r="AA76" t="s">
        <v>24</v>
      </c>
      <c r="AB76" t="s">
        <v>1668</v>
      </c>
      <c r="AC76" t="s">
        <v>1669</v>
      </c>
      <c r="AD76" s="81" t="s">
        <v>159</v>
      </c>
      <c r="AE76" s="81" t="s">
        <v>159</v>
      </c>
      <c r="AF76" s="81" t="s">
        <v>1022</v>
      </c>
      <c r="AG76" s="81" t="s">
        <v>1022</v>
      </c>
      <c r="AI76" s="34"/>
    </row>
    <row r="77" spans="1:35" ht="15" customHeight="1" x14ac:dyDescent="0.2">
      <c r="A77" t="s">
        <v>1526</v>
      </c>
      <c r="B77" t="s">
        <v>1490</v>
      </c>
      <c r="C77" s="50">
        <f t="shared" ca="1" si="11"/>
        <v>74</v>
      </c>
      <c r="D77" t="s">
        <v>1515</v>
      </c>
      <c r="F77" s="34" t="s">
        <v>18</v>
      </c>
      <c r="G77" s="50"/>
      <c r="H77" t="s">
        <v>1515</v>
      </c>
      <c r="O77" s="34" t="str">
        <f t="shared" si="13"/>
        <v/>
      </c>
      <c r="P77" s="34" t="s">
        <v>1015</v>
      </c>
      <c r="T77" t="s">
        <v>1516</v>
      </c>
      <c r="U77" s="34"/>
      <c r="X77" t="s">
        <v>166</v>
      </c>
      <c r="Y77" t="s">
        <v>1517</v>
      </c>
      <c r="Z77" t="s">
        <v>1497</v>
      </c>
      <c r="AA77" t="s">
        <v>16</v>
      </c>
      <c r="AB77" t="s">
        <v>1670</v>
      </c>
      <c r="AC77" t="s">
        <v>1671</v>
      </c>
      <c r="AD77" t="s">
        <v>1520</v>
      </c>
      <c r="AE77" t="s">
        <v>1521</v>
      </c>
      <c r="AF77" s="81" t="s">
        <v>1022</v>
      </c>
      <c r="AG77" s="81" t="s">
        <v>1022</v>
      </c>
      <c r="AI77" s="34"/>
    </row>
    <row r="78" spans="1:35" ht="15" customHeight="1" x14ac:dyDescent="0.2">
      <c r="A78" t="s">
        <v>1526</v>
      </c>
      <c r="B78" t="s">
        <v>1490</v>
      </c>
      <c r="C78" s="50">
        <f t="shared" ca="1" si="11"/>
        <v>75</v>
      </c>
      <c r="D78" t="s">
        <v>1522</v>
      </c>
      <c r="E78" t="s">
        <v>1082</v>
      </c>
      <c r="F78" s="34" t="s">
        <v>14</v>
      </c>
      <c r="G78" s="50"/>
      <c r="J78" s="67" t="s">
        <v>1083</v>
      </c>
      <c r="N78" t="s">
        <v>1084</v>
      </c>
      <c r="O78" s="34"/>
      <c r="P78" s="34">
        <v>255</v>
      </c>
      <c r="T78" t="s">
        <v>1523</v>
      </c>
      <c r="U78" s="34"/>
      <c r="X78" t="s">
        <v>166</v>
      </c>
      <c r="Y78" t="s">
        <v>1086</v>
      </c>
      <c r="Z78" t="s">
        <v>1497</v>
      </c>
      <c r="AA78" s="81" t="s">
        <v>159</v>
      </c>
      <c r="AB78" s="81" t="s">
        <v>159</v>
      </c>
      <c r="AC78" s="81" t="s">
        <v>159</v>
      </c>
      <c r="AD78" s="81" t="s">
        <v>159</v>
      </c>
      <c r="AE78" s="81" t="s">
        <v>159</v>
      </c>
      <c r="AF78" s="81" t="s">
        <v>1022</v>
      </c>
      <c r="AG78" s="81" t="s">
        <v>1022</v>
      </c>
      <c r="AI78" s="34"/>
    </row>
    <row r="79" spans="1:35" ht="15" customHeight="1" x14ac:dyDescent="0.2">
      <c r="A79" t="s">
        <v>1526</v>
      </c>
      <c r="B79" t="s">
        <v>1490</v>
      </c>
      <c r="C79" s="50">
        <f t="shared" ca="1" si="11"/>
        <v>76</v>
      </c>
      <c r="D79" t="s">
        <v>1115</v>
      </c>
      <c r="F79" s="34" t="s">
        <v>14</v>
      </c>
      <c r="G79" s="50"/>
      <c r="J79" s="74" t="s">
        <v>1524</v>
      </c>
      <c r="O79" s="34"/>
      <c r="P79" s="34">
        <v>255</v>
      </c>
      <c r="T79" t="s">
        <v>1516</v>
      </c>
      <c r="U79" s="34"/>
      <c r="X79" t="s">
        <v>166</v>
      </c>
      <c r="Y79" t="s">
        <v>1525</v>
      </c>
      <c r="Z79" t="s">
        <v>1497</v>
      </c>
      <c r="AA79" s="81" t="s">
        <v>159</v>
      </c>
      <c r="AB79" s="81" t="s">
        <v>159</v>
      </c>
      <c r="AC79" s="81" t="s">
        <v>159</v>
      </c>
      <c r="AD79" s="81" t="s">
        <v>159</v>
      </c>
      <c r="AE79" s="81" t="s">
        <v>159</v>
      </c>
      <c r="AF79" s="81" t="s">
        <v>1022</v>
      </c>
      <c r="AG79" s="81" t="s">
        <v>1022</v>
      </c>
      <c r="AI79" s="34"/>
    </row>
    <row r="80" spans="1:35" ht="15" customHeight="1" x14ac:dyDescent="0.2">
      <c r="C80" s="50"/>
      <c r="F80" s="34"/>
      <c r="G80" s="50"/>
      <c r="O80" s="34"/>
      <c r="P80" s="34"/>
      <c r="U80" s="34"/>
    </row>
    <row r="81" spans="3:21" ht="15" customHeight="1" x14ac:dyDescent="0.2">
      <c r="C81" s="50"/>
      <c r="F81" s="34"/>
      <c r="G81" s="50"/>
      <c r="O81" s="34"/>
      <c r="P81" s="34"/>
      <c r="U81" s="34"/>
    </row>
    <row r="82" spans="3:21" ht="15" customHeight="1" x14ac:dyDescent="0.2">
      <c r="C82" s="50"/>
      <c r="F82" s="34"/>
      <c r="G82" s="50"/>
      <c r="O82" s="34"/>
      <c r="P82" s="34"/>
      <c r="U82" s="34"/>
    </row>
    <row r="83" spans="3:21" ht="15" customHeight="1" x14ac:dyDescent="0.2">
      <c r="C83" s="50"/>
      <c r="F83" s="34"/>
      <c r="G83" s="50"/>
      <c r="O83" s="34"/>
      <c r="P83" s="34"/>
      <c r="U83" s="34"/>
    </row>
    <row r="84" spans="3:21" ht="15" customHeight="1" x14ac:dyDescent="0.2">
      <c r="C84" s="50"/>
      <c r="F84" s="34"/>
      <c r="G84" s="50"/>
      <c r="O84" s="34"/>
      <c r="P84" s="34"/>
      <c r="U84" s="34"/>
    </row>
    <row r="85" spans="3:21" ht="15" customHeight="1" x14ac:dyDescent="0.2">
      <c r="C85" s="50"/>
      <c r="F85" s="34"/>
      <c r="G85" s="50"/>
      <c r="O85" s="34"/>
      <c r="P85" s="34"/>
      <c r="U85" s="34"/>
    </row>
    <row r="86" spans="3:21" ht="15" customHeight="1" x14ac:dyDescent="0.2">
      <c r="C86" s="50"/>
      <c r="F86" s="34"/>
      <c r="G86" s="50"/>
      <c r="O86" s="34"/>
      <c r="P86" s="34"/>
      <c r="U86" s="34"/>
    </row>
    <row r="87" spans="3:21" ht="15" customHeight="1" x14ac:dyDescent="0.2">
      <c r="C87" s="50"/>
      <c r="F87" s="34"/>
      <c r="G87" s="50"/>
      <c r="O87" s="34"/>
      <c r="P87" s="34"/>
      <c r="U87" s="34"/>
    </row>
    <row r="88" spans="3:21" ht="15" customHeight="1" x14ac:dyDescent="0.2">
      <c r="C88" s="50"/>
      <c r="F88" s="34"/>
      <c r="G88" s="50"/>
      <c r="O88" s="34"/>
      <c r="P88" s="34"/>
      <c r="U88" s="34"/>
    </row>
    <row r="89" spans="3:21" ht="15" customHeight="1" x14ac:dyDescent="0.2">
      <c r="C89" s="50"/>
      <c r="F89" s="34"/>
      <c r="G89" s="50"/>
      <c r="O89" s="34"/>
      <c r="P89" s="34"/>
      <c r="U89" s="34"/>
    </row>
  </sheetData>
  <autoFilter ref="A2:AJ89" xr:uid="{51965C98-E5DD-40EE-863B-45F12AD9D174}"/>
  <mergeCells count="2">
    <mergeCell ref="I1:N1"/>
    <mergeCell ref="AA1:AF1"/>
  </mergeCells>
  <hyperlinks>
    <hyperlink ref="J7" r:id="rId1" location="/orgs/MSF/sources/MSF/concepts/1297/" display="https://app.openconceptlab.org/ - /orgs/MSF/sources/MSF/concepts/1297/" xr:uid="{5FA5DEDE-42CE-4BB6-9BA7-917FA2C0E8F8}"/>
    <hyperlink ref="K12" r:id="rId2" location="/orgs/CIEL/sources/CIEL/concepts/163311/" display="https://app.openconceptlab.org/ - /orgs/CIEL/sources/CIEL/concepts/163311/" xr:uid="{67AE5FA2-93D8-47A5-B3C3-EF7FBAE26D0D}"/>
    <hyperlink ref="J13" r:id="rId3" location="/orgs/MSF/sources/MSF/concepts/1539/" xr:uid="{944F4C8B-560C-4B2C-B7E5-C5C6C0AAD515}"/>
    <hyperlink ref="J23" r:id="rId4" location="/orgs/MSF/sources/MSF/concepts/1864/" display="https://app.openconceptlab.org/ - /orgs/MSF/sources/MSF/concepts/1864/" xr:uid="{75084E3F-9340-4B31-8973-A5B6A103512D}"/>
    <hyperlink ref="J30" r:id="rId5" location="/orgs/MSF/sources/MSF/concepts/829/" xr:uid="{F4BEA38E-5D0B-470D-97F9-312E9FDBF78E}"/>
    <hyperlink ref="J40" r:id="rId6" location="/orgs/MSF/sources/MSF/concepts/1429/" xr:uid="{AB082AF3-F4AD-429D-8555-9232DAC383AB}"/>
    <hyperlink ref="J41" r:id="rId7" xr:uid="{0518BAE8-A8A2-48EB-BA8F-FDC7F81F75F5}"/>
    <hyperlink ref="J4" r:id="rId8" location="/orgs/MSF/sources/MSF/concepts/1314/" xr:uid="{C33BE4CF-9BBF-4DF2-8B2A-5516E9E1B777}"/>
    <hyperlink ref="K6" r:id="rId9" location="/orgs/CIEL/sources/CIEL/concepts/5507/" xr:uid="{863BC0C6-64BD-4185-9F21-1D0DFC3D1970}"/>
    <hyperlink ref="K14" r:id="rId10" location="/orgs/CIEL/sources/CIEL/concepts/167671/" display="CL-1676" xr:uid="{60B76022-2670-4392-B057-FD7E0D528274}"/>
    <hyperlink ref="J42" r:id="rId11" location="/orgs/MSF/sources/MSF/concepts/831/" xr:uid="{164846FF-0DE6-43B6-8AE2-A1BAF5E81D3D}"/>
    <hyperlink ref="J44" r:id="rId12" location="/orgs/MSF/sources/MSF/concepts/1364/" xr:uid="{D8A667DF-EC22-4573-B313-6D117F6E4998}"/>
    <hyperlink ref="J43" r:id="rId13" location="/orgs/CIEL/sources/CIEL/concepts/162676/" xr:uid="{2776314E-F6F5-4B47-8585-747139F59826}"/>
    <hyperlink ref="J46" r:id="rId14" location="/orgs/MSF/sources/MSF/concepts/2464/" xr:uid="{15AEE40B-F594-4B28-B749-0E46B789EDE2}"/>
    <hyperlink ref="J47" r:id="rId15" location="/orgs/MSF/sources/MSF/concepts/2915/" xr:uid="{EC685CEC-89D3-42CA-BCA2-A033502DC8C6}"/>
    <hyperlink ref="J73" r:id="rId16" location="/orgs/MSF/sources/MSF/concepts/2915/" xr:uid="{73A73122-B006-4ECF-89CB-8B50105130A7}"/>
    <hyperlink ref="J79" r:id="rId17" location="/orgs/MSF/sources/MSF/concepts/62/" xr:uid="{E008B659-AAA1-4DE2-8E12-A426B4192EAC}"/>
    <hyperlink ref="J74" r:id="rId18" location="/orgs/MSF/sources/MSF/concepts/834/" xr:uid="{85DAAE3B-648C-448E-9B44-CCCAB79CFCA2}"/>
    <hyperlink ref="J75" r:id="rId19" location="/orgs/MSF/sources/MSF/concepts/721/" xr:uid="{D9AA692D-93C7-432C-9288-1BEFF4552032}"/>
    <hyperlink ref="J76" r:id="rId20" location="/orgs/MSF/sources/MSF/concepts/2062/" xr:uid="{75F5DCDB-20E5-4CC3-BB7F-101F81190B5B}"/>
  </hyperlinks>
  <pageMargins left="0.7" right="0.7" top="0.75" bottom="0.75" header="0.3" footer="0.3"/>
  <pageSetup paperSize="9" orientation="portrait" verticalDpi="0" r:id="rId2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18D88-CBF2-4A5B-AB79-D58739914DCA}">
  <sheetPr>
    <tabColor rgb="FFFFC000"/>
    <outlinePr summaryBelow="0"/>
  </sheetPr>
  <dimension ref="A1:AJ54"/>
  <sheetViews>
    <sheetView workbookViewId="0">
      <pane xSplit="4" ySplit="2" topLeftCell="K3" activePane="bottomRight" state="frozen"/>
      <selection pane="topRight" activeCell="E1" sqref="E1"/>
      <selection pane="bottomLeft" activeCell="A2" sqref="A2"/>
      <selection pane="bottomRight" activeCell="AD39" sqref="AD39"/>
    </sheetView>
  </sheetViews>
  <sheetFormatPr baseColWidth="10" defaultColWidth="8.6640625" defaultRowHeight="15" customHeight="1" outlineLevelCol="1" x14ac:dyDescent="0.2"/>
  <cols>
    <col min="1" max="1" width="21.33203125" customWidth="1" outlineLevel="1"/>
    <col min="2" max="2" width="18.6640625" customWidth="1" outlineLevel="1"/>
    <col min="3" max="3" width="6.33203125" style="40" customWidth="1"/>
    <col min="4" max="4" width="53.5" customWidth="1" outlineLevel="1"/>
    <col min="5" max="5" width="35.33203125" customWidth="1" outlineLevel="1"/>
    <col min="6" max="6" width="18.6640625" customWidth="1" outlineLevel="1"/>
    <col min="7" max="7" width="7.33203125" style="40" customWidth="1"/>
    <col min="8" max="8" width="28.5" customWidth="1"/>
    <col min="9" max="9" width="18.6640625" customWidth="1"/>
    <col min="10" max="10" width="18.6640625" customWidth="1" outlineLevel="1"/>
    <col min="11" max="13" width="18.6640625" customWidth="1"/>
    <col min="14" max="14" width="35.5" customWidth="1"/>
    <col min="15" max="15" width="25.5" customWidth="1" outlineLevel="1"/>
    <col min="16" max="16" width="19.5" customWidth="1" outlineLevel="1"/>
    <col min="17" max="19" width="13.33203125" customWidth="1" outlineLevel="1"/>
    <col min="20" max="20" width="23.33203125" customWidth="1" outlineLevel="1"/>
    <col min="21" max="21" width="14.33203125" customWidth="1" outlineLevel="1"/>
    <col min="22" max="23" width="18.6640625" customWidth="1" outlineLevel="1"/>
    <col min="24" max="24" width="11" customWidth="1" outlineLevel="1"/>
    <col min="25" max="27" width="18.6640625" customWidth="1"/>
    <col min="28" max="28" width="44" customWidth="1"/>
    <col min="29" max="29" width="26.33203125" customWidth="1"/>
    <col min="30" max="30" width="38.33203125" customWidth="1"/>
    <col min="31" max="31" width="28.6640625" customWidth="1"/>
    <col min="32" max="33" width="18.6640625" customWidth="1"/>
    <col min="34" max="34" width="50.5" customWidth="1"/>
    <col min="35" max="35" width="45" customWidth="1"/>
    <col min="36" max="36" width="18.6640625" customWidth="1"/>
  </cols>
  <sheetData>
    <row r="1" spans="1:36" ht="40.5" customHeight="1" x14ac:dyDescent="0.2">
      <c r="I1" s="119" t="s">
        <v>992</v>
      </c>
      <c r="J1" s="119"/>
      <c r="K1" s="119"/>
      <c r="L1" s="119"/>
      <c r="M1" s="119"/>
      <c r="N1" s="119"/>
      <c r="AA1" s="119" t="s">
        <v>993</v>
      </c>
      <c r="AB1" s="119"/>
      <c r="AC1" s="119"/>
      <c r="AD1" s="119"/>
      <c r="AE1" s="119"/>
      <c r="AF1" s="119"/>
    </row>
    <row r="2" spans="1:36" s="1" customFormat="1" ht="30" customHeight="1" x14ac:dyDescent="0.2">
      <c r="A2" s="2" t="s">
        <v>121</v>
      </c>
      <c r="B2" s="2" t="s">
        <v>122</v>
      </c>
      <c r="C2" s="41" t="s">
        <v>994</v>
      </c>
      <c r="D2" s="2" t="s">
        <v>61</v>
      </c>
      <c r="E2" s="2" t="s">
        <v>124</v>
      </c>
      <c r="F2" s="2" t="s">
        <v>125</v>
      </c>
      <c r="G2" s="41" t="s">
        <v>995</v>
      </c>
      <c r="H2" s="2" t="s">
        <v>996</v>
      </c>
      <c r="I2" s="2" t="s">
        <v>998</v>
      </c>
      <c r="J2" s="2" t="s">
        <v>999</v>
      </c>
      <c r="K2" s="2" t="s">
        <v>149</v>
      </c>
      <c r="L2" s="2" t="s">
        <v>1000</v>
      </c>
      <c r="M2" s="2" t="s">
        <v>1001</v>
      </c>
      <c r="N2" s="2" t="s">
        <v>1002</v>
      </c>
      <c r="O2" s="2" t="s">
        <v>12</v>
      </c>
      <c r="P2" s="2" t="s">
        <v>13</v>
      </c>
      <c r="Q2" s="2" t="s">
        <v>132</v>
      </c>
      <c r="R2" s="2" t="s">
        <v>133</v>
      </c>
      <c r="S2" s="2" t="s">
        <v>134</v>
      </c>
      <c r="T2" s="2" t="s">
        <v>135</v>
      </c>
      <c r="U2" s="2" t="s">
        <v>136</v>
      </c>
      <c r="V2" s="2" t="s">
        <v>137</v>
      </c>
      <c r="W2" s="2" t="s">
        <v>138</v>
      </c>
      <c r="X2" s="2" t="s">
        <v>139</v>
      </c>
      <c r="Y2" s="2" t="s">
        <v>1004</v>
      </c>
      <c r="Z2" s="2" t="s">
        <v>1005</v>
      </c>
      <c r="AA2" s="2" t="s">
        <v>142</v>
      </c>
      <c r="AB2" s="2" t="s">
        <v>1006</v>
      </c>
      <c r="AC2" s="2" t="s">
        <v>1007</v>
      </c>
      <c r="AD2" s="2" t="s">
        <v>145</v>
      </c>
      <c r="AE2" s="2" t="s">
        <v>146</v>
      </c>
      <c r="AF2" s="2" t="s">
        <v>147</v>
      </c>
      <c r="AG2" s="2" t="s">
        <v>148</v>
      </c>
      <c r="AH2" s="2" t="s">
        <v>129</v>
      </c>
      <c r="AI2" s="2" t="s">
        <v>150</v>
      </c>
      <c r="AJ2" s="2" t="s">
        <v>151</v>
      </c>
    </row>
    <row r="3" spans="1:36" ht="15" customHeight="1" x14ac:dyDescent="0.2">
      <c r="A3" t="s">
        <v>1672</v>
      </c>
      <c r="B3" t="s">
        <v>1023</v>
      </c>
      <c r="C3" s="55">
        <v>1</v>
      </c>
      <c r="D3" t="s">
        <v>1010</v>
      </c>
      <c r="F3" s="34" t="s">
        <v>18</v>
      </c>
      <c r="G3" s="50"/>
      <c r="H3" t="s">
        <v>1011</v>
      </c>
      <c r="J3" s="67" t="s">
        <v>1012</v>
      </c>
      <c r="L3" t="s">
        <v>1013</v>
      </c>
      <c r="M3" t="s">
        <v>1014</v>
      </c>
      <c r="O3" s="34" t="s">
        <v>1015</v>
      </c>
      <c r="P3" s="34"/>
      <c r="U3" s="34"/>
      <c r="X3" t="s">
        <v>166</v>
      </c>
      <c r="Y3" t="s">
        <v>1016</v>
      </c>
      <c r="Z3" t="s">
        <v>1030</v>
      </c>
      <c r="AA3" t="s">
        <v>16</v>
      </c>
      <c r="AB3" t="s">
        <v>1673</v>
      </c>
      <c r="AC3" t="s">
        <v>1674</v>
      </c>
      <c r="AD3" t="s">
        <v>1020</v>
      </c>
      <c r="AE3" t="s">
        <v>1021</v>
      </c>
      <c r="AF3" s="81" t="s">
        <v>1022</v>
      </c>
      <c r="AG3" s="81" t="s">
        <v>1022</v>
      </c>
      <c r="AH3" s="81"/>
      <c r="AI3" s="34"/>
      <c r="AJ3" s="34"/>
    </row>
    <row r="4" spans="1:36" ht="15" customHeight="1" x14ac:dyDescent="0.2">
      <c r="A4" t="s">
        <v>1672</v>
      </c>
      <c r="B4" t="s">
        <v>1023</v>
      </c>
      <c r="C4" s="50">
        <f t="shared" ref="C4:C53" ca="1" si="0">IF(A4&lt;&gt;OFFSET(A4,-1,0),1,OFFSET(C4,-1,0)+IF(D4=OFFSET(D4,-1,0),0,1))</f>
        <v>2</v>
      </c>
      <c r="D4" t="s">
        <v>1042</v>
      </c>
      <c r="F4" s="34" t="s">
        <v>18</v>
      </c>
      <c r="G4" s="50"/>
      <c r="H4" t="s">
        <v>1675</v>
      </c>
      <c r="O4" s="34"/>
      <c r="P4" s="34"/>
      <c r="U4" s="34"/>
      <c r="X4" t="s">
        <v>166</v>
      </c>
      <c r="Y4" t="s">
        <v>1045</v>
      </c>
      <c r="Z4" t="s">
        <v>1030</v>
      </c>
      <c r="AA4" t="s">
        <v>16</v>
      </c>
      <c r="AB4" t="s">
        <v>1676</v>
      </c>
      <c r="AC4" t="s">
        <v>1677</v>
      </c>
      <c r="AD4" t="s">
        <v>1678</v>
      </c>
      <c r="AF4" s="81"/>
      <c r="AG4" s="81"/>
      <c r="AH4" s="81"/>
      <c r="AI4" s="34"/>
      <c r="AJ4" s="34"/>
    </row>
    <row r="5" spans="1:36" ht="15" customHeight="1" x14ac:dyDescent="0.2">
      <c r="A5" t="s">
        <v>1672</v>
      </c>
      <c r="B5" t="s">
        <v>1679</v>
      </c>
      <c r="C5" s="50">
        <f t="shared" ca="1" si="0"/>
        <v>3</v>
      </c>
      <c r="D5" t="s">
        <v>1680</v>
      </c>
      <c r="E5" t="s">
        <v>1681</v>
      </c>
      <c r="F5" s="34" t="s">
        <v>14</v>
      </c>
      <c r="G5" s="50"/>
      <c r="O5" s="34"/>
      <c r="P5" s="34">
        <v>3000</v>
      </c>
      <c r="U5" s="34"/>
      <c r="X5" t="s">
        <v>166</v>
      </c>
      <c r="Y5" t="s">
        <v>1682</v>
      </c>
      <c r="Z5" t="s">
        <v>1683</v>
      </c>
      <c r="AA5" s="81" t="s">
        <v>159</v>
      </c>
      <c r="AB5" s="81" t="s">
        <v>159</v>
      </c>
      <c r="AC5" s="81" t="s">
        <v>159</v>
      </c>
      <c r="AD5" s="81" t="s">
        <v>159</v>
      </c>
      <c r="AE5" s="81" t="s">
        <v>159</v>
      </c>
      <c r="AF5" s="81" t="s">
        <v>1022</v>
      </c>
      <c r="AG5" s="81" t="s">
        <v>1022</v>
      </c>
      <c r="AH5" s="81"/>
      <c r="AI5" s="34"/>
      <c r="AJ5" s="34"/>
    </row>
    <row r="6" spans="1:36" ht="15" customHeight="1" x14ac:dyDescent="0.2">
      <c r="A6" t="s">
        <v>1672</v>
      </c>
      <c r="B6" t="s">
        <v>1679</v>
      </c>
      <c r="C6" s="50">
        <f t="shared" ca="1" si="0"/>
        <v>4</v>
      </c>
      <c r="D6" t="s">
        <v>1684</v>
      </c>
      <c r="E6" t="s">
        <v>1685</v>
      </c>
      <c r="F6" s="34" t="s">
        <v>14</v>
      </c>
      <c r="G6" s="50"/>
      <c r="O6" s="34"/>
      <c r="P6" s="34">
        <v>3000</v>
      </c>
      <c r="U6" s="34"/>
      <c r="X6" t="s">
        <v>166</v>
      </c>
      <c r="Y6" t="s">
        <v>1686</v>
      </c>
      <c r="Z6" t="s">
        <v>1683</v>
      </c>
      <c r="AA6" s="81" t="s">
        <v>159</v>
      </c>
      <c r="AB6" s="81" t="s">
        <v>159</v>
      </c>
      <c r="AC6" s="81" t="s">
        <v>159</v>
      </c>
      <c r="AD6" s="81" t="s">
        <v>159</v>
      </c>
      <c r="AE6" s="81" t="s">
        <v>159</v>
      </c>
      <c r="AF6" s="81" t="s">
        <v>1022</v>
      </c>
      <c r="AG6" s="81" t="s">
        <v>1022</v>
      </c>
      <c r="AH6" s="81"/>
      <c r="AI6" s="34"/>
      <c r="AJ6" s="34"/>
    </row>
    <row r="7" spans="1:36" ht="15" customHeight="1" x14ac:dyDescent="0.2">
      <c r="A7" t="s">
        <v>1672</v>
      </c>
      <c r="B7" t="s">
        <v>1679</v>
      </c>
      <c r="C7" s="50">
        <f t="shared" ca="1" si="0"/>
        <v>5</v>
      </c>
      <c r="D7" t="s">
        <v>1687</v>
      </c>
      <c r="E7" t="s">
        <v>1688</v>
      </c>
      <c r="F7" s="34" t="s">
        <v>14</v>
      </c>
      <c r="G7" s="50"/>
      <c r="H7" t="s">
        <v>1015</v>
      </c>
      <c r="O7" s="34"/>
      <c r="P7" s="34">
        <v>3000</v>
      </c>
      <c r="U7" s="34"/>
      <c r="X7" t="s">
        <v>166</v>
      </c>
      <c r="Y7" t="s">
        <v>1689</v>
      </c>
      <c r="Z7" t="s">
        <v>1683</v>
      </c>
      <c r="AA7" s="81" t="s">
        <v>159</v>
      </c>
      <c r="AB7" s="81" t="s">
        <v>159</v>
      </c>
      <c r="AC7" s="81" t="s">
        <v>159</v>
      </c>
      <c r="AD7" s="81" t="s">
        <v>159</v>
      </c>
      <c r="AE7" s="81" t="s">
        <v>159</v>
      </c>
      <c r="AF7" s="81" t="s">
        <v>1022</v>
      </c>
      <c r="AG7" s="81" t="s">
        <v>1022</v>
      </c>
      <c r="AH7" s="81"/>
      <c r="AI7" s="34"/>
      <c r="AJ7" s="34"/>
    </row>
    <row r="8" spans="1:36" ht="15" customHeight="1" x14ac:dyDescent="0.2">
      <c r="A8" t="s">
        <v>1672</v>
      </c>
      <c r="B8" t="s">
        <v>1679</v>
      </c>
      <c r="C8" s="50">
        <f t="shared" ca="1" si="0"/>
        <v>6</v>
      </c>
      <c r="D8" t="s">
        <v>1690</v>
      </c>
      <c r="F8" s="34" t="s">
        <v>14</v>
      </c>
      <c r="G8" s="50"/>
      <c r="O8" s="34"/>
      <c r="P8" s="34">
        <v>3000</v>
      </c>
      <c r="U8" s="34"/>
      <c r="X8" t="s">
        <v>166</v>
      </c>
      <c r="Y8" t="s">
        <v>1691</v>
      </c>
      <c r="Z8" t="s">
        <v>1683</v>
      </c>
      <c r="AA8" s="81" t="s">
        <v>159</v>
      </c>
      <c r="AB8" s="81" t="s">
        <v>159</v>
      </c>
      <c r="AC8" s="81" t="s">
        <v>159</v>
      </c>
      <c r="AD8" s="81" t="s">
        <v>159</v>
      </c>
      <c r="AE8" s="81" t="s">
        <v>159</v>
      </c>
      <c r="AF8" s="81" t="s">
        <v>1022</v>
      </c>
      <c r="AG8" s="81" t="s">
        <v>1022</v>
      </c>
      <c r="AH8" s="81"/>
      <c r="AI8" s="34"/>
      <c r="AJ8" s="34"/>
    </row>
    <row r="9" spans="1:36" ht="15" customHeight="1" x14ac:dyDescent="0.2">
      <c r="A9" t="s">
        <v>1672</v>
      </c>
      <c r="B9" t="s">
        <v>1679</v>
      </c>
      <c r="C9" s="50">
        <f t="shared" ca="1" si="0"/>
        <v>7</v>
      </c>
      <c r="D9" s="95" t="s">
        <v>1692</v>
      </c>
      <c r="F9" s="34" t="s">
        <v>14</v>
      </c>
      <c r="G9" s="50"/>
      <c r="O9" s="34"/>
      <c r="P9" s="34">
        <v>255</v>
      </c>
      <c r="U9" s="34"/>
      <c r="X9" t="s">
        <v>166</v>
      </c>
      <c r="Y9" t="s">
        <v>1693</v>
      </c>
      <c r="Z9" t="s">
        <v>1683</v>
      </c>
      <c r="AA9" s="81" t="s">
        <v>159</v>
      </c>
      <c r="AB9" s="81" t="s">
        <v>159</v>
      </c>
      <c r="AC9" s="81" t="s">
        <v>159</v>
      </c>
      <c r="AD9" s="81" t="s">
        <v>159</v>
      </c>
      <c r="AE9" s="81" t="s">
        <v>159</v>
      </c>
      <c r="AF9" s="81" t="s">
        <v>1022</v>
      </c>
      <c r="AG9" s="81" t="s">
        <v>1022</v>
      </c>
      <c r="AH9" s="81"/>
      <c r="AI9" s="34" t="s">
        <v>1694</v>
      </c>
      <c r="AJ9" s="34" t="s">
        <v>1695</v>
      </c>
    </row>
    <row r="10" spans="1:36" ht="15" customHeight="1" x14ac:dyDescent="0.2">
      <c r="A10" t="s">
        <v>1672</v>
      </c>
      <c r="B10" t="s">
        <v>1696</v>
      </c>
      <c r="C10" s="50">
        <f t="shared" ca="1" si="0"/>
        <v>8</v>
      </c>
      <c r="D10" t="s">
        <v>1697</v>
      </c>
      <c r="F10" s="34" t="s">
        <v>25</v>
      </c>
      <c r="G10" s="50"/>
      <c r="O10" s="34" t="s">
        <v>26</v>
      </c>
      <c r="P10" s="34"/>
      <c r="U10" s="34"/>
      <c r="X10" t="s">
        <v>166</v>
      </c>
      <c r="Y10" t="s">
        <v>1698</v>
      </c>
      <c r="Z10" t="s">
        <v>1699</v>
      </c>
      <c r="AA10" t="s">
        <v>24</v>
      </c>
      <c r="AB10" t="s">
        <v>1700</v>
      </c>
      <c r="AC10" t="s">
        <v>1701</v>
      </c>
      <c r="AD10" s="81" t="s">
        <v>159</v>
      </c>
      <c r="AE10" s="81" t="s">
        <v>159</v>
      </c>
      <c r="AF10" s="81" t="s">
        <v>1022</v>
      </c>
      <c r="AG10" s="81" t="s">
        <v>1022</v>
      </c>
      <c r="AH10" s="81"/>
      <c r="AI10" s="34"/>
      <c r="AJ10" s="34"/>
    </row>
    <row r="11" spans="1:36" ht="15" customHeight="1" x14ac:dyDescent="0.2">
      <c r="A11" t="s">
        <v>1672</v>
      </c>
      <c r="B11" t="s">
        <v>1696</v>
      </c>
      <c r="C11" s="50">
        <f t="shared" ca="1" si="0"/>
        <v>9</v>
      </c>
      <c r="D11" t="s">
        <v>1702</v>
      </c>
      <c r="E11" t="s">
        <v>1703</v>
      </c>
      <c r="F11" s="34" t="s">
        <v>25</v>
      </c>
      <c r="G11" s="50"/>
      <c r="O11" s="34" t="s">
        <v>26</v>
      </c>
      <c r="P11" s="34"/>
      <c r="U11" s="34"/>
      <c r="X11" t="s">
        <v>166</v>
      </c>
      <c r="Y11" t="s">
        <v>1704</v>
      </c>
      <c r="Z11" t="s">
        <v>1699</v>
      </c>
      <c r="AA11" t="s">
        <v>24</v>
      </c>
      <c r="AB11" t="s">
        <v>1705</v>
      </c>
      <c r="AC11" t="s">
        <v>1706</v>
      </c>
      <c r="AD11" s="81" t="s">
        <v>159</v>
      </c>
      <c r="AE11" s="81" t="s">
        <v>159</v>
      </c>
      <c r="AF11" s="81" t="s">
        <v>1022</v>
      </c>
      <c r="AG11" s="81" t="s">
        <v>1022</v>
      </c>
      <c r="AH11" s="81"/>
      <c r="AI11" s="34"/>
      <c r="AJ11" s="34"/>
    </row>
    <row r="12" spans="1:36" ht="15" customHeight="1" x14ac:dyDescent="0.2">
      <c r="A12" t="s">
        <v>1672</v>
      </c>
      <c r="B12" t="s">
        <v>1696</v>
      </c>
      <c r="C12" s="50">
        <f t="shared" ca="1" si="0"/>
        <v>10</v>
      </c>
      <c r="D12" t="s">
        <v>1707</v>
      </c>
      <c r="E12" t="s">
        <v>1708</v>
      </c>
      <c r="F12" s="34" t="s">
        <v>25</v>
      </c>
      <c r="G12" s="50"/>
      <c r="O12" s="34" t="s">
        <v>26</v>
      </c>
      <c r="P12" s="34"/>
      <c r="U12" s="34"/>
      <c r="X12" t="s">
        <v>166</v>
      </c>
      <c r="Y12" t="s">
        <v>1709</v>
      </c>
      <c r="Z12" t="s">
        <v>1699</v>
      </c>
      <c r="AA12" t="s">
        <v>24</v>
      </c>
      <c r="AB12" t="s">
        <v>1710</v>
      </c>
      <c r="AC12" t="s">
        <v>1711</v>
      </c>
      <c r="AD12" s="81" t="s">
        <v>159</v>
      </c>
      <c r="AE12" s="81" t="s">
        <v>159</v>
      </c>
      <c r="AF12" s="81" t="s">
        <v>1022</v>
      </c>
      <c r="AG12" s="81" t="s">
        <v>1022</v>
      </c>
      <c r="AH12" s="81"/>
      <c r="AI12" s="34"/>
      <c r="AJ12" s="34"/>
    </row>
    <row r="13" spans="1:36" ht="15" customHeight="1" x14ac:dyDescent="0.2">
      <c r="A13" t="s">
        <v>1672</v>
      </c>
      <c r="B13" t="s">
        <v>1712</v>
      </c>
      <c r="C13" s="50">
        <f t="shared" ca="1" si="0"/>
        <v>11</v>
      </c>
      <c r="D13" t="s">
        <v>1713</v>
      </c>
      <c r="F13" s="34" t="s">
        <v>25</v>
      </c>
      <c r="G13" s="50"/>
      <c r="O13" s="34" t="s">
        <v>26</v>
      </c>
      <c r="P13" s="34"/>
      <c r="U13" s="34"/>
      <c r="X13" t="s">
        <v>166</v>
      </c>
      <c r="Y13" t="s">
        <v>1714</v>
      </c>
      <c r="Z13" t="s">
        <v>1715</v>
      </c>
      <c r="AA13" t="s">
        <v>24</v>
      </c>
      <c r="AB13" t="s">
        <v>1716</v>
      </c>
      <c r="AC13" t="s">
        <v>1717</v>
      </c>
      <c r="AD13" s="81" t="s">
        <v>159</v>
      </c>
      <c r="AE13" s="81" t="s">
        <v>159</v>
      </c>
      <c r="AF13" s="81" t="s">
        <v>1022</v>
      </c>
      <c r="AG13" s="81" t="s">
        <v>1022</v>
      </c>
      <c r="AH13" s="81"/>
      <c r="AI13" s="34"/>
      <c r="AJ13" s="34"/>
    </row>
    <row r="14" spans="1:36" ht="15" customHeight="1" x14ac:dyDescent="0.2">
      <c r="A14" t="s">
        <v>1672</v>
      </c>
      <c r="B14" t="s">
        <v>1712</v>
      </c>
      <c r="C14" s="50">
        <f t="shared" ca="1" si="0"/>
        <v>12</v>
      </c>
      <c r="D14" s="91" t="s">
        <v>1718</v>
      </c>
      <c r="F14" s="34" t="s">
        <v>14</v>
      </c>
      <c r="G14" s="50"/>
      <c r="O14" s="34"/>
      <c r="P14" s="34">
        <v>255</v>
      </c>
      <c r="T14" t="s">
        <v>1719</v>
      </c>
      <c r="U14" s="34"/>
      <c r="X14" t="s">
        <v>166</v>
      </c>
      <c r="Y14" t="s">
        <v>1720</v>
      </c>
      <c r="Z14" t="s">
        <v>1715</v>
      </c>
      <c r="AA14" s="81" t="s">
        <v>159</v>
      </c>
      <c r="AB14" s="81" t="s">
        <v>159</v>
      </c>
      <c r="AC14" s="81" t="s">
        <v>159</v>
      </c>
      <c r="AD14" s="81" t="s">
        <v>159</v>
      </c>
      <c r="AE14" s="81" t="s">
        <v>159</v>
      </c>
      <c r="AF14" s="81" t="s">
        <v>1022</v>
      </c>
      <c r="AG14" s="81" t="s">
        <v>1022</v>
      </c>
      <c r="AH14" s="81"/>
      <c r="AI14" s="34" t="s">
        <v>1721</v>
      </c>
      <c r="AJ14" s="34" t="s">
        <v>1722</v>
      </c>
    </row>
    <row r="15" spans="1:36" ht="15" customHeight="1" x14ac:dyDescent="0.2">
      <c r="A15" t="s">
        <v>1672</v>
      </c>
      <c r="B15" t="s">
        <v>1712</v>
      </c>
      <c r="C15" s="50">
        <f t="shared" ca="1" si="0"/>
        <v>13</v>
      </c>
      <c r="D15" t="s">
        <v>1723</v>
      </c>
      <c r="E15" t="s">
        <v>1724</v>
      </c>
      <c r="F15" s="34" t="s">
        <v>14</v>
      </c>
      <c r="G15" s="50"/>
      <c r="O15" s="34"/>
      <c r="P15" s="34">
        <v>255</v>
      </c>
      <c r="U15" s="34"/>
      <c r="X15" t="s">
        <v>166</v>
      </c>
      <c r="Y15" t="s">
        <v>1725</v>
      </c>
      <c r="Z15" t="s">
        <v>1715</v>
      </c>
      <c r="AA15" s="81" t="s">
        <v>159</v>
      </c>
      <c r="AB15" s="81" t="s">
        <v>159</v>
      </c>
      <c r="AC15" s="81" t="s">
        <v>159</v>
      </c>
      <c r="AD15" s="81" t="s">
        <v>159</v>
      </c>
      <c r="AE15" s="81" t="s">
        <v>159</v>
      </c>
      <c r="AF15" s="81" t="s">
        <v>1022</v>
      </c>
      <c r="AG15" s="81" t="s">
        <v>1022</v>
      </c>
      <c r="AH15" s="81"/>
      <c r="AI15" s="34"/>
      <c r="AJ15" s="34"/>
    </row>
    <row r="16" spans="1:36" ht="15" customHeight="1" x14ac:dyDescent="0.2">
      <c r="A16" t="s">
        <v>1672</v>
      </c>
      <c r="B16" t="s">
        <v>1712</v>
      </c>
      <c r="C16" s="50">
        <f t="shared" ca="1" si="0"/>
        <v>14</v>
      </c>
      <c r="D16" t="s">
        <v>1726</v>
      </c>
      <c r="E16" t="s">
        <v>1727</v>
      </c>
      <c r="F16" s="34" t="s">
        <v>14</v>
      </c>
      <c r="G16" s="50"/>
      <c r="O16" s="34"/>
      <c r="P16" s="34">
        <v>3000</v>
      </c>
      <c r="U16" s="34"/>
      <c r="X16" t="s">
        <v>166</v>
      </c>
      <c r="Y16" t="s">
        <v>1728</v>
      </c>
      <c r="Z16" t="s">
        <v>1715</v>
      </c>
      <c r="AA16" s="81" t="s">
        <v>159</v>
      </c>
      <c r="AB16" s="81" t="s">
        <v>159</v>
      </c>
      <c r="AC16" s="81" t="s">
        <v>159</v>
      </c>
      <c r="AD16" s="81" t="s">
        <v>159</v>
      </c>
      <c r="AE16" s="81" t="s">
        <v>159</v>
      </c>
      <c r="AF16" s="81" t="s">
        <v>1022</v>
      </c>
      <c r="AG16" s="81" t="s">
        <v>1022</v>
      </c>
      <c r="AH16" s="81"/>
      <c r="AI16" s="34"/>
      <c r="AJ16" s="34"/>
    </row>
    <row r="17" spans="1:36" ht="15" customHeight="1" x14ac:dyDescent="0.2">
      <c r="A17" t="s">
        <v>1672</v>
      </c>
      <c r="B17" t="s">
        <v>1184</v>
      </c>
      <c r="C17" s="50">
        <f t="shared" ca="1" si="0"/>
        <v>15</v>
      </c>
      <c r="D17" s="91" t="s">
        <v>1184</v>
      </c>
      <c r="E17" t="s">
        <v>1729</v>
      </c>
      <c r="F17" t="s">
        <v>18</v>
      </c>
      <c r="H17" t="s">
        <v>1184</v>
      </c>
      <c r="T17" t="s">
        <v>1188</v>
      </c>
      <c r="X17" t="s">
        <v>166</v>
      </c>
      <c r="Y17" s="54" t="s">
        <v>1730</v>
      </c>
      <c r="Z17" t="s">
        <v>1617</v>
      </c>
      <c r="AA17" t="s">
        <v>16</v>
      </c>
      <c r="AB17" t="s">
        <v>1731</v>
      </c>
      <c r="AC17" t="s">
        <v>1732</v>
      </c>
      <c r="AD17" t="s">
        <v>1192</v>
      </c>
      <c r="AE17" t="s">
        <v>1193</v>
      </c>
      <c r="AF17" s="81" t="s">
        <v>1022</v>
      </c>
      <c r="AG17" s="81" t="s">
        <v>1022</v>
      </c>
      <c r="AH17" s="81"/>
      <c r="AI17" s="34" t="s">
        <v>1733</v>
      </c>
      <c r="AJ17" s="34"/>
    </row>
    <row r="18" spans="1:36" ht="15" customHeight="1" x14ac:dyDescent="0.2">
      <c r="A18" t="s">
        <v>1672</v>
      </c>
      <c r="B18" t="s">
        <v>1184</v>
      </c>
      <c r="C18" s="50">
        <f t="shared" ca="1" si="0"/>
        <v>16</v>
      </c>
      <c r="D18" t="s">
        <v>1197</v>
      </c>
      <c r="F18" s="34" t="s">
        <v>14</v>
      </c>
      <c r="P18" s="34">
        <v>255</v>
      </c>
      <c r="T18" t="s">
        <v>1734</v>
      </c>
      <c r="X18" t="s">
        <v>166</v>
      </c>
      <c r="Y18" t="s">
        <v>1086</v>
      </c>
      <c r="Z18" t="s">
        <v>1617</v>
      </c>
      <c r="AA18" t="s">
        <v>16</v>
      </c>
      <c r="AB18" t="s">
        <v>1735</v>
      </c>
      <c r="AC18" t="s">
        <v>1736</v>
      </c>
      <c r="AD18" s="81" t="s">
        <v>159</v>
      </c>
      <c r="AE18" s="81" t="s">
        <v>159</v>
      </c>
      <c r="AF18" s="81" t="s">
        <v>1022</v>
      </c>
      <c r="AG18" s="81" t="s">
        <v>1022</v>
      </c>
      <c r="AH18" s="81"/>
      <c r="AI18" s="34"/>
      <c r="AJ18" s="34"/>
    </row>
    <row r="19" spans="1:36" ht="15" customHeight="1" x14ac:dyDescent="0.2">
      <c r="A19" t="s">
        <v>1672</v>
      </c>
      <c r="B19" t="s">
        <v>1277</v>
      </c>
      <c r="C19" s="50">
        <f t="shared" ca="1" si="0"/>
        <v>17</v>
      </c>
      <c r="D19" t="s">
        <v>1278</v>
      </c>
      <c r="F19" s="34" t="s">
        <v>18</v>
      </c>
      <c r="H19" t="s">
        <v>1279</v>
      </c>
      <c r="P19" s="34"/>
      <c r="X19" t="s">
        <v>166</v>
      </c>
      <c r="Y19" t="s">
        <v>1280</v>
      </c>
      <c r="Z19" t="s">
        <v>1281</v>
      </c>
      <c r="AA19" s="81" t="s">
        <v>159</v>
      </c>
      <c r="AB19" s="81" t="s">
        <v>159</v>
      </c>
      <c r="AC19" s="81" t="s">
        <v>159</v>
      </c>
      <c r="AD19" s="81" t="s">
        <v>159</v>
      </c>
      <c r="AE19" s="81" t="s">
        <v>159</v>
      </c>
      <c r="AF19" s="81" t="s">
        <v>1022</v>
      </c>
      <c r="AG19" s="81" t="s">
        <v>1022</v>
      </c>
      <c r="AH19" s="81"/>
      <c r="AI19" s="34"/>
      <c r="AJ19" s="34"/>
    </row>
    <row r="20" spans="1:36" ht="15" customHeight="1" x14ac:dyDescent="0.2">
      <c r="A20" t="s">
        <v>1672</v>
      </c>
      <c r="B20" t="s">
        <v>1277</v>
      </c>
      <c r="C20" s="50">
        <f t="shared" ca="1" si="0"/>
        <v>18</v>
      </c>
      <c r="D20" t="s">
        <v>1282</v>
      </c>
      <c r="F20" s="34" t="s">
        <v>18</v>
      </c>
      <c r="H20" t="s">
        <v>1279</v>
      </c>
      <c r="P20" s="34"/>
      <c r="X20" t="s">
        <v>166</v>
      </c>
      <c r="Y20" t="s">
        <v>1283</v>
      </c>
      <c r="Z20" t="s">
        <v>1281</v>
      </c>
      <c r="AA20" s="81" t="s">
        <v>159</v>
      </c>
      <c r="AB20" s="81" t="s">
        <v>159</v>
      </c>
      <c r="AC20" s="81" t="s">
        <v>159</v>
      </c>
      <c r="AD20" s="81" t="s">
        <v>159</v>
      </c>
      <c r="AE20" s="81" t="s">
        <v>159</v>
      </c>
      <c r="AF20" s="81" t="s">
        <v>1022</v>
      </c>
      <c r="AG20" s="81" t="s">
        <v>1022</v>
      </c>
      <c r="AH20" s="81"/>
      <c r="AI20" s="34"/>
      <c r="AJ20" s="34"/>
    </row>
    <row r="21" spans="1:36" ht="15" customHeight="1" x14ac:dyDescent="0.2">
      <c r="A21" t="s">
        <v>1672</v>
      </c>
      <c r="B21" t="s">
        <v>1277</v>
      </c>
      <c r="C21" s="50">
        <f t="shared" ca="1" si="0"/>
        <v>19</v>
      </c>
      <c r="D21" t="s">
        <v>1284</v>
      </c>
      <c r="F21" s="34" t="s">
        <v>18</v>
      </c>
      <c r="H21" t="s">
        <v>1279</v>
      </c>
      <c r="P21" s="34"/>
      <c r="X21" t="s">
        <v>166</v>
      </c>
      <c r="Y21" t="s">
        <v>1285</v>
      </c>
      <c r="Z21" t="s">
        <v>1281</v>
      </c>
      <c r="AA21" s="81" t="s">
        <v>159</v>
      </c>
      <c r="AB21" s="81" t="s">
        <v>159</v>
      </c>
      <c r="AC21" s="81" t="s">
        <v>159</v>
      </c>
      <c r="AD21" s="81" t="s">
        <v>159</v>
      </c>
      <c r="AE21" s="81" t="s">
        <v>159</v>
      </c>
      <c r="AF21" s="81" t="s">
        <v>1022</v>
      </c>
      <c r="AG21" s="81" t="s">
        <v>1022</v>
      </c>
      <c r="AH21" s="81"/>
      <c r="AI21" s="34"/>
      <c r="AJ21" s="34"/>
    </row>
    <row r="22" spans="1:36" ht="15" customHeight="1" x14ac:dyDescent="0.2">
      <c r="A22" t="s">
        <v>1672</v>
      </c>
      <c r="B22" t="s">
        <v>1277</v>
      </c>
      <c r="C22" s="50">
        <f t="shared" ca="1" si="0"/>
        <v>20</v>
      </c>
      <c r="D22" t="s">
        <v>1286</v>
      </c>
      <c r="F22" s="34" t="s">
        <v>18</v>
      </c>
      <c r="H22" t="s">
        <v>1279</v>
      </c>
      <c r="P22" s="34"/>
      <c r="X22" t="s">
        <v>166</v>
      </c>
      <c r="Y22" t="s">
        <v>1287</v>
      </c>
      <c r="Z22" t="s">
        <v>1281</v>
      </c>
      <c r="AA22" s="81" t="s">
        <v>159</v>
      </c>
      <c r="AB22" s="81" t="s">
        <v>159</v>
      </c>
      <c r="AC22" s="81" t="s">
        <v>159</v>
      </c>
      <c r="AD22" s="81" t="s">
        <v>159</v>
      </c>
      <c r="AE22" s="81" t="s">
        <v>159</v>
      </c>
      <c r="AF22" s="81" t="s">
        <v>1022</v>
      </c>
      <c r="AG22" s="81" t="s">
        <v>1022</v>
      </c>
      <c r="AH22" s="81"/>
      <c r="AI22" s="34"/>
      <c r="AJ22" s="34"/>
    </row>
    <row r="23" spans="1:36" ht="15" customHeight="1" x14ac:dyDescent="0.2">
      <c r="A23" t="s">
        <v>1672</v>
      </c>
      <c r="B23" t="s">
        <v>1277</v>
      </c>
      <c r="C23" s="50">
        <f t="shared" ca="1" si="0"/>
        <v>21</v>
      </c>
      <c r="D23" t="s">
        <v>1288</v>
      </c>
      <c r="F23" s="34" t="s">
        <v>18</v>
      </c>
      <c r="H23" t="s">
        <v>1279</v>
      </c>
      <c r="P23" s="34"/>
      <c r="X23" t="s">
        <v>166</v>
      </c>
      <c r="Y23" t="s">
        <v>1289</v>
      </c>
      <c r="Z23" t="s">
        <v>1281</v>
      </c>
      <c r="AA23" s="81" t="s">
        <v>159</v>
      </c>
      <c r="AB23" s="81" t="s">
        <v>159</v>
      </c>
      <c r="AC23" s="81" t="s">
        <v>159</v>
      </c>
      <c r="AD23" s="81" t="s">
        <v>159</v>
      </c>
      <c r="AE23" s="81" t="s">
        <v>159</v>
      </c>
      <c r="AF23" s="81" t="s">
        <v>1022</v>
      </c>
      <c r="AG23" s="81" t="s">
        <v>1022</v>
      </c>
      <c r="AH23" s="81"/>
      <c r="AI23" s="34"/>
      <c r="AJ23" s="34"/>
    </row>
    <row r="24" spans="1:36" ht="15" customHeight="1" x14ac:dyDescent="0.2">
      <c r="A24" t="s">
        <v>1672</v>
      </c>
      <c r="B24" t="s">
        <v>1277</v>
      </c>
      <c r="C24" s="50">
        <f t="shared" ca="1" si="0"/>
        <v>22</v>
      </c>
      <c r="D24" t="s">
        <v>1290</v>
      </c>
      <c r="F24" s="34" t="s">
        <v>18</v>
      </c>
      <c r="H24" t="s">
        <v>1279</v>
      </c>
      <c r="P24" s="34"/>
      <c r="X24" t="s">
        <v>166</v>
      </c>
      <c r="Y24" t="s">
        <v>1291</v>
      </c>
      <c r="Z24" t="s">
        <v>1281</v>
      </c>
      <c r="AA24" s="81" t="s">
        <v>159</v>
      </c>
      <c r="AB24" s="81" t="s">
        <v>159</v>
      </c>
      <c r="AC24" s="81" t="s">
        <v>159</v>
      </c>
      <c r="AD24" s="81" t="s">
        <v>159</v>
      </c>
      <c r="AE24" s="81" t="s">
        <v>159</v>
      </c>
      <c r="AF24" s="81" t="s">
        <v>1022</v>
      </c>
      <c r="AG24" s="81" t="s">
        <v>1022</v>
      </c>
      <c r="AH24" s="81"/>
      <c r="AI24" s="34"/>
      <c r="AJ24" s="34"/>
    </row>
    <row r="25" spans="1:36" ht="15" customHeight="1" x14ac:dyDescent="0.2">
      <c r="A25" t="s">
        <v>1672</v>
      </c>
      <c r="B25" t="s">
        <v>1277</v>
      </c>
      <c r="C25" s="50">
        <f t="shared" ca="1" si="0"/>
        <v>23</v>
      </c>
      <c r="D25" t="s">
        <v>1292</v>
      </c>
      <c r="F25" s="34" t="s">
        <v>18</v>
      </c>
      <c r="H25" t="s">
        <v>1279</v>
      </c>
      <c r="P25" s="34"/>
      <c r="X25" t="s">
        <v>166</v>
      </c>
      <c r="Y25" t="s">
        <v>1293</v>
      </c>
      <c r="Z25" t="s">
        <v>1281</v>
      </c>
      <c r="AA25" s="81" t="s">
        <v>159</v>
      </c>
      <c r="AB25" s="81" t="s">
        <v>159</v>
      </c>
      <c r="AC25" s="81" t="s">
        <v>159</v>
      </c>
      <c r="AD25" s="81" t="s">
        <v>159</v>
      </c>
      <c r="AE25" s="81" t="s">
        <v>159</v>
      </c>
      <c r="AF25" s="81" t="s">
        <v>1022</v>
      </c>
      <c r="AG25" s="81" t="s">
        <v>1022</v>
      </c>
      <c r="AH25" s="81"/>
      <c r="AI25" s="34"/>
      <c r="AJ25" s="34"/>
    </row>
    <row r="26" spans="1:36" ht="15" customHeight="1" x14ac:dyDescent="0.2">
      <c r="A26" t="s">
        <v>1672</v>
      </c>
      <c r="B26" t="s">
        <v>1277</v>
      </c>
      <c r="C26" s="50">
        <f t="shared" ca="1" si="0"/>
        <v>24</v>
      </c>
      <c r="D26" t="s">
        <v>1294</v>
      </c>
      <c r="F26" s="34" t="s">
        <v>18</v>
      </c>
      <c r="H26" t="s">
        <v>1279</v>
      </c>
      <c r="P26" s="34"/>
      <c r="X26" t="s">
        <v>166</v>
      </c>
      <c r="Y26" t="s">
        <v>1295</v>
      </c>
      <c r="Z26" t="s">
        <v>1281</v>
      </c>
      <c r="AA26" s="81" t="s">
        <v>159</v>
      </c>
      <c r="AB26" s="81" t="s">
        <v>159</v>
      </c>
      <c r="AC26" s="81" t="s">
        <v>159</v>
      </c>
      <c r="AD26" s="81" t="s">
        <v>159</v>
      </c>
      <c r="AE26" s="81" t="s">
        <v>159</v>
      </c>
      <c r="AF26" s="81" t="s">
        <v>1022</v>
      </c>
      <c r="AG26" s="81" t="s">
        <v>1022</v>
      </c>
      <c r="AH26" s="81"/>
      <c r="AI26" s="34"/>
      <c r="AJ26" s="34"/>
    </row>
    <row r="27" spans="1:36" ht="15" customHeight="1" x14ac:dyDescent="0.2">
      <c r="A27" t="s">
        <v>1672</v>
      </c>
      <c r="B27" t="s">
        <v>1277</v>
      </c>
      <c r="C27" s="50">
        <f t="shared" ca="1" si="0"/>
        <v>25</v>
      </c>
      <c r="D27" t="s">
        <v>1296</v>
      </c>
      <c r="F27" s="34" t="s">
        <v>18</v>
      </c>
      <c r="H27" t="s">
        <v>1279</v>
      </c>
      <c r="P27" s="34"/>
      <c r="X27" t="s">
        <v>166</v>
      </c>
      <c r="Y27" t="s">
        <v>1297</v>
      </c>
      <c r="Z27" t="s">
        <v>1281</v>
      </c>
      <c r="AA27" s="81" t="s">
        <v>159</v>
      </c>
      <c r="AB27" s="81" t="s">
        <v>159</v>
      </c>
      <c r="AC27" s="81" t="s">
        <v>159</v>
      </c>
      <c r="AD27" s="81" t="s">
        <v>159</v>
      </c>
      <c r="AE27" s="81" t="s">
        <v>159</v>
      </c>
      <c r="AF27" s="81" t="s">
        <v>1022</v>
      </c>
      <c r="AG27" s="81" t="s">
        <v>1022</v>
      </c>
      <c r="AH27" s="81"/>
      <c r="AI27" s="34"/>
      <c r="AJ27" s="34"/>
    </row>
    <row r="28" spans="1:36" ht="15" customHeight="1" x14ac:dyDescent="0.2">
      <c r="A28" t="s">
        <v>1672</v>
      </c>
      <c r="B28" t="s">
        <v>1277</v>
      </c>
      <c r="C28" s="50">
        <f t="shared" ca="1" si="0"/>
        <v>26</v>
      </c>
      <c r="D28" s="91" t="s">
        <v>1298</v>
      </c>
      <c r="F28" s="60" t="s">
        <v>21</v>
      </c>
      <c r="O28" t="s">
        <v>33</v>
      </c>
      <c r="P28" t="s">
        <v>1015</v>
      </c>
      <c r="R28">
        <v>0</v>
      </c>
      <c r="S28">
        <v>27</v>
      </c>
      <c r="T28" t="s">
        <v>1015</v>
      </c>
      <c r="X28" t="s">
        <v>166</v>
      </c>
      <c r="Y28" t="s">
        <v>1303</v>
      </c>
      <c r="Z28" t="s">
        <v>1281</v>
      </c>
      <c r="AA28" t="s">
        <v>16</v>
      </c>
      <c r="AB28" t="s">
        <v>1737</v>
      </c>
      <c r="AC28" t="s">
        <v>1738</v>
      </c>
      <c r="AD28" t="s">
        <v>1306</v>
      </c>
      <c r="AE28" t="s">
        <v>1307</v>
      </c>
      <c r="AF28" s="81" t="s">
        <v>1022</v>
      </c>
      <c r="AG28" s="81" t="s">
        <v>1022</v>
      </c>
      <c r="AH28" s="81"/>
      <c r="AI28" s="34" t="s">
        <v>1308</v>
      </c>
      <c r="AJ28" s="34"/>
    </row>
    <row r="29" spans="1:36" ht="15" customHeight="1" x14ac:dyDescent="0.2">
      <c r="A29" t="s">
        <v>1672</v>
      </c>
      <c r="B29" t="s">
        <v>1309</v>
      </c>
      <c r="C29" s="50">
        <f t="shared" ca="1" si="0"/>
        <v>27</v>
      </c>
      <c r="D29" t="s">
        <v>1310</v>
      </c>
      <c r="E29" t="s">
        <v>1597</v>
      </c>
      <c r="F29" t="s">
        <v>18</v>
      </c>
      <c r="H29" t="s">
        <v>1312</v>
      </c>
      <c r="P29" t="s">
        <v>1015</v>
      </c>
      <c r="X29" t="s">
        <v>166</v>
      </c>
      <c r="Y29" t="s">
        <v>1316</v>
      </c>
      <c r="Z29" t="s">
        <v>1317</v>
      </c>
      <c r="AA29" t="s">
        <v>16</v>
      </c>
      <c r="AB29" t="s">
        <v>1318</v>
      </c>
      <c r="AC29" t="s">
        <v>1319</v>
      </c>
      <c r="AD29" t="s">
        <v>1320</v>
      </c>
      <c r="AE29" t="s">
        <v>1321</v>
      </c>
      <c r="AF29" s="81" t="s">
        <v>1022</v>
      </c>
      <c r="AG29" s="81" t="s">
        <v>1022</v>
      </c>
      <c r="AH29" s="81"/>
      <c r="AI29" s="34"/>
      <c r="AJ29" s="34"/>
    </row>
    <row r="30" spans="1:36" ht="15" customHeight="1" x14ac:dyDescent="0.2">
      <c r="A30" t="s">
        <v>1672</v>
      </c>
      <c r="B30" t="s">
        <v>1739</v>
      </c>
      <c r="C30" s="50">
        <f t="shared" ca="1" si="0"/>
        <v>28</v>
      </c>
      <c r="D30" s="95" t="s">
        <v>1740</v>
      </c>
      <c r="F30" t="s">
        <v>21</v>
      </c>
      <c r="X30" t="s">
        <v>166</v>
      </c>
      <c r="Y30" t="s">
        <v>1741</v>
      </c>
      <c r="Z30" t="s">
        <v>1742</v>
      </c>
      <c r="AA30" t="s">
        <v>21</v>
      </c>
      <c r="AB30" s="81" t="s">
        <v>159</v>
      </c>
      <c r="AC30" s="81" t="s">
        <v>159</v>
      </c>
      <c r="AD30" s="81" t="s">
        <v>159</v>
      </c>
      <c r="AE30" s="81" t="s">
        <v>159</v>
      </c>
      <c r="AF30" s="81" t="s">
        <v>1022</v>
      </c>
      <c r="AG30" s="81" t="s">
        <v>1022</v>
      </c>
      <c r="AH30" s="81"/>
      <c r="AI30" s="34" t="s">
        <v>1743</v>
      </c>
      <c r="AJ30" s="34" t="s">
        <v>1695</v>
      </c>
    </row>
    <row r="31" spans="1:36" ht="15" customHeight="1" x14ac:dyDescent="0.2">
      <c r="A31" t="s">
        <v>1672</v>
      </c>
      <c r="B31" t="s">
        <v>1739</v>
      </c>
      <c r="C31" s="50">
        <f t="shared" ca="1" si="0"/>
        <v>29</v>
      </c>
      <c r="D31" s="95" t="s">
        <v>1744</v>
      </c>
      <c r="F31" t="s">
        <v>14</v>
      </c>
      <c r="X31" t="s">
        <v>166</v>
      </c>
      <c r="Y31" t="s">
        <v>1745</v>
      </c>
      <c r="Z31" t="s">
        <v>1742</v>
      </c>
      <c r="AA31" t="s">
        <v>16</v>
      </c>
      <c r="AB31" s="81" t="s">
        <v>159</v>
      </c>
      <c r="AC31" s="81" t="s">
        <v>159</v>
      </c>
      <c r="AD31" s="81" t="s">
        <v>159</v>
      </c>
      <c r="AE31" s="81" t="s">
        <v>159</v>
      </c>
      <c r="AF31" s="81" t="s">
        <v>1022</v>
      </c>
      <c r="AG31" s="81" t="s">
        <v>1022</v>
      </c>
      <c r="AH31" s="81"/>
      <c r="AI31" s="34" t="s">
        <v>1743</v>
      </c>
      <c r="AJ31" s="34" t="s">
        <v>1695</v>
      </c>
    </row>
    <row r="32" spans="1:36" ht="15" customHeight="1" x14ac:dyDescent="0.2">
      <c r="A32" t="s">
        <v>1672</v>
      </c>
      <c r="B32" t="s">
        <v>1739</v>
      </c>
      <c r="C32" s="50">
        <f t="shared" ca="1" si="0"/>
        <v>30</v>
      </c>
      <c r="D32" s="95" t="s">
        <v>1746</v>
      </c>
      <c r="F32" t="s">
        <v>21</v>
      </c>
      <c r="X32" t="s">
        <v>166</v>
      </c>
      <c r="Y32" t="s">
        <v>1747</v>
      </c>
      <c r="Z32" t="s">
        <v>1742</v>
      </c>
      <c r="AA32" t="s">
        <v>21</v>
      </c>
      <c r="AB32" s="81" t="s">
        <v>159</v>
      </c>
      <c r="AC32" s="81" t="s">
        <v>159</v>
      </c>
      <c r="AD32" s="81" t="s">
        <v>159</v>
      </c>
      <c r="AE32" s="81" t="s">
        <v>159</v>
      </c>
      <c r="AF32" s="81" t="s">
        <v>1022</v>
      </c>
      <c r="AG32" s="81" t="s">
        <v>1022</v>
      </c>
      <c r="AH32" s="81"/>
      <c r="AI32" s="34" t="s">
        <v>1743</v>
      </c>
      <c r="AJ32" s="34" t="s">
        <v>1695</v>
      </c>
    </row>
    <row r="33" spans="1:36" ht="15" customHeight="1" x14ac:dyDescent="0.2">
      <c r="A33" t="s">
        <v>1672</v>
      </c>
      <c r="B33" t="s">
        <v>1748</v>
      </c>
      <c r="C33" s="50">
        <f t="shared" ca="1" si="0"/>
        <v>31</v>
      </c>
      <c r="D33" s="91" t="s">
        <v>1749</v>
      </c>
      <c r="F33" t="s">
        <v>18</v>
      </c>
      <c r="H33" t="s">
        <v>1750</v>
      </c>
      <c r="X33" t="s">
        <v>166</v>
      </c>
      <c r="Y33" t="s">
        <v>1751</v>
      </c>
      <c r="Z33" t="s">
        <v>1752</v>
      </c>
      <c r="AA33" t="s">
        <v>16</v>
      </c>
      <c r="AB33" t="s">
        <v>1753</v>
      </c>
      <c r="AC33" t="s">
        <v>1754</v>
      </c>
      <c r="AD33" t="s">
        <v>1755</v>
      </c>
      <c r="AE33" t="s">
        <v>1756</v>
      </c>
      <c r="AF33" s="81" t="s">
        <v>1022</v>
      </c>
      <c r="AG33" s="81" t="s">
        <v>1022</v>
      </c>
      <c r="AH33" s="81"/>
      <c r="AI33" s="34" t="s">
        <v>1757</v>
      </c>
      <c r="AJ33" s="34" t="s">
        <v>1722</v>
      </c>
    </row>
    <row r="34" spans="1:36" ht="15" customHeight="1" x14ac:dyDescent="0.2">
      <c r="A34" t="s">
        <v>1672</v>
      </c>
      <c r="B34" t="s">
        <v>1748</v>
      </c>
      <c r="C34" s="50">
        <f t="shared" ca="1" si="0"/>
        <v>32</v>
      </c>
      <c r="D34" s="91"/>
      <c r="AA34" t="s">
        <v>24</v>
      </c>
      <c r="AB34" t="s">
        <v>1758</v>
      </c>
      <c r="AC34" t="s">
        <v>1759</v>
      </c>
      <c r="AD34" s="81" t="s">
        <v>159</v>
      </c>
      <c r="AE34" s="81" t="s">
        <v>159</v>
      </c>
      <c r="AF34" s="81" t="s">
        <v>1022</v>
      </c>
      <c r="AG34" s="81" t="s">
        <v>1022</v>
      </c>
      <c r="AH34" s="81"/>
      <c r="AI34" s="34" t="s">
        <v>1760</v>
      </c>
      <c r="AJ34" s="34" t="s">
        <v>1722</v>
      </c>
    </row>
    <row r="35" spans="1:36" ht="15" customHeight="1" x14ac:dyDescent="0.2">
      <c r="A35" t="s">
        <v>1672</v>
      </c>
      <c r="B35" t="s">
        <v>1748</v>
      </c>
      <c r="C35" s="50">
        <f t="shared" ca="1" si="0"/>
        <v>33</v>
      </c>
      <c r="D35" s="91" t="s">
        <v>1761</v>
      </c>
      <c r="F35" t="s">
        <v>14</v>
      </c>
      <c r="P35">
        <v>255</v>
      </c>
      <c r="X35" t="s">
        <v>166</v>
      </c>
      <c r="Y35" t="s">
        <v>1762</v>
      </c>
      <c r="Z35" t="s">
        <v>1752</v>
      </c>
      <c r="AA35" s="81" t="s">
        <v>159</v>
      </c>
      <c r="AB35" s="81" t="s">
        <v>159</v>
      </c>
      <c r="AC35" s="81" t="s">
        <v>159</v>
      </c>
      <c r="AD35" s="81" t="s">
        <v>159</v>
      </c>
      <c r="AE35" s="81" t="s">
        <v>159</v>
      </c>
      <c r="AF35" s="81" t="s">
        <v>1022</v>
      </c>
      <c r="AG35" s="81" t="s">
        <v>1022</v>
      </c>
      <c r="AH35" s="81"/>
      <c r="AI35" s="34" t="s">
        <v>1763</v>
      </c>
      <c r="AJ35" s="34" t="s">
        <v>1722</v>
      </c>
    </row>
    <row r="36" spans="1:36" ht="15" customHeight="1" x14ac:dyDescent="0.2">
      <c r="A36" t="s">
        <v>1672</v>
      </c>
      <c r="B36" t="s">
        <v>1748</v>
      </c>
      <c r="C36" s="50">
        <f t="shared" ca="1" si="0"/>
        <v>34</v>
      </c>
      <c r="D36" s="91" t="s">
        <v>1764</v>
      </c>
      <c r="F36" t="s">
        <v>14</v>
      </c>
      <c r="P36">
        <v>255</v>
      </c>
      <c r="X36" t="s">
        <v>166</v>
      </c>
      <c r="Y36" t="s">
        <v>1765</v>
      </c>
      <c r="Z36" t="s">
        <v>1752</v>
      </c>
      <c r="AA36" s="81" t="s">
        <v>159</v>
      </c>
      <c r="AB36" s="81" t="s">
        <v>159</v>
      </c>
      <c r="AC36" s="81" t="s">
        <v>159</v>
      </c>
      <c r="AD36" s="81" t="s">
        <v>159</v>
      </c>
      <c r="AE36" s="81" t="s">
        <v>159</v>
      </c>
      <c r="AF36" s="81" t="s">
        <v>1022</v>
      </c>
      <c r="AG36" s="81" t="s">
        <v>1022</v>
      </c>
      <c r="AH36" s="81"/>
      <c r="AI36" s="34" t="s">
        <v>1763</v>
      </c>
      <c r="AJ36" s="34" t="s">
        <v>1722</v>
      </c>
    </row>
    <row r="37" spans="1:36" ht="15" customHeight="1" x14ac:dyDescent="0.2">
      <c r="A37" t="s">
        <v>1672</v>
      </c>
      <c r="B37" t="s">
        <v>1748</v>
      </c>
      <c r="C37" s="50">
        <f t="shared" ca="1" si="0"/>
        <v>35</v>
      </c>
      <c r="D37" s="91" t="s">
        <v>1766</v>
      </c>
      <c r="F37" t="s">
        <v>14</v>
      </c>
      <c r="P37">
        <v>255</v>
      </c>
      <c r="X37" t="s">
        <v>166</v>
      </c>
      <c r="Y37" t="s">
        <v>1767</v>
      </c>
      <c r="Z37" t="s">
        <v>1752</v>
      </c>
      <c r="AA37" s="81" t="s">
        <v>159</v>
      </c>
      <c r="AB37" s="81" t="s">
        <v>159</v>
      </c>
      <c r="AC37" s="81" t="s">
        <v>159</v>
      </c>
      <c r="AD37" s="81" t="s">
        <v>159</v>
      </c>
      <c r="AE37" s="81" t="s">
        <v>159</v>
      </c>
      <c r="AF37" s="81" t="s">
        <v>1022</v>
      </c>
      <c r="AG37" s="81" t="s">
        <v>1022</v>
      </c>
      <c r="AH37" s="81"/>
      <c r="AI37" s="34" t="s">
        <v>1763</v>
      </c>
      <c r="AJ37" s="34" t="s">
        <v>1722</v>
      </c>
    </row>
    <row r="38" spans="1:36" ht="15" customHeight="1" x14ac:dyDescent="0.2">
      <c r="A38" t="s">
        <v>1672</v>
      </c>
      <c r="B38" t="s">
        <v>1748</v>
      </c>
      <c r="C38" s="50">
        <f t="shared" ca="1" si="0"/>
        <v>36</v>
      </c>
      <c r="D38" s="91" t="s">
        <v>1768</v>
      </c>
      <c r="F38" t="s">
        <v>14</v>
      </c>
      <c r="P38">
        <v>255</v>
      </c>
      <c r="X38" t="s">
        <v>166</v>
      </c>
      <c r="Y38" t="s">
        <v>1769</v>
      </c>
      <c r="Z38" t="s">
        <v>1752</v>
      </c>
      <c r="AA38" s="81" t="s">
        <v>159</v>
      </c>
      <c r="AB38" s="81" t="s">
        <v>159</v>
      </c>
      <c r="AC38" s="81" t="s">
        <v>159</v>
      </c>
      <c r="AD38" s="81" t="s">
        <v>159</v>
      </c>
      <c r="AE38" s="81" t="s">
        <v>159</v>
      </c>
      <c r="AF38" s="81" t="s">
        <v>1022</v>
      </c>
      <c r="AG38" s="81" t="s">
        <v>1022</v>
      </c>
      <c r="AH38" s="81"/>
      <c r="AI38" s="34" t="s">
        <v>1763</v>
      </c>
      <c r="AJ38" s="34" t="s">
        <v>1722</v>
      </c>
    </row>
    <row r="39" spans="1:36" ht="15" customHeight="1" x14ac:dyDescent="0.2">
      <c r="A39" t="s">
        <v>1672</v>
      </c>
      <c r="B39" t="s">
        <v>1748</v>
      </c>
      <c r="C39" s="50">
        <f t="shared" ca="1" si="0"/>
        <v>37</v>
      </c>
      <c r="D39" s="91" t="s">
        <v>1770</v>
      </c>
      <c r="F39" t="s">
        <v>18</v>
      </c>
      <c r="H39" t="s">
        <v>1750</v>
      </c>
      <c r="X39" t="s">
        <v>166</v>
      </c>
      <c r="Y39" t="s">
        <v>1771</v>
      </c>
      <c r="Z39" t="s">
        <v>1752</v>
      </c>
      <c r="AA39" t="s">
        <v>16</v>
      </c>
      <c r="AB39" t="s">
        <v>1772</v>
      </c>
      <c r="AC39" t="s">
        <v>1773</v>
      </c>
      <c r="AD39" t="s">
        <v>1755</v>
      </c>
      <c r="AE39" t="s">
        <v>1756</v>
      </c>
      <c r="AF39" s="81" t="s">
        <v>1022</v>
      </c>
      <c r="AG39" s="81" t="s">
        <v>1022</v>
      </c>
      <c r="AH39" s="81"/>
      <c r="AI39" s="34" t="s">
        <v>1774</v>
      </c>
      <c r="AJ39" s="34" t="s">
        <v>1722</v>
      </c>
    </row>
    <row r="40" spans="1:36" ht="15" customHeight="1" x14ac:dyDescent="0.2">
      <c r="A40" t="s">
        <v>1672</v>
      </c>
      <c r="B40" t="s">
        <v>1748</v>
      </c>
      <c r="C40" s="50">
        <f t="shared" ref="C40" ca="1" si="1">IF(A40&lt;&gt;OFFSET(A40,-1,0),1,OFFSET(C40,-1,0)+IF(D40=OFFSET(D40,-1,0),0,1))</f>
        <v>38</v>
      </c>
      <c r="D40" s="91"/>
      <c r="AA40" t="s">
        <v>24</v>
      </c>
      <c r="AB40" t="s">
        <v>1775</v>
      </c>
      <c r="AC40" t="s">
        <v>1776</v>
      </c>
      <c r="AD40" s="81" t="s">
        <v>159</v>
      </c>
      <c r="AE40" s="81" t="s">
        <v>159</v>
      </c>
      <c r="AF40" s="81" t="s">
        <v>1022</v>
      </c>
      <c r="AG40" s="81" t="s">
        <v>1022</v>
      </c>
      <c r="AH40" s="81"/>
      <c r="AI40" s="34" t="s">
        <v>1760</v>
      </c>
      <c r="AJ40" s="34" t="s">
        <v>1722</v>
      </c>
    </row>
    <row r="41" spans="1:36" ht="15" customHeight="1" x14ac:dyDescent="0.2">
      <c r="A41" t="s">
        <v>1672</v>
      </c>
      <c r="B41" t="s">
        <v>1748</v>
      </c>
      <c r="C41" s="50">
        <f t="shared" ca="1" si="0"/>
        <v>39</v>
      </c>
      <c r="D41" s="91" t="s">
        <v>1777</v>
      </c>
      <c r="F41" t="s">
        <v>14</v>
      </c>
      <c r="P41">
        <v>255</v>
      </c>
      <c r="X41" t="s">
        <v>166</v>
      </c>
      <c r="Y41" t="s">
        <v>1778</v>
      </c>
      <c r="Z41" t="s">
        <v>1752</v>
      </c>
      <c r="AA41" s="81" t="s">
        <v>159</v>
      </c>
      <c r="AB41" s="81" t="s">
        <v>159</v>
      </c>
      <c r="AC41" s="81" t="s">
        <v>159</v>
      </c>
      <c r="AD41" s="81" t="s">
        <v>159</v>
      </c>
      <c r="AE41" s="81" t="s">
        <v>159</v>
      </c>
      <c r="AF41" s="81" t="s">
        <v>1022</v>
      </c>
      <c r="AG41" s="81" t="s">
        <v>1022</v>
      </c>
      <c r="AH41" s="81"/>
      <c r="AI41" s="34" t="s">
        <v>1763</v>
      </c>
      <c r="AJ41" s="34" t="s">
        <v>1722</v>
      </c>
    </row>
    <row r="42" spans="1:36" ht="15" customHeight="1" x14ac:dyDescent="0.2">
      <c r="A42" t="s">
        <v>1672</v>
      </c>
      <c r="B42" t="s">
        <v>1748</v>
      </c>
      <c r="C42" s="50">
        <f t="shared" ca="1" si="0"/>
        <v>40</v>
      </c>
      <c r="D42" s="91" t="s">
        <v>1779</v>
      </c>
      <c r="F42" t="s">
        <v>14</v>
      </c>
      <c r="P42">
        <v>255</v>
      </c>
      <c r="X42" t="s">
        <v>166</v>
      </c>
      <c r="Y42" t="s">
        <v>1778</v>
      </c>
      <c r="Z42" t="s">
        <v>1752</v>
      </c>
      <c r="AA42" s="81" t="s">
        <v>159</v>
      </c>
      <c r="AB42" s="81" t="s">
        <v>159</v>
      </c>
      <c r="AC42" s="81" t="s">
        <v>159</v>
      </c>
      <c r="AD42" s="81" t="s">
        <v>159</v>
      </c>
      <c r="AE42" s="81" t="s">
        <v>159</v>
      </c>
      <c r="AF42" s="81" t="s">
        <v>1022</v>
      </c>
      <c r="AG42" s="81" t="s">
        <v>1022</v>
      </c>
      <c r="AH42" s="81"/>
      <c r="AI42" s="34" t="s">
        <v>1763</v>
      </c>
      <c r="AJ42" s="34" t="s">
        <v>1722</v>
      </c>
    </row>
    <row r="43" spans="1:36" ht="15" customHeight="1" x14ac:dyDescent="0.2">
      <c r="A43" t="s">
        <v>1672</v>
      </c>
      <c r="B43" t="s">
        <v>1748</v>
      </c>
      <c r="C43" s="50">
        <f t="shared" ca="1" si="0"/>
        <v>41</v>
      </c>
      <c r="D43" s="91" t="s">
        <v>1780</v>
      </c>
      <c r="F43" t="s">
        <v>14</v>
      </c>
      <c r="P43">
        <v>255</v>
      </c>
      <c r="X43" t="s">
        <v>166</v>
      </c>
      <c r="Y43" t="s">
        <v>1778</v>
      </c>
      <c r="Z43" t="s">
        <v>1752</v>
      </c>
      <c r="AA43" s="81" t="s">
        <v>159</v>
      </c>
      <c r="AB43" s="81" t="s">
        <v>159</v>
      </c>
      <c r="AC43" s="81" t="s">
        <v>159</v>
      </c>
      <c r="AD43" s="81" t="s">
        <v>159</v>
      </c>
      <c r="AE43" s="81" t="s">
        <v>159</v>
      </c>
      <c r="AF43" s="81" t="s">
        <v>1022</v>
      </c>
      <c r="AG43" s="81" t="s">
        <v>1022</v>
      </c>
      <c r="AH43" s="81"/>
      <c r="AI43" s="34" t="s">
        <v>1763</v>
      </c>
      <c r="AJ43" s="34" t="s">
        <v>1722</v>
      </c>
    </row>
    <row r="44" spans="1:36" ht="15" customHeight="1" x14ac:dyDescent="0.2">
      <c r="A44" t="s">
        <v>1672</v>
      </c>
      <c r="B44" t="s">
        <v>1748</v>
      </c>
      <c r="C44" s="50">
        <f t="shared" ca="1" si="0"/>
        <v>42</v>
      </c>
      <c r="D44" s="91" t="s">
        <v>1781</v>
      </c>
      <c r="F44" t="s">
        <v>14</v>
      </c>
      <c r="P44">
        <v>255</v>
      </c>
      <c r="X44" t="s">
        <v>166</v>
      </c>
      <c r="Y44" t="s">
        <v>1782</v>
      </c>
      <c r="Z44" t="s">
        <v>1752</v>
      </c>
      <c r="AA44" s="81" t="s">
        <v>159</v>
      </c>
      <c r="AB44" s="81" t="s">
        <v>159</v>
      </c>
      <c r="AC44" s="81" t="s">
        <v>159</v>
      </c>
      <c r="AD44" s="81" t="s">
        <v>159</v>
      </c>
      <c r="AE44" s="81" t="s">
        <v>159</v>
      </c>
      <c r="AF44" s="81" t="s">
        <v>1022</v>
      </c>
      <c r="AG44" s="81" t="s">
        <v>1022</v>
      </c>
      <c r="AH44" s="81"/>
      <c r="AI44" s="34" t="s">
        <v>1763</v>
      </c>
      <c r="AJ44" s="34" t="s">
        <v>1722</v>
      </c>
    </row>
    <row r="45" spans="1:36" ht="15" customHeight="1" x14ac:dyDescent="0.2">
      <c r="A45" t="s">
        <v>1672</v>
      </c>
      <c r="B45" t="s">
        <v>1748</v>
      </c>
      <c r="C45" s="50">
        <f t="shared" ca="1" si="0"/>
        <v>43</v>
      </c>
      <c r="D45" s="91" t="s">
        <v>1783</v>
      </c>
      <c r="F45" t="s">
        <v>18</v>
      </c>
      <c r="H45" t="s">
        <v>1750</v>
      </c>
      <c r="X45" t="s">
        <v>166</v>
      </c>
      <c r="Y45" t="s">
        <v>1784</v>
      </c>
      <c r="Z45" t="s">
        <v>1752</v>
      </c>
      <c r="AA45" t="s">
        <v>16</v>
      </c>
      <c r="AB45" t="s">
        <v>1785</v>
      </c>
      <c r="AC45" t="s">
        <v>1786</v>
      </c>
      <c r="AD45" t="s">
        <v>1755</v>
      </c>
      <c r="AE45" t="s">
        <v>1756</v>
      </c>
      <c r="AF45" s="81" t="s">
        <v>1022</v>
      </c>
      <c r="AG45" s="81" t="s">
        <v>1022</v>
      </c>
      <c r="AH45" s="81"/>
      <c r="AI45" s="34" t="s">
        <v>1774</v>
      </c>
      <c r="AJ45" s="34" t="s">
        <v>1722</v>
      </c>
    </row>
    <row r="46" spans="1:36" ht="15" customHeight="1" x14ac:dyDescent="0.2">
      <c r="A46" t="s">
        <v>1672</v>
      </c>
      <c r="B46" t="s">
        <v>1748</v>
      </c>
      <c r="C46" s="50">
        <f t="shared" ref="C46" ca="1" si="2">IF(A46&lt;&gt;OFFSET(A46,-1,0),1,OFFSET(C46,-1,0)+IF(D46=OFFSET(D46,-1,0),0,1))</f>
        <v>44</v>
      </c>
      <c r="D46" s="91"/>
      <c r="AA46" t="s">
        <v>24</v>
      </c>
      <c r="AB46" t="s">
        <v>1787</v>
      </c>
      <c r="AC46" t="s">
        <v>1788</v>
      </c>
      <c r="AD46" s="81" t="s">
        <v>159</v>
      </c>
      <c r="AE46" s="81" t="s">
        <v>159</v>
      </c>
      <c r="AF46" s="81" t="s">
        <v>1022</v>
      </c>
      <c r="AG46" s="81" t="s">
        <v>1022</v>
      </c>
      <c r="AH46" s="81"/>
      <c r="AI46" s="34" t="s">
        <v>1760</v>
      </c>
      <c r="AJ46" s="34" t="s">
        <v>1722</v>
      </c>
    </row>
    <row r="47" spans="1:36" ht="15" customHeight="1" x14ac:dyDescent="0.2">
      <c r="A47" t="s">
        <v>1672</v>
      </c>
      <c r="B47" t="s">
        <v>1748</v>
      </c>
      <c r="C47" s="50">
        <f t="shared" ca="1" si="0"/>
        <v>45</v>
      </c>
      <c r="D47" s="91" t="s">
        <v>1789</v>
      </c>
      <c r="F47" t="s">
        <v>14</v>
      </c>
      <c r="P47">
        <v>255</v>
      </c>
      <c r="X47" t="s">
        <v>166</v>
      </c>
      <c r="Y47" t="s">
        <v>1790</v>
      </c>
      <c r="Z47" t="s">
        <v>1752</v>
      </c>
      <c r="AA47" s="81" t="s">
        <v>159</v>
      </c>
      <c r="AB47" s="81" t="s">
        <v>159</v>
      </c>
      <c r="AC47" s="81" t="s">
        <v>159</v>
      </c>
      <c r="AD47" s="81" t="s">
        <v>159</v>
      </c>
      <c r="AE47" s="81" t="s">
        <v>159</v>
      </c>
      <c r="AF47" s="81" t="s">
        <v>1022</v>
      </c>
      <c r="AG47" s="81" t="s">
        <v>1022</v>
      </c>
      <c r="AH47" s="81"/>
      <c r="AI47" s="34" t="s">
        <v>1763</v>
      </c>
      <c r="AJ47" s="34" t="s">
        <v>1722</v>
      </c>
    </row>
    <row r="48" spans="1:36" ht="15" customHeight="1" x14ac:dyDescent="0.2">
      <c r="A48" t="s">
        <v>1672</v>
      </c>
      <c r="B48" t="s">
        <v>1748</v>
      </c>
      <c r="C48" s="50">
        <f t="shared" ca="1" si="0"/>
        <v>46</v>
      </c>
      <c r="D48" s="91" t="s">
        <v>1791</v>
      </c>
      <c r="F48" t="s">
        <v>14</v>
      </c>
      <c r="P48">
        <v>255</v>
      </c>
      <c r="X48" t="s">
        <v>166</v>
      </c>
      <c r="Y48" t="s">
        <v>1790</v>
      </c>
      <c r="Z48" t="s">
        <v>1752</v>
      </c>
      <c r="AA48" s="81" t="s">
        <v>159</v>
      </c>
      <c r="AB48" s="81" t="s">
        <v>159</v>
      </c>
      <c r="AC48" s="81" t="s">
        <v>159</v>
      </c>
      <c r="AD48" s="81" t="s">
        <v>159</v>
      </c>
      <c r="AE48" s="81" t="s">
        <v>159</v>
      </c>
      <c r="AF48" s="81" t="s">
        <v>1022</v>
      </c>
      <c r="AG48" s="81" t="s">
        <v>1022</v>
      </c>
      <c r="AH48" s="81"/>
      <c r="AI48" s="34" t="s">
        <v>1763</v>
      </c>
      <c r="AJ48" s="34" t="s">
        <v>1722</v>
      </c>
    </row>
    <row r="49" spans="1:36" ht="15" customHeight="1" x14ac:dyDescent="0.2">
      <c r="A49" t="s">
        <v>1672</v>
      </c>
      <c r="B49" t="s">
        <v>1748</v>
      </c>
      <c r="C49" s="50">
        <f t="shared" ca="1" si="0"/>
        <v>47</v>
      </c>
      <c r="D49" s="91" t="s">
        <v>1792</v>
      </c>
      <c r="F49" t="s">
        <v>14</v>
      </c>
      <c r="P49">
        <v>255</v>
      </c>
      <c r="X49" t="s">
        <v>166</v>
      </c>
      <c r="Y49" t="s">
        <v>1790</v>
      </c>
      <c r="Z49" t="s">
        <v>1752</v>
      </c>
      <c r="AA49" s="81" t="s">
        <v>159</v>
      </c>
      <c r="AB49" s="81" t="s">
        <v>159</v>
      </c>
      <c r="AC49" s="81" t="s">
        <v>159</v>
      </c>
      <c r="AD49" s="81" t="s">
        <v>159</v>
      </c>
      <c r="AE49" s="81" t="s">
        <v>159</v>
      </c>
      <c r="AF49" s="81" t="s">
        <v>1022</v>
      </c>
      <c r="AG49" s="81" t="s">
        <v>1022</v>
      </c>
      <c r="AH49" s="81"/>
      <c r="AI49" s="34" t="s">
        <v>1763</v>
      </c>
      <c r="AJ49" s="34" t="s">
        <v>1722</v>
      </c>
    </row>
    <row r="50" spans="1:36" ht="15" customHeight="1" x14ac:dyDescent="0.2">
      <c r="A50" t="s">
        <v>1672</v>
      </c>
      <c r="B50" t="s">
        <v>1748</v>
      </c>
      <c r="C50" s="50">
        <f t="shared" ca="1" si="0"/>
        <v>48</v>
      </c>
      <c r="D50" s="91" t="s">
        <v>1793</v>
      </c>
      <c r="F50" t="s">
        <v>14</v>
      </c>
      <c r="P50">
        <v>255</v>
      </c>
      <c r="X50" t="s">
        <v>166</v>
      </c>
      <c r="Y50" t="s">
        <v>1794</v>
      </c>
      <c r="Z50" t="s">
        <v>1752</v>
      </c>
      <c r="AA50" s="81" t="s">
        <v>159</v>
      </c>
      <c r="AB50" s="81" t="s">
        <v>159</v>
      </c>
      <c r="AC50" s="81" t="s">
        <v>159</v>
      </c>
      <c r="AD50" s="81" t="s">
        <v>159</v>
      </c>
      <c r="AE50" s="81" t="s">
        <v>159</v>
      </c>
      <c r="AF50" s="81" t="s">
        <v>1022</v>
      </c>
      <c r="AG50" s="81" t="s">
        <v>1022</v>
      </c>
      <c r="AH50" s="81"/>
      <c r="AI50" s="34" t="s">
        <v>1763</v>
      </c>
      <c r="AJ50" s="34" t="s">
        <v>1722</v>
      </c>
    </row>
    <row r="51" spans="1:36" ht="15" customHeight="1" x14ac:dyDescent="0.2">
      <c r="A51" t="s">
        <v>1672</v>
      </c>
      <c r="B51" t="s">
        <v>1748</v>
      </c>
      <c r="C51" s="50">
        <f t="shared" ca="1" si="0"/>
        <v>49</v>
      </c>
      <c r="D51" t="s">
        <v>1795</v>
      </c>
      <c r="F51" t="s">
        <v>14</v>
      </c>
      <c r="P51">
        <v>3000</v>
      </c>
      <c r="X51" t="s">
        <v>166</v>
      </c>
      <c r="Y51" t="s">
        <v>1796</v>
      </c>
      <c r="Z51" t="s">
        <v>1752</v>
      </c>
      <c r="AA51" s="81" t="s">
        <v>159</v>
      </c>
      <c r="AB51" s="81" t="s">
        <v>159</v>
      </c>
      <c r="AC51" s="81" t="s">
        <v>159</v>
      </c>
      <c r="AD51" s="81" t="s">
        <v>159</v>
      </c>
      <c r="AE51" s="81" t="s">
        <v>159</v>
      </c>
      <c r="AF51" s="81" t="s">
        <v>1022</v>
      </c>
      <c r="AG51" s="81" t="s">
        <v>1022</v>
      </c>
      <c r="AH51" s="81"/>
      <c r="AI51" s="81"/>
      <c r="AJ51" s="34"/>
    </row>
    <row r="52" spans="1:36" ht="15" customHeight="1" x14ac:dyDescent="0.2">
      <c r="A52" t="s">
        <v>1672</v>
      </c>
      <c r="B52" t="s">
        <v>1490</v>
      </c>
      <c r="C52" s="50">
        <f t="shared" ca="1" si="0"/>
        <v>50</v>
      </c>
      <c r="D52" t="s">
        <v>1797</v>
      </c>
      <c r="F52" t="s">
        <v>25</v>
      </c>
      <c r="O52" t="s">
        <v>26</v>
      </c>
      <c r="X52" t="s">
        <v>166</v>
      </c>
      <c r="Y52" t="s">
        <v>1798</v>
      </c>
      <c r="Z52" t="s">
        <v>1497</v>
      </c>
      <c r="AA52" t="s">
        <v>24</v>
      </c>
      <c r="AB52" t="s">
        <v>1799</v>
      </c>
      <c r="AC52" t="s">
        <v>1800</v>
      </c>
      <c r="AD52" s="81" t="s">
        <v>159</v>
      </c>
      <c r="AE52" s="81" t="s">
        <v>159</v>
      </c>
      <c r="AF52" s="81" t="s">
        <v>1022</v>
      </c>
      <c r="AG52" s="81" t="s">
        <v>1022</v>
      </c>
      <c r="AH52" s="81"/>
      <c r="AI52" s="81"/>
      <c r="AJ52" s="34"/>
    </row>
    <row r="53" spans="1:36" ht="15" customHeight="1" x14ac:dyDescent="0.2">
      <c r="A53" t="s">
        <v>1672</v>
      </c>
      <c r="B53" t="s">
        <v>1490</v>
      </c>
      <c r="C53" s="50">
        <f t="shared" ca="1" si="0"/>
        <v>51</v>
      </c>
      <c r="D53" s="91" t="s">
        <v>1801</v>
      </c>
      <c r="E53" t="s">
        <v>1802</v>
      </c>
      <c r="F53" t="s">
        <v>29</v>
      </c>
      <c r="R53" t="s">
        <v>1803</v>
      </c>
      <c r="T53" t="s">
        <v>1804</v>
      </c>
      <c r="X53" t="s">
        <v>166</v>
      </c>
      <c r="Y53" t="s">
        <v>1805</v>
      </c>
      <c r="Z53" t="s">
        <v>1497</v>
      </c>
      <c r="AA53" t="s">
        <v>28</v>
      </c>
      <c r="AB53" t="s">
        <v>1806</v>
      </c>
      <c r="AC53" t="s">
        <v>1807</v>
      </c>
      <c r="AD53" s="81" t="s">
        <v>159</v>
      </c>
      <c r="AE53" s="81" t="s">
        <v>159</v>
      </c>
      <c r="AF53" s="81" t="s">
        <v>1022</v>
      </c>
      <c r="AG53" s="81" t="s">
        <v>1022</v>
      </c>
      <c r="AH53" s="81"/>
      <c r="AI53" s="34" t="s">
        <v>1808</v>
      </c>
      <c r="AJ53" s="34" t="s">
        <v>1722</v>
      </c>
    </row>
    <row r="54" spans="1:36" ht="15" customHeight="1" x14ac:dyDescent="0.2">
      <c r="C54" s="50"/>
      <c r="AF54" s="81"/>
      <c r="AG54" s="81"/>
      <c r="AH54" s="81"/>
      <c r="AI54" s="81"/>
    </row>
  </sheetData>
  <autoFilter ref="A2:AJ16" xr:uid="{51965C98-E5DD-40EE-863B-45F12AD9D174}"/>
  <mergeCells count="2">
    <mergeCell ref="I1:N1"/>
    <mergeCell ref="AA1:AF1"/>
  </mergeCells>
  <hyperlinks>
    <hyperlink ref="J3" r:id="rId1" location="/orgs/MSF/sources/MSF/concepts/2473/" display="https://app.openconceptlab.org/ - /orgs/MSF/sources/MSF/concepts/2473/" xr:uid="{CAB03C16-6173-4E82-87C6-E1EADC03ABC9}"/>
  </hyperlinks>
  <pageMargins left="0.7" right="0.7" top="0.75" bottom="0.75" header="0.3" footer="0.3"/>
  <pageSetup paperSize="9" orientation="portrait" verticalDpi="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1EED6-62EB-4AB9-B148-B1FB522A90C0}">
  <sheetPr>
    <tabColor rgb="FFFFC000"/>
    <outlinePr summaryBelow="0"/>
  </sheetPr>
  <dimension ref="A1:AJ59"/>
  <sheetViews>
    <sheetView workbookViewId="0">
      <pane xSplit="4" ySplit="2" topLeftCell="E3" activePane="bottomRight" state="frozen"/>
      <selection pane="topRight" activeCell="E1" sqref="E1"/>
      <selection pane="bottomLeft" activeCell="A2" sqref="A2"/>
      <selection pane="bottomRight" activeCell="B28" sqref="B28"/>
    </sheetView>
  </sheetViews>
  <sheetFormatPr baseColWidth="10" defaultColWidth="8.6640625" defaultRowHeight="15" customHeight="1" outlineLevelCol="1" x14ac:dyDescent="0.2"/>
  <cols>
    <col min="1" max="1" width="21.33203125" customWidth="1" outlineLevel="1"/>
    <col min="2" max="2" width="18.6640625" customWidth="1" outlineLevel="1"/>
    <col min="3" max="3" width="6.33203125" style="40" customWidth="1"/>
    <col min="4" max="4" width="53.5" customWidth="1" outlineLevel="1"/>
    <col min="5" max="5" width="35.33203125" customWidth="1" outlineLevel="1"/>
    <col min="6" max="6" width="18.6640625" customWidth="1" outlineLevel="1"/>
    <col min="7" max="7" width="7.33203125" style="40" customWidth="1"/>
    <col min="8" max="8" width="28.5" customWidth="1"/>
    <col min="9" max="9" width="18.6640625" customWidth="1"/>
    <col min="10" max="10" width="18.6640625" customWidth="1" outlineLevel="1"/>
    <col min="11" max="13" width="18.6640625" customWidth="1"/>
    <col min="14" max="14" width="35.5" customWidth="1"/>
    <col min="15" max="15" width="25.5" customWidth="1" outlineLevel="1"/>
    <col min="16" max="16" width="19.5" customWidth="1" outlineLevel="1"/>
    <col min="17" max="19" width="13.33203125" customWidth="1" outlineLevel="1"/>
    <col min="20" max="20" width="23.33203125" customWidth="1" outlineLevel="1"/>
    <col min="21" max="21" width="14.33203125" customWidth="1" outlineLevel="1"/>
    <col min="22" max="23" width="18.6640625" customWidth="1" outlineLevel="1"/>
    <col min="24" max="24" width="11" customWidth="1" outlineLevel="1"/>
    <col min="25" max="27" width="18.6640625" customWidth="1"/>
    <col min="28" max="28" width="44" customWidth="1"/>
    <col min="29" max="29" width="26.33203125" customWidth="1"/>
    <col min="30" max="30" width="38.33203125" customWidth="1"/>
    <col min="31" max="31" width="28.6640625" customWidth="1"/>
    <col min="32" max="33" width="18.6640625" customWidth="1"/>
    <col min="34" max="34" width="50.5" customWidth="1"/>
    <col min="35" max="35" width="45" customWidth="1"/>
    <col min="36" max="36" width="18.6640625" customWidth="1"/>
  </cols>
  <sheetData>
    <row r="1" spans="1:36" ht="40.5" customHeight="1" x14ac:dyDescent="0.2">
      <c r="I1" s="119" t="s">
        <v>992</v>
      </c>
      <c r="J1" s="119"/>
      <c r="K1" s="119"/>
      <c r="L1" s="119"/>
      <c r="M1" s="119"/>
      <c r="N1" s="119"/>
      <c r="AA1" s="119" t="s">
        <v>993</v>
      </c>
      <c r="AB1" s="119"/>
      <c r="AC1" s="119"/>
      <c r="AD1" s="119"/>
      <c r="AE1" s="119"/>
      <c r="AF1" s="119"/>
    </row>
    <row r="2" spans="1:36" s="1" customFormat="1" ht="30" customHeight="1" x14ac:dyDescent="0.2">
      <c r="A2" s="2" t="s">
        <v>121</v>
      </c>
      <c r="B2" s="2" t="s">
        <v>122</v>
      </c>
      <c r="C2" s="41" t="s">
        <v>994</v>
      </c>
      <c r="D2" s="2" t="s">
        <v>61</v>
      </c>
      <c r="E2" s="2" t="s">
        <v>124</v>
      </c>
      <c r="F2" s="2" t="s">
        <v>125</v>
      </c>
      <c r="G2" s="41" t="s">
        <v>995</v>
      </c>
      <c r="H2" s="2" t="s">
        <v>996</v>
      </c>
      <c r="I2" s="2" t="s">
        <v>998</v>
      </c>
      <c r="J2" s="2" t="s">
        <v>999</v>
      </c>
      <c r="K2" s="2" t="s">
        <v>149</v>
      </c>
      <c r="L2" s="2" t="s">
        <v>1000</v>
      </c>
      <c r="M2" s="2" t="s">
        <v>1001</v>
      </c>
      <c r="N2" s="2" t="s">
        <v>1002</v>
      </c>
      <c r="O2" s="2" t="s">
        <v>12</v>
      </c>
      <c r="P2" s="2" t="s">
        <v>13</v>
      </c>
      <c r="Q2" s="2" t="s">
        <v>132</v>
      </c>
      <c r="R2" s="2" t="s">
        <v>133</v>
      </c>
      <c r="S2" s="2" t="s">
        <v>134</v>
      </c>
      <c r="T2" s="2" t="s">
        <v>135</v>
      </c>
      <c r="U2" s="2" t="s">
        <v>136</v>
      </c>
      <c r="V2" s="2" t="s">
        <v>137</v>
      </c>
      <c r="W2" s="2" t="s">
        <v>138</v>
      </c>
      <c r="X2" s="2" t="s">
        <v>139</v>
      </c>
      <c r="Y2" s="2" t="s">
        <v>1004</v>
      </c>
      <c r="Z2" s="2" t="s">
        <v>1005</v>
      </c>
      <c r="AA2" s="2" t="s">
        <v>142</v>
      </c>
      <c r="AB2" s="2" t="s">
        <v>1006</v>
      </c>
      <c r="AC2" s="2" t="s">
        <v>1007</v>
      </c>
      <c r="AD2" s="2" t="s">
        <v>145</v>
      </c>
      <c r="AE2" s="2" t="s">
        <v>146</v>
      </c>
      <c r="AF2" s="2" t="s">
        <v>147</v>
      </c>
      <c r="AG2" s="2" t="s">
        <v>148</v>
      </c>
      <c r="AH2" s="2" t="s">
        <v>129</v>
      </c>
      <c r="AI2" s="2" t="s">
        <v>150</v>
      </c>
      <c r="AJ2" s="2" t="s">
        <v>151</v>
      </c>
    </row>
    <row r="3" spans="1:36" ht="15" customHeight="1" x14ac:dyDescent="0.2">
      <c r="A3" t="s">
        <v>1809</v>
      </c>
      <c r="B3" t="s">
        <v>1023</v>
      </c>
      <c r="C3" s="55">
        <v>1</v>
      </c>
      <c r="D3" t="s">
        <v>1527</v>
      </c>
      <c r="F3" s="34" t="s">
        <v>21</v>
      </c>
      <c r="O3" t="s">
        <v>33</v>
      </c>
      <c r="X3" t="s">
        <v>166</v>
      </c>
      <c r="Y3" t="s">
        <v>1530</v>
      </c>
      <c r="Z3" t="s">
        <v>1030</v>
      </c>
      <c r="AA3" t="s">
        <v>16</v>
      </c>
      <c r="AB3" t="s">
        <v>1531</v>
      </c>
      <c r="AC3" t="s">
        <v>1532</v>
      </c>
      <c r="AD3" s="81" t="s">
        <v>159</v>
      </c>
      <c r="AE3" s="81" t="s">
        <v>159</v>
      </c>
      <c r="AF3" s="81" t="s">
        <v>1022</v>
      </c>
      <c r="AG3" s="81" t="s">
        <v>1022</v>
      </c>
      <c r="AH3" s="81"/>
      <c r="AI3" s="34" t="s">
        <v>1810</v>
      </c>
      <c r="AJ3" s="34"/>
    </row>
    <row r="4" spans="1:36" ht="15" customHeight="1" x14ac:dyDescent="0.2">
      <c r="A4" t="s">
        <v>1809</v>
      </c>
      <c r="B4" t="s">
        <v>1811</v>
      </c>
      <c r="C4" s="50">
        <f t="shared" ref="C4:C51" ca="1" si="0">IF(A4&lt;&gt;OFFSET(A4,-1,0),1,OFFSET(C4,-1,0)+IF(D4=OFFSET(D4,-1,0),0,1))</f>
        <v>2</v>
      </c>
      <c r="D4" t="s">
        <v>1559</v>
      </c>
      <c r="F4" s="34" t="s">
        <v>25</v>
      </c>
      <c r="O4" s="34" t="s">
        <v>30</v>
      </c>
      <c r="X4" t="s">
        <v>166</v>
      </c>
      <c r="Y4" t="s">
        <v>1812</v>
      </c>
      <c r="Z4" t="s">
        <v>1564</v>
      </c>
      <c r="AA4" t="s">
        <v>32</v>
      </c>
      <c r="AB4" t="s">
        <v>1565</v>
      </c>
      <c r="AC4" t="s">
        <v>1566</v>
      </c>
      <c r="AD4" s="81" t="s">
        <v>159</v>
      </c>
      <c r="AE4" s="81" t="s">
        <v>159</v>
      </c>
      <c r="AF4" s="81" t="s">
        <v>1022</v>
      </c>
      <c r="AG4" s="81" t="s">
        <v>1022</v>
      </c>
      <c r="AH4" s="81"/>
      <c r="AI4" s="34"/>
      <c r="AJ4" s="34"/>
    </row>
    <row r="5" spans="1:36" ht="15" customHeight="1" x14ac:dyDescent="0.2">
      <c r="A5" t="s">
        <v>1809</v>
      </c>
      <c r="B5" t="s">
        <v>1811</v>
      </c>
      <c r="C5" s="50">
        <f t="shared" ca="1" si="0"/>
        <v>3</v>
      </c>
      <c r="D5" t="s">
        <v>1567</v>
      </c>
      <c r="F5" s="34" t="s">
        <v>21</v>
      </c>
      <c r="O5" t="s">
        <v>33</v>
      </c>
      <c r="R5">
        <v>0</v>
      </c>
      <c r="T5" t="s">
        <v>1570</v>
      </c>
      <c r="X5" t="s">
        <v>166</v>
      </c>
      <c r="Y5" t="s">
        <v>1813</v>
      </c>
      <c r="Z5" t="s">
        <v>1564</v>
      </c>
      <c r="AA5" t="s">
        <v>16</v>
      </c>
      <c r="AB5" t="s">
        <v>1572</v>
      </c>
      <c r="AC5" t="s">
        <v>1573</v>
      </c>
      <c r="AD5" s="81" t="s">
        <v>159</v>
      </c>
      <c r="AE5" s="81" t="s">
        <v>159</v>
      </c>
      <c r="AF5" s="81" t="s">
        <v>1022</v>
      </c>
      <c r="AG5" s="81" t="s">
        <v>1022</v>
      </c>
      <c r="AH5" s="81"/>
      <c r="AI5" s="34"/>
      <c r="AJ5" s="34"/>
    </row>
    <row r="6" spans="1:36" ht="15" customHeight="1" x14ac:dyDescent="0.2">
      <c r="A6" t="s">
        <v>1809</v>
      </c>
      <c r="B6" t="s">
        <v>1811</v>
      </c>
      <c r="C6" s="50">
        <f t="shared" ca="1" si="0"/>
        <v>4</v>
      </c>
      <c r="D6" t="s">
        <v>1574</v>
      </c>
      <c r="E6" t="s">
        <v>1575</v>
      </c>
      <c r="F6" s="34" t="s">
        <v>25</v>
      </c>
      <c r="O6" t="s">
        <v>26</v>
      </c>
      <c r="T6" t="s">
        <v>1570</v>
      </c>
      <c r="X6" t="s">
        <v>166</v>
      </c>
      <c r="Y6" t="s">
        <v>1576</v>
      </c>
      <c r="Z6" t="s">
        <v>1564</v>
      </c>
      <c r="AA6" t="s">
        <v>24</v>
      </c>
      <c r="AB6" t="s">
        <v>1577</v>
      </c>
      <c r="AC6" t="s">
        <v>1578</v>
      </c>
      <c r="AD6" s="81" t="s">
        <v>159</v>
      </c>
      <c r="AE6" s="81" t="s">
        <v>159</v>
      </c>
      <c r="AF6" s="81" t="s">
        <v>1022</v>
      </c>
      <c r="AG6" s="81" t="s">
        <v>1022</v>
      </c>
      <c r="AH6" s="81"/>
      <c r="AI6" s="34"/>
      <c r="AJ6" s="34"/>
    </row>
    <row r="7" spans="1:36" ht="15" customHeight="1" x14ac:dyDescent="0.2">
      <c r="A7" t="s">
        <v>1809</v>
      </c>
      <c r="B7" t="s">
        <v>1811</v>
      </c>
      <c r="C7" s="50">
        <f t="shared" ca="1" si="0"/>
        <v>5</v>
      </c>
      <c r="D7" t="s">
        <v>1579</v>
      </c>
      <c r="F7" s="34" t="s">
        <v>18</v>
      </c>
      <c r="H7" t="s">
        <v>1579</v>
      </c>
      <c r="T7" t="s">
        <v>1570</v>
      </c>
      <c r="X7" t="s">
        <v>166</v>
      </c>
      <c r="Y7" t="s">
        <v>1580</v>
      </c>
      <c r="Z7" t="s">
        <v>1564</v>
      </c>
      <c r="AA7" t="s">
        <v>16</v>
      </c>
      <c r="AB7" t="s">
        <v>1581</v>
      </c>
      <c r="AC7" t="s">
        <v>1582</v>
      </c>
      <c r="AD7" t="s">
        <v>1581</v>
      </c>
      <c r="AE7" t="s">
        <v>1583</v>
      </c>
      <c r="AF7" s="81" t="s">
        <v>1022</v>
      </c>
      <c r="AG7" s="81" t="s">
        <v>1022</v>
      </c>
      <c r="AH7" s="81"/>
      <c r="AI7" s="34"/>
      <c r="AJ7" s="34"/>
    </row>
    <row r="8" spans="1:36" ht="15" customHeight="1" x14ac:dyDescent="0.2">
      <c r="A8" t="s">
        <v>1809</v>
      </c>
      <c r="B8" t="s">
        <v>1811</v>
      </c>
      <c r="C8" s="50">
        <f t="shared" ref="C8" ca="1" si="1">IF(A8&lt;&gt;OFFSET(A8,-1,0),1,OFFSET(C8,-1,0)+IF(D8=OFFSET(D8,-1,0),0,1))</f>
        <v>6</v>
      </c>
      <c r="D8" t="s">
        <v>1584</v>
      </c>
      <c r="E8" t="s">
        <v>1082</v>
      </c>
      <c r="F8" s="34" t="s">
        <v>14</v>
      </c>
      <c r="P8">
        <v>255</v>
      </c>
      <c r="T8" t="s">
        <v>1585</v>
      </c>
      <c r="X8" t="s">
        <v>166</v>
      </c>
      <c r="Y8" t="s">
        <v>1086</v>
      </c>
      <c r="Z8" t="s">
        <v>1564</v>
      </c>
      <c r="AA8" t="s">
        <v>16</v>
      </c>
      <c r="AB8" t="s">
        <v>1587</v>
      </c>
      <c r="AC8" t="s">
        <v>1588</v>
      </c>
      <c r="AD8" s="81" t="s">
        <v>159</v>
      </c>
      <c r="AE8" s="81" t="s">
        <v>159</v>
      </c>
      <c r="AF8" s="81" t="s">
        <v>1022</v>
      </c>
      <c r="AG8" s="81" t="s">
        <v>1022</v>
      </c>
      <c r="AH8" s="81"/>
      <c r="AI8" s="34"/>
      <c r="AJ8" s="34"/>
    </row>
    <row r="9" spans="1:36" ht="15" customHeight="1" x14ac:dyDescent="0.2">
      <c r="A9" t="s">
        <v>1809</v>
      </c>
      <c r="B9" t="s">
        <v>1712</v>
      </c>
      <c r="C9" s="50">
        <f t="shared" ca="1" si="0"/>
        <v>7</v>
      </c>
      <c r="D9" t="s">
        <v>1814</v>
      </c>
      <c r="E9" t="s">
        <v>1815</v>
      </c>
      <c r="F9" s="34" t="s">
        <v>14</v>
      </c>
      <c r="P9">
        <v>3000</v>
      </c>
      <c r="X9" t="s">
        <v>166</v>
      </c>
      <c r="Y9" t="s">
        <v>1816</v>
      </c>
      <c r="Z9" t="s">
        <v>1715</v>
      </c>
      <c r="AA9" s="81" t="s">
        <v>159</v>
      </c>
      <c r="AB9" s="81" t="s">
        <v>159</v>
      </c>
      <c r="AC9" s="81" t="s">
        <v>159</v>
      </c>
      <c r="AD9" s="81" t="s">
        <v>159</v>
      </c>
      <c r="AE9" s="81" t="s">
        <v>159</v>
      </c>
      <c r="AF9" s="81" t="s">
        <v>1022</v>
      </c>
      <c r="AG9" s="81" t="s">
        <v>1022</v>
      </c>
      <c r="AH9" s="81"/>
      <c r="AI9" s="34"/>
      <c r="AJ9" s="34"/>
    </row>
    <row r="10" spans="1:36" ht="15" customHeight="1" x14ac:dyDescent="0.2">
      <c r="A10" t="s">
        <v>1809</v>
      </c>
      <c r="B10" t="s">
        <v>1712</v>
      </c>
      <c r="C10" s="50">
        <f t="shared" ca="1" si="0"/>
        <v>8</v>
      </c>
      <c r="D10" t="s">
        <v>1817</v>
      </c>
      <c r="F10" s="34" t="s">
        <v>14</v>
      </c>
      <c r="P10">
        <v>3000</v>
      </c>
      <c r="X10" t="s">
        <v>166</v>
      </c>
      <c r="Y10" t="s">
        <v>1818</v>
      </c>
      <c r="Z10" t="s">
        <v>1715</v>
      </c>
      <c r="AA10" s="81" t="s">
        <v>159</v>
      </c>
      <c r="AB10" s="81" t="s">
        <v>159</v>
      </c>
      <c r="AC10" s="81" t="s">
        <v>159</v>
      </c>
      <c r="AD10" s="81" t="s">
        <v>159</v>
      </c>
      <c r="AE10" s="81" t="s">
        <v>159</v>
      </c>
      <c r="AF10" s="81" t="s">
        <v>1022</v>
      </c>
      <c r="AG10" s="81" t="s">
        <v>1022</v>
      </c>
      <c r="AH10" s="81"/>
      <c r="AI10" s="81"/>
    </row>
    <row r="11" spans="1:36" ht="15" customHeight="1" x14ac:dyDescent="0.2">
      <c r="A11" t="s">
        <v>1809</v>
      </c>
      <c r="B11" t="s">
        <v>1712</v>
      </c>
      <c r="C11" s="50">
        <f t="shared" ca="1" si="0"/>
        <v>9</v>
      </c>
      <c r="D11" t="s">
        <v>1726</v>
      </c>
      <c r="E11" t="s">
        <v>1727</v>
      </c>
      <c r="F11" t="s">
        <v>14</v>
      </c>
      <c r="P11">
        <v>3000</v>
      </c>
      <c r="X11" t="s">
        <v>166</v>
      </c>
      <c r="Y11" t="s">
        <v>1728</v>
      </c>
      <c r="Z11" t="s">
        <v>1715</v>
      </c>
      <c r="AA11" s="81" t="s">
        <v>159</v>
      </c>
      <c r="AB11" s="81" t="s">
        <v>159</v>
      </c>
      <c r="AC11" s="81" t="s">
        <v>159</v>
      </c>
      <c r="AD11" s="81" t="s">
        <v>159</v>
      </c>
      <c r="AE11" s="81" t="s">
        <v>159</v>
      </c>
      <c r="AF11" s="81" t="s">
        <v>1022</v>
      </c>
      <c r="AG11" s="81" t="s">
        <v>1022</v>
      </c>
      <c r="AH11" s="81"/>
      <c r="AI11" s="81"/>
    </row>
    <row r="12" spans="1:36" ht="15" customHeight="1" x14ac:dyDescent="0.2">
      <c r="A12" t="s">
        <v>1809</v>
      </c>
      <c r="B12" t="s">
        <v>1184</v>
      </c>
      <c r="C12" s="50">
        <f t="shared" ca="1" si="0"/>
        <v>10</v>
      </c>
      <c r="D12" s="91" t="s">
        <v>1184</v>
      </c>
      <c r="E12" t="s">
        <v>1729</v>
      </c>
      <c r="F12" t="s">
        <v>18</v>
      </c>
      <c r="H12" t="s">
        <v>1184</v>
      </c>
      <c r="T12" t="s">
        <v>1188</v>
      </c>
      <c r="X12" t="s">
        <v>166</v>
      </c>
      <c r="Y12" s="54" t="s">
        <v>1730</v>
      </c>
      <c r="Z12" t="s">
        <v>1617</v>
      </c>
      <c r="AA12" t="s">
        <v>16</v>
      </c>
      <c r="AB12" t="s">
        <v>1819</v>
      </c>
      <c r="AC12" t="s">
        <v>1820</v>
      </c>
      <c r="AD12" s="81" t="s">
        <v>159</v>
      </c>
      <c r="AE12" s="81" t="s">
        <v>159</v>
      </c>
      <c r="AF12" s="81" t="s">
        <v>1022</v>
      </c>
      <c r="AG12" s="81" t="s">
        <v>1022</v>
      </c>
      <c r="AH12" s="81"/>
      <c r="AI12" s="81"/>
    </row>
    <row r="13" spans="1:36" ht="15" customHeight="1" x14ac:dyDescent="0.2">
      <c r="A13" t="s">
        <v>1809</v>
      </c>
      <c r="B13" t="s">
        <v>1184</v>
      </c>
      <c r="C13" s="50">
        <f t="shared" ref="C13:C30" ca="1" si="2">IF(A13&lt;&gt;OFFSET(A13,-1,0),1,OFFSET(C13,-1,0)+IF(D13=OFFSET(D13,-1,0),0,1))</f>
        <v>11</v>
      </c>
      <c r="D13" t="s">
        <v>1197</v>
      </c>
      <c r="F13" s="34" t="s">
        <v>14</v>
      </c>
      <c r="P13" s="34">
        <v>255</v>
      </c>
      <c r="T13" t="s">
        <v>1734</v>
      </c>
      <c r="X13" t="s">
        <v>166</v>
      </c>
      <c r="Y13" t="s">
        <v>1086</v>
      </c>
      <c r="Z13" t="s">
        <v>1617</v>
      </c>
      <c r="AA13" t="s">
        <v>16</v>
      </c>
      <c r="AB13" t="s">
        <v>1821</v>
      </c>
      <c r="AC13" t="s">
        <v>1822</v>
      </c>
      <c r="AD13" s="81" t="s">
        <v>159</v>
      </c>
      <c r="AE13" s="81" t="s">
        <v>159</v>
      </c>
      <c r="AF13" s="81" t="s">
        <v>1022</v>
      </c>
      <c r="AG13" s="81" t="s">
        <v>1022</v>
      </c>
      <c r="AH13" s="81"/>
      <c r="AI13" s="81"/>
    </row>
    <row r="14" spans="1:36" ht="15" customHeight="1" x14ac:dyDescent="0.2">
      <c r="A14" t="s">
        <v>1809</v>
      </c>
      <c r="B14" t="s">
        <v>1739</v>
      </c>
      <c r="C14" s="50">
        <f t="shared" ca="1" si="2"/>
        <v>12</v>
      </c>
      <c r="D14" s="95" t="s">
        <v>1740</v>
      </c>
      <c r="F14" t="s">
        <v>21</v>
      </c>
      <c r="X14" t="s">
        <v>166</v>
      </c>
      <c r="Y14" t="s">
        <v>1741</v>
      </c>
      <c r="Z14" t="s">
        <v>1742</v>
      </c>
      <c r="AA14" t="s">
        <v>21</v>
      </c>
      <c r="AB14" s="81" t="s">
        <v>159</v>
      </c>
      <c r="AC14" s="81" t="s">
        <v>159</v>
      </c>
      <c r="AD14" s="81" t="s">
        <v>159</v>
      </c>
      <c r="AE14" s="81" t="s">
        <v>159</v>
      </c>
      <c r="AF14" s="81" t="s">
        <v>1022</v>
      </c>
      <c r="AG14" s="81" t="s">
        <v>1022</v>
      </c>
      <c r="AH14" s="81"/>
      <c r="AI14" s="34" t="s">
        <v>1743</v>
      </c>
      <c r="AJ14" s="34" t="s">
        <v>1695</v>
      </c>
    </row>
    <row r="15" spans="1:36" ht="15" customHeight="1" x14ac:dyDescent="0.2">
      <c r="A15" t="s">
        <v>1809</v>
      </c>
      <c r="B15" t="s">
        <v>1739</v>
      </c>
      <c r="C15" s="50">
        <f t="shared" ca="1" si="2"/>
        <v>13</v>
      </c>
      <c r="D15" s="95" t="s">
        <v>1744</v>
      </c>
      <c r="F15" t="s">
        <v>14</v>
      </c>
      <c r="X15" t="s">
        <v>166</v>
      </c>
      <c r="Y15" t="s">
        <v>1745</v>
      </c>
      <c r="Z15" t="s">
        <v>1742</v>
      </c>
      <c r="AA15" t="s">
        <v>16</v>
      </c>
      <c r="AB15" s="81" t="s">
        <v>159</v>
      </c>
      <c r="AC15" s="81" t="s">
        <v>159</v>
      </c>
      <c r="AD15" s="81" t="s">
        <v>159</v>
      </c>
      <c r="AE15" s="81" t="s">
        <v>159</v>
      </c>
      <c r="AF15" s="81" t="s">
        <v>1022</v>
      </c>
      <c r="AG15" s="81" t="s">
        <v>1022</v>
      </c>
      <c r="AH15" s="81"/>
      <c r="AI15" s="34" t="s">
        <v>1743</v>
      </c>
      <c r="AJ15" s="34" t="s">
        <v>1695</v>
      </c>
    </row>
    <row r="16" spans="1:36" ht="15" customHeight="1" x14ac:dyDescent="0.2">
      <c r="A16" t="s">
        <v>1809</v>
      </c>
      <c r="B16" t="s">
        <v>1739</v>
      </c>
      <c r="C16" s="50">
        <f t="shared" ca="1" si="2"/>
        <v>14</v>
      </c>
      <c r="D16" s="95" t="s">
        <v>1746</v>
      </c>
      <c r="F16" t="s">
        <v>21</v>
      </c>
      <c r="X16" t="s">
        <v>166</v>
      </c>
      <c r="Y16" t="s">
        <v>1747</v>
      </c>
      <c r="Z16" t="s">
        <v>1742</v>
      </c>
      <c r="AA16" t="s">
        <v>21</v>
      </c>
      <c r="AB16" s="81" t="s">
        <v>159</v>
      </c>
      <c r="AC16" s="81" t="s">
        <v>159</v>
      </c>
      <c r="AD16" s="81" t="s">
        <v>159</v>
      </c>
      <c r="AE16" s="81" t="s">
        <v>159</v>
      </c>
      <c r="AF16" s="81" t="s">
        <v>1022</v>
      </c>
      <c r="AG16" s="81" t="s">
        <v>1022</v>
      </c>
      <c r="AH16" s="81"/>
      <c r="AI16" s="34" t="s">
        <v>1743</v>
      </c>
      <c r="AJ16" s="34" t="s">
        <v>1695</v>
      </c>
    </row>
    <row r="17" spans="1:36" ht="15" customHeight="1" x14ac:dyDescent="0.2">
      <c r="A17" t="s">
        <v>1809</v>
      </c>
      <c r="B17" t="s">
        <v>1277</v>
      </c>
      <c r="C17" s="50">
        <f t="shared" ca="1" si="2"/>
        <v>15</v>
      </c>
      <c r="D17" t="s">
        <v>1278</v>
      </c>
      <c r="F17" t="s">
        <v>18</v>
      </c>
      <c r="H17" t="s">
        <v>1279</v>
      </c>
      <c r="X17" t="s">
        <v>166</v>
      </c>
      <c r="Y17" t="s">
        <v>1280</v>
      </c>
      <c r="Z17" t="s">
        <v>1281</v>
      </c>
      <c r="AA17" s="81" t="s">
        <v>159</v>
      </c>
      <c r="AB17" s="81" t="s">
        <v>159</v>
      </c>
      <c r="AC17" s="81" t="s">
        <v>159</v>
      </c>
      <c r="AD17" s="81" t="s">
        <v>159</v>
      </c>
      <c r="AE17" s="81" t="s">
        <v>159</v>
      </c>
      <c r="AF17" s="81" t="s">
        <v>1022</v>
      </c>
      <c r="AG17" s="81" t="s">
        <v>1022</v>
      </c>
      <c r="AH17" s="81"/>
      <c r="AI17" s="34"/>
      <c r="AJ17" s="34"/>
    </row>
    <row r="18" spans="1:36" ht="15" customHeight="1" x14ac:dyDescent="0.2">
      <c r="A18" t="s">
        <v>1809</v>
      </c>
      <c r="B18" t="s">
        <v>1277</v>
      </c>
      <c r="C18" s="50">
        <f t="shared" ca="1" si="2"/>
        <v>16</v>
      </c>
      <c r="D18" t="s">
        <v>1282</v>
      </c>
      <c r="F18" t="s">
        <v>18</v>
      </c>
      <c r="H18" t="s">
        <v>1279</v>
      </c>
      <c r="X18" t="s">
        <v>166</v>
      </c>
      <c r="Y18" t="s">
        <v>1283</v>
      </c>
      <c r="Z18" t="s">
        <v>1281</v>
      </c>
      <c r="AA18" s="81" t="s">
        <v>159</v>
      </c>
      <c r="AB18" s="81" t="s">
        <v>159</v>
      </c>
      <c r="AC18" s="81" t="s">
        <v>159</v>
      </c>
      <c r="AD18" s="81" t="s">
        <v>159</v>
      </c>
      <c r="AE18" s="81" t="s">
        <v>159</v>
      </c>
      <c r="AF18" s="81" t="s">
        <v>1022</v>
      </c>
      <c r="AG18" s="81" t="s">
        <v>1022</v>
      </c>
      <c r="AH18" s="81"/>
      <c r="AI18" s="34"/>
      <c r="AJ18" s="34"/>
    </row>
    <row r="19" spans="1:36" ht="15" customHeight="1" x14ac:dyDescent="0.2">
      <c r="A19" t="s">
        <v>1809</v>
      </c>
      <c r="B19" t="s">
        <v>1277</v>
      </c>
      <c r="C19" s="50">
        <f t="shared" ca="1" si="2"/>
        <v>17</v>
      </c>
      <c r="D19" t="s">
        <v>1284</v>
      </c>
      <c r="F19" t="s">
        <v>18</v>
      </c>
      <c r="H19" t="s">
        <v>1279</v>
      </c>
      <c r="X19" t="s">
        <v>166</v>
      </c>
      <c r="Y19" t="s">
        <v>1285</v>
      </c>
      <c r="Z19" t="s">
        <v>1281</v>
      </c>
      <c r="AA19" s="81" t="s">
        <v>159</v>
      </c>
      <c r="AB19" s="81" t="s">
        <v>159</v>
      </c>
      <c r="AC19" s="81" t="s">
        <v>159</v>
      </c>
      <c r="AD19" s="81" t="s">
        <v>159</v>
      </c>
      <c r="AE19" s="81" t="s">
        <v>159</v>
      </c>
      <c r="AF19" s="81" t="s">
        <v>1022</v>
      </c>
      <c r="AG19" s="81" t="s">
        <v>1022</v>
      </c>
      <c r="AH19" s="81"/>
      <c r="AI19" s="34"/>
      <c r="AJ19" s="34"/>
    </row>
    <row r="20" spans="1:36" ht="15" customHeight="1" x14ac:dyDescent="0.2">
      <c r="A20" t="s">
        <v>1809</v>
      </c>
      <c r="B20" t="s">
        <v>1277</v>
      </c>
      <c r="C20" s="50">
        <f t="shared" ca="1" si="2"/>
        <v>18</v>
      </c>
      <c r="D20" t="s">
        <v>1286</v>
      </c>
      <c r="F20" t="s">
        <v>18</v>
      </c>
      <c r="H20" t="s">
        <v>1279</v>
      </c>
      <c r="X20" t="s">
        <v>166</v>
      </c>
      <c r="Y20" t="s">
        <v>1287</v>
      </c>
      <c r="Z20" t="s">
        <v>1281</v>
      </c>
      <c r="AA20" s="81" t="s">
        <v>159</v>
      </c>
      <c r="AB20" s="81" t="s">
        <v>159</v>
      </c>
      <c r="AC20" s="81" t="s">
        <v>159</v>
      </c>
      <c r="AD20" s="81" t="s">
        <v>159</v>
      </c>
      <c r="AE20" s="81" t="s">
        <v>159</v>
      </c>
      <c r="AF20" s="81" t="s">
        <v>1022</v>
      </c>
      <c r="AG20" s="81" t="s">
        <v>1022</v>
      </c>
      <c r="AH20" s="81"/>
      <c r="AI20" s="34"/>
      <c r="AJ20" s="34"/>
    </row>
    <row r="21" spans="1:36" ht="15" customHeight="1" x14ac:dyDescent="0.2">
      <c r="A21" t="s">
        <v>1809</v>
      </c>
      <c r="B21" t="s">
        <v>1277</v>
      </c>
      <c r="C21" s="50">
        <f t="shared" ca="1" si="2"/>
        <v>19</v>
      </c>
      <c r="D21" t="s">
        <v>1288</v>
      </c>
      <c r="F21" t="s">
        <v>18</v>
      </c>
      <c r="H21" t="s">
        <v>1279</v>
      </c>
      <c r="X21" t="s">
        <v>166</v>
      </c>
      <c r="Y21" t="s">
        <v>1289</v>
      </c>
      <c r="Z21" t="s">
        <v>1281</v>
      </c>
      <c r="AA21" s="81" t="s">
        <v>159</v>
      </c>
      <c r="AB21" s="81" t="s">
        <v>159</v>
      </c>
      <c r="AC21" s="81" t="s">
        <v>159</v>
      </c>
      <c r="AD21" s="81" t="s">
        <v>159</v>
      </c>
      <c r="AE21" s="81" t="s">
        <v>159</v>
      </c>
      <c r="AF21" s="81" t="s">
        <v>1022</v>
      </c>
      <c r="AG21" s="81" t="s">
        <v>1022</v>
      </c>
      <c r="AH21" s="81"/>
      <c r="AI21" s="34"/>
      <c r="AJ21" s="34"/>
    </row>
    <row r="22" spans="1:36" ht="15" customHeight="1" x14ac:dyDescent="0.2">
      <c r="A22" t="s">
        <v>1809</v>
      </c>
      <c r="B22" t="s">
        <v>1277</v>
      </c>
      <c r="C22" s="50">
        <f t="shared" ca="1" si="2"/>
        <v>20</v>
      </c>
      <c r="D22" t="s">
        <v>1290</v>
      </c>
      <c r="F22" t="s">
        <v>18</v>
      </c>
      <c r="H22" t="s">
        <v>1279</v>
      </c>
      <c r="X22" t="s">
        <v>166</v>
      </c>
      <c r="Y22" t="s">
        <v>1291</v>
      </c>
      <c r="Z22" t="s">
        <v>1281</v>
      </c>
      <c r="AA22" s="81" t="s">
        <v>159</v>
      </c>
      <c r="AB22" s="81" t="s">
        <v>159</v>
      </c>
      <c r="AC22" s="81" t="s">
        <v>159</v>
      </c>
      <c r="AD22" s="81" t="s">
        <v>159</v>
      </c>
      <c r="AE22" s="81" t="s">
        <v>159</v>
      </c>
      <c r="AF22" s="81" t="s">
        <v>1022</v>
      </c>
      <c r="AG22" s="81" t="s">
        <v>1022</v>
      </c>
      <c r="AH22" s="81"/>
      <c r="AI22" s="34"/>
      <c r="AJ22" s="34"/>
    </row>
    <row r="23" spans="1:36" ht="15" customHeight="1" x14ac:dyDescent="0.2">
      <c r="A23" t="s">
        <v>1809</v>
      </c>
      <c r="B23" t="s">
        <v>1277</v>
      </c>
      <c r="C23" s="50">
        <f t="shared" ca="1" si="2"/>
        <v>21</v>
      </c>
      <c r="D23" t="s">
        <v>1292</v>
      </c>
      <c r="F23" t="s">
        <v>18</v>
      </c>
      <c r="H23" t="s">
        <v>1279</v>
      </c>
      <c r="X23" t="s">
        <v>166</v>
      </c>
      <c r="Y23" t="s">
        <v>1293</v>
      </c>
      <c r="Z23" t="s">
        <v>1281</v>
      </c>
      <c r="AA23" s="81" t="s">
        <v>159</v>
      </c>
      <c r="AB23" s="81" t="s">
        <v>159</v>
      </c>
      <c r="AC23" s="81" t="s">
        <v>159</v>
      </c>
      <c r="AD23" s="81" t="s">
        <v>159</v>
      </c>
      <c r="AE23" s="81" t="s">
        <v>159</v>
      </c>
      <c r="AF23" s="81" t="s">
        <v>1022</v>
      </c>
      <c r="AG23" s="81" t="s">
        <v>1022</v>
      </c>
      <c r="AH23" s="81"/>
      <c r="AI23" s="34"/>
      <c r="AJ23" s="34"/>
    </row>
    <row r="24" spans="1:36" ht="15" customHeight="1" x14ac:dyDescent="0.2">
      <c r="A24" t="s">
        <v>1809</v>
      </c>
      <c r="B24" t="s">
        <v>1277</v>
      </c>
      <c r="C24" s="50">
        <f t="shared" ca="1" si="2"/>
        <v>22</v>
      </c>
      <c r="D24" t="s">
        <v>1294</v>
      </c>
      <c r="F24" t="s">
        <v>18</v>
      </c>
      <c r="H24" t="s">
        <v>1279</v>
      </c>
      <c r="X24" t="s">
        <v>166</v>
      </c>
      <c r="Y24" t="s">
        <v>1295</v>
      </c>
      <c r="Z24" t="s">
        <v>1281</v>
      </c>
      <c r="AA24" s="81" t="s">
        <v>159</v>
      </c>
      <c r="AB24" s="81" t="s">
        <v>159</v>
      </c>
      <c r="AC24" s="81" t="s">
        <v>159</v>
      </c>
      <c r="AD24" s="81" t="s">
        <v>159</v>
      </c>
      <c r="AE24" s="81" t="s">
        <v>159</v>
      </c>
      <c r="AF24" s="81" t="s">
        <v>1022</v>
      </c>
      <c r="AG24" s="81" t="s">
        <v>1022</v>
      </c>
      <c r="AH24" s="81"/>
      <c r="AI24" s="34"/>
      <c r="AJ24" s="34"/>
    </row>
    <row r="25" spans="1:36" ht="15" customHeight="1" x14ac:dyDescent="0.2">
      <c r="A25" t="s">
        <v>1809</v>
      </c>
      <c r="B25" t="s">
        <v>1277</v>
      </c>
      <c r="C25" s="50">
        <f t="shared" ca="1" si="2"/>
        <v>23</v>
      </c>
      <c r="D25" t="s">
        <v>1296</v>
      </c>
      <c r="F25" t="s">
        <v>18</v>
      </c>
      <c r="H25" t="s">
        <v>1279</v>
      </c>
      <c r="X25" t="s">
        <v>166</v>
      </c>
      <c r="Y25" t="s">
        <v>1297</v>
      </c>
      <c r="Z25" t="s">
        <v>1281</v>
      </c>
      <c r="AA25" s="81" t="s">
        <v>159</v>
      </c>
      <c r="AB25" s="81" t="s">
        <v>159</v>
      </c>
      <c r="AC25" s="81" t="s">
        <v>159</v>
      </c>
      <c r="AD25" s="81" t="s">
        <v>159</v>
      </c>
      <c r="AE25" s="81" t="s">
        <v>159</v>
      </c>
      <c r="AF25" s="81" t="s">
        <v>1022</v>
      </c>
      <c r="AG25" s="81" t="s">
        <v>1022</v>
      </c>
      <c r="AH25" s="81"/>
      <c r="AI25" s="34"/>
      <c r="AJ25" s="34"/>
    </row>
    <row r="26" spans="1:36" ht="15" customHeight="1" x14ac:dyDescent="0.2">
      <c r="A26" t="s">
        <v>1809</v>
      </c>
      <c r="B26" t="s">
        <v>1277</v>
      </c>
      <c r="C26" s="50">
        <f t="shared" ca="1" si="2"/>
        <v>24</v>
      </c>
      <c r="D26" s="91" t="s">
        <v>1298</v>
      </c>
      <c r="F26" s="60" t="s">
        <v>21</v>
      </c>
      <c r="O26" t="s">
        <v>33</v>
      </c>
      <c r="P26" t="s">
        <v>1015</v>
      </c>
      <c r="R26">
        <v>0</v>
      </c>
      <c r="S26">
        <v>27</v>
      </c>
      <c r="T26" t="s">
        <v>1015</v>
      </c>
      <c r="X26" t="s">
        <v>166</v>
      </c>
      <c r="Y26" t="s">
        <v>1303</v>
      </c>
      <c r="Z26" t="s">
        <v>1281</v>
      </c>
      <c r="AA26" t="s">
        <v>16</v>
      </c>
      <c r="AB26" t="s">
        <v>1823</v>
      </c>
      <c r="AC26" t="s">
        <v>1824</v>
      </c>
      <c r="AD26" t="s">
        <v>1825</v>
      </c>
      <c r="AE26" t="s">
        <v>1826</v>
      </c>
      <c r="AF26" s="81" t="s">
        <v>1022</v>
      </c>
      <c r="AG26" s="81" t="s">
        <v>1022</v>
      </c>
      <c r="AH26" s="81"/>
      <c r="AI26" s="34" t="s">
        <v>1308</v>
      </c>
    </row>
    <row r="27" spans="1:36" ht="15" customHeight="1" x14ac:dyDescent="0.2">
      <c r="A27" t="s">
        <v>1809</v>
      </c>
      <c r="B27" t="s">
        <v>1309</v>
      </c>
      <c r="C27" s="50">
        <f t="shared" ca="1" si="2"/>
        <v>25</v>
      </c>
      <c r="D27" t="s">
        <v>1310</v>
      </c>
      <c r="E27" t="s">
        <v>1597</v>
      </c>
      <c r="F27" s="34" t="s">
        <v>18</v>
      </c>
      <c r="G27" s="50"/>
      <c r="H27" t="s">
        <v>1312</v>
      </c>
      <c r="J27" s="67" t="s">
        <v>1313</v>
      </c>
      <c r="L27" t="s">
        <v>1314</v>
      </c>
      <c r="M27" t="s">
        <v>1315</v>
      </c>
      <c r="N27" s="3"/>
      <c r="O27" s="34"/>
      <c r="P27" s="34" t="s">
        <v>1015</v>
      </c>
      <c r="U27" s="34"/>
      <c r="X27" t="s">
        <v>166</v>
      </c>
      <c r="Y27" t="s">
        <v>1316</v>
      </c>
      <c r="Z27" t="s">
        <v>1317</v>
      </c>
      <c r="AA27" t="s">
        <v>16</v>
      </c>
      <c r="AB27" t="s">
        <v>1607</v>
      </c>
      <c r="AC27" t="s">
        <v>1608</v>
      </c>
      <c r="AD27" t="s">
        <v>1609</v>
      </c>
      <c r="AE27" t="s">
        <v>1610</v>
      </c>
      <c r="AF27" s="81" t="s">
        <v>1022</v>
      </c>
      <c r="AG27" s="81" t="s">
        <v>1022</v>
      </c>
      <c r="AH27" s="81"/>
      <c r="AI27" s="81"/>
    </row>
    <row r="28" spans="1:36" ht="15" customHeight="1" x14ac:dyDescent="0.2">
      <c r="A28" t="s">
        <v>1809</v>
      </c>
      <c r="B28" t="s">
        <v>1309</v>
      </c>
      <c r="C28" s="50">
        <f t="shared" ca="1" si="2"/>
        <v>26</v>
      </c>
      <c r="D28" t="s">
        <v>1602</v>
      </c>
      <c r="E28" t="s">
        <v>1603</v>
      </c>
      <c r="F28" s="34" t="s">
        <v>18</v>
      </c>
      <c r="G28" s="50"/>
      <c r="H28" t="s">
        <v>1604</v>
      </c>
      <c r="N28" s="3" t="s">
        <v>1827</v>
      </c>
      <c r="O28" s="34"/>
      <c r="P28" s="34"/>
      <c r="U28" s="34"/>
      <c r="X28" t="s">
        <v>166</v>
      </c>
      <c r="Y28" t="s">
        <v>1606</v>
      </c>
      <c r="Z28" t="s">
        <v>1317</v>
      </c>
      <c r="AA28" t="s">
        <v>16</v>
      </c>
      <c r="AB28" t="s">
        <v>1598</v>
      </c>
      <c r="AC28" t="s">
        <v>1599</v>
      </c>
      <c r="AD28" t="s">
        <v>1600</v>
      </c>
      <c r="AE28" t="s">
        <v>1601</v>
      </c>
      <c r="AF28" s="81" t="s">
        <v>1022</v>
      </c>
      <c r="AG28" s="81" t="s">
        <v>1022</v>
      </c>
      <c r="AH28" s="81"/>
      <c r="AI28" s="81"/>
    </row>
    <row r="29" spans="1:36" ht="15" customHeight="1" x14ac:dyDescent="0.2">
      <c r="A29" t="s">
        <v>1809</v>
      </c>
      <c r="B29" t="s">
        <v>1748</v>
      </c>
      <c r="C29" s="50">
        <f t="shared" ca="1" si="2"/>
        <v>27</v>
      </c>
      <c r="D29" s="91" t="s">
        <v>1749</v>
      </c>
      <c r="F29" t="s">
        <v>18</v>
      </c>
      <c r="H29" t="s">
        <v>1750</v>
      </c>
      <c r="X29" t="s">
        <v>166</v>
      </c>
      <c r="Y29" t="s">
        <v>1751</v>
      </c>
      <c r="Z29" t="s">
        <v>1752</v>
      </c>
      <c r="AA29" t="s">
        <v>16</v>
      </c>
      <c r="AB29" t="s">
        <v>1828</v>
      </c>
      <c r="AC29" t="s">
        <v>1829</v>
      </c>
      <c r="AD29" t="s">
        <v>1830</v>
      </c>
      <c r="AE29" t="s">
        <v>1831</v>
      </c>
      <c r="AF29" s="81" t="s">
        <v>1022</v>
      </c>
      <c r="AG29" s="81" t="s">
        <v>1022</v>
      </c>
      <c r="AH29" s="81"/>
      <c r="AI29" s="34" t="s">
        <v>1757</v>
      </c>
      <c r="AJ29" s="34" t="s">
        <v>1722</v>
      </c>
    </row>
    <row r="30" spans="1:36" ht="15" customHeight="1" x14ac:dyDescent="0.2">
      <c r="A30" t="s">
        <v>1809</v>
      </c>
      <c r="B30" t="s">
        <v>1748</v>
      </c>
      <c r="C30" s="50">
        <f t="shared" ca="1" si="2"/>
        <v>28</v>
      </c>
      <c r="D30" s="91"/>
      <c r="AA30" t="s">
        <v>24</v>
      </c>
      <c r="AB30" t="s">
        <v>1832</v>
      </c>
      <c r="AC30" t="s">
        <v>1833</v>
      </c>
      <c r="AD30" s="81" t="s">
        <v>159</v>
      </c>
      <c r="AE30" s="81" t="s">
        <v>159</v>
      </c>
      <c r="AF30" s="81" t="s">
        <v>1022</v>
      </c>
      <c r="AG30" s="81" t="s">
        <v>1022</v>
      </c>
      <c r="AH30" s="81"/>
      <c r="AI30" s="34" t="s">
        <v>1760</v>
      </c>
      <c r="AJ30" s="34" t="s">
        <v>1722</v>
      </c>
    </row>
    <row r="31" spans="1:36" ht="15" customHeight="1" x14ac:dyDescent="0.2">
      <c r="A31" t="s">
        <v>1809</v>
      </c>
      <c r="B31" t="s">
        <v>1748</v>
      </c>
      <c r="C31" s="50">
        <f t="shared" ca="1" si="0"/>
        <v>29</v>
      </c>
      <c r="D31" s="91" t="s">
        <v>1761</v>
      </c>
      <c r="F31" t="s">
        <v>14</v>
      </c>
      <c r="P31">
        <v>255</v>
      </c>
      <c r="X31" t="s">
        <v>166</v>
      </c>
      <c r="Y31" t="s">
        <v>1762</v>
      </c>
      <c r="Z31" t="s">
        <v>1752</v>
      </c>
      <c r="AA31" s="81" t="s">
        <v>159</v>
      </c>
      <c r="AB31" s="81" t="s">
        <v>159</v>
      </c>
      <c r="AC31" s="81" t="s">
        <v>159</v>
      </c>
      <c r="AD31" s="81" t="s">
        <v>159</v>
      </c>
      <c r="AE31" s="81" t="s">
        <v>159</v>
      </c>
      <c r="AF31" s="81" t="s">
        <v>1022</v>
      </c>
      <c r="AG31" s="81" t="s">
        <v>1022</v>
      </c>
      <c r="AH31" s="81"/>
      <c r="AI31" s="34" t="s">
        <v>1763</v>
      </c>
      <c r="AJ31" s="34" t="s">
        <v>1722</v>
      </c>
    </row>
    <row r="32" spans="1:36" ht="15" customHeight="1" x14ac:dyDescent="0.2">
      <c r="A32" t="s">
        <v>1809</v>
      </c>
      <c r="B32" t="s">
        <v>1748</v>
      </c>
      <c r="C32" s="50">
        <f t="shared" ca="1" si="0"/>
        <v>30</v>
      </c>
      <c r="D32" s="91" t="s">
        <v>1764</v>
      </c>
      <c r="F32" t="s">
        <v>14</v>
      </c>
      <c r="P32">
        <v>255</v>
      </c>
      <c r="X32" t="s">
        <v>166</v>
      </c>
      <c r="Y32" t="s">
        <v>1765</v>
      </c>
      <c r="Z32" t="s">
        <v>1752</v>
      </c>
      <c r="AA32" s="81" t="s">
        <v>159</v>
      </c>
      <c r="AB32" s="81" t="s">
        <v>159</v>
      </c>
      <c r="AC32" s="81" t="s">
        <v>159</v>
      </c>
      <c r="AD32" s="81" t="s">
        <v>159</v>
      </c>
      <c r="AE32" s="81" t="s">
        <v>159</v>
      </c>
      <c r="AF32" s="81" t="s">
        <v>1022</v>
      </c>
      <c r="AG32" s="81" t="s">
        <v>1022</v>
      </c>
      <c r="AH32" s="81"/>
      <c r="AI32" s="34" t="s">
        <v>1763</v>
      </c>
      <c r="AJ32" s="34" t="s">
        <v>1722</v>
      </c>
    </row>
    <row r="33" spans="1:36" ht="15" customHeight="1" x14ac:dyDescent="0.2">
      <c r="A33" t="s">
        <v>1809</v>
      </c>
      <c r="B33" t="s">
        <v>1748</v>
      </c>
      <c r="C33" s="50">
        <f t="shared" ca="1" si="0"/>
        <v>31</v>
      </c>
      <c r="D33" s="91" t="s">
        <v>1766</v>
      </c>
      <c r="F33" t="s">
        <v>14</v>
      </c>
      <c r="P33">
        <v>255</v>
      </c>
      <c r="X33" t="s">
        <v>166</v>
      </c>
      <c r="Y33" t="s">
        <v>1767</v>
      </c>
      <c r="Z33" t="s">
        <v>1752</v>
      </c>
      <c r="AA33" s="81" t="s">
        <v>159</v>
      </c>
      <c r="AB33" s="81" t="s">
        <v>159</v>
      </c>
      <c r="AC33" s="81" t="s">
        <v>159</v>
      </c>
      <c r="AD33" s="81" t="s">
        <v>159</v>
      </c>
      <c r="AE33" s="81" t="s">
        <v>159</v>
      </c>
      <c r="AF33" s="81" t="s">
        <v>1022</v>
      </c>
      <c r="AG33" s="81" t="s">
        <v>1022</v>
      </c>
      <c r="AH33" s="81"/>
      <c r="AI33" s="34" t="s">
        <v>1763</v>
      </c>
      <c r="AJ33" s="34" t="s">
        <v>1722</v>
      </c>
    </row>
    <row r="34" spans="1:36" ht="15" customHeight="1" x14ac:dyDescent="0.2">
      <c r="A34" t="s">
        <v>1809</v>
      </c>
      <c r="B34" t="s">
        <v>1748</v>
      </c>
      <c r="C34" s="50">
        <f t="shared" ca="1" si="0"/>
        <v>32</v>
      </c>
      <c r="D34" s="91" t="s">
        <v>1768</v>
      </c>
      <c r="F34" t="s">
        <v>14</v>
      </c>
      <c r="P34">
        <v>255</v>
      </c>
      <c r="X34" t="s">
        <v>166</v>
      </c>
      <c r="Y34" t="s">
        <v>1769</v>
      </c>
      <c r="Z34" t="s">
        <v>1752</v>
      </c>
      <c r="AA34" s="81" t="s">
        <v>159</v>
      </c>
      <c r="AB34" s="81" t="s">
        <v>159</v>
      </c>
      <c r="AC34" s="81" t="s">
        <v>159</v>
      </c>
      <c r="AD34" s="81" t="s">
        <v>159</v>
      </c>
      <c r="AE34" s="81" t="s">
        <v>159</v>
      </c>
      <c r="AF34" s="81" t="s">
        <v>1022</v>
      </c>
      <c r="AG34" s="81" t="s">
        <v>1022</v>
      </c>
      <c r="AH34" s="81"/>
      <c r="AI34" s="34" t="s">
        <v>1763</v>
      </c>
      <c r="AJ34" s="34" t="s">
        <v>1722</v>
      </c>
    </row>
    <row r="35" spans="1:36" ht="15" customHeight="1" x14ac:dyDescent="0.2">
      <c r="A35" t="s">
        <v>1809</v>
      </c>
      <c r="B35" t="s">
        <v>1748</v>
      </c>
      <c r="C35" s="50">
        <f t="shared" ca="1" si="0"/>
        <v>33</v>
      </c>
      <c r="D35" s="91" t="s">
        <v>1770</v>
      </c>
      <c r="F35" t="s">
        <v>18</v>
      </c>
      <c r="H35" t="s">
        <v>1750</v>
      </c>
      <c r="X35" t="s">
        <v>166</v>
      </c>
      <c r="Y35" t="s">
        <v>1771</v>
      </c>
      <c r="Z35" t="s">
        <v>1752</v>
      </c>
      <c r="AA35" t="s">
        <v>16</v>
      </c>
      <c r="AB35" t="s">
        <v>1834</v>
      </c>
      <c r="AC35" t="s">
        <v>1835</v>
      </c>
      <c r="AD35" t="s">
        <v>1830</v>
      </c>
      <c r="AE35" t="s">
        <v>1831</v>
      </c>
      <c r="AF35" s="81" t="s">
        <v>1022</v>
      </c>
      <c r="AG35" s="81" t="s">
        <v>1022</v>
      </c>
      <c r="AH35" s="81"/>
      <c r="AI35" s="34" t="s">
        <v>1774</v>
      </c>
      <c r="AJ35" s="34" t="s">
        <v>1722</v>
      </c>
    </row>
    <row r="36" spans="1:36" ht="15" customHeight="1" x14ac:dyDescent="0.2">
      <c r="A36" t="s">
        <v>1809</v>
      </c>
      <c r="B36" t="s">
        <v>1748</v>
      </c>
      <c r="C36" s="50">
        <f t="shared" ca="1" si="0"/>
        <v>34</v>
      </c>
      <c r="D36" s="91"/>
      <c r="AA36" t="s">
        <v>24</v>
      </c>
      <c r="AB36" t="s">
        <v>1836</v>
      </c>
      <c r="AC36" t="s">
        <v>1837</v>
      </c>
      <c r="AD36" s="81" t="s">
        <v>159</v>
      </c>
      <c r="AE36" s="81" t="s">
        <v>159</v>
      </c>
      <c r="AF36" s="81" t="s">
        <v>1022</v>
      </c>
      <c r="AG36" s="81" t="s">
        <v>1022</v>
      </c>
      <c r="AH36" s="81"/>
      <c r="AI36" s="34" t="s">
        <v>1760</v>
      </c>
      <c r="AJ36" s="34" t="s">
        <v>1722</v>
      </c>
    </row>
    <row r="37" spans="1:36" ht="15" customHeight="1" x14ac:dyDescent="0.2">
      <c r="A37" t="s">
        <v>1809</v>
      </c>
      <c r="B37" t="s">
        <v>1748</v>
      </c>
      <c r="C37" s="50">
        <f t="shared" ca="1" si="0"/>
        <v>35</v>
      </c>
      <c r="D37" s="91" t="s">
        <v>1777</v>
      </c>
      <c r="F37" t="s">
        <v>14</v>
      </c>
      <c r="P37">
        <v>255</v>
      </c>
      <c r="X37" t="s">
        <v>166</v>
      </c>
      <c r="Y37" t="s">
        <v>1778</v>
      </c>
      <c r="Z37" t="s">
        <v>1752</v>
      </c>
      <c r="AA37" s="81" t="s">
        <v>159</v>
      </c>
      <c r="AB37" s="81" t="s">
        <v>159</v>
      </c>
      <c r="AC37" s="81" t="s">
        <v>159</v>
      </c>
      <c r="AD37" s="81" t="s">
        <v>159</v>
      </c>
      <c r="AE37" s="81" t="s">
        <v>159</v>
      </c>
      <c r="AF37" s="81" t="s">
        <v>1022</v>
      </c>
      <c r="AG37" s="81" t="s">
        <v>1022</v>
      </c>
      <c r="AH37" s="81"/>
      <c r="AI37" s="34" t="s">
        <v>1763</v>
      </c>
      <c r="AJ37" s="34" t="s">
        <v>1722</v>
      </c>
    </row>
    <row r="38" spans="1:36" ht="15" customHeight="1" x14ac:dyDescent="0.2">
      <c r="A38" t="s">
        <v>1809</v>
      </c>
      <c r="B38" t="s">
        <v>1748</v>
      </c>
      <c r="C38" s="50">
        <f t="shared" ca="1" si="0"/>
        <v>36</v>
      </c>
      <c r="D38" s="91" t="s">
        <v>1779</v>
      </c>
      <c r="F38" t="s">
        <v>14</v>
      </c>
      <c r="P38">
        <v>255</v>
      </c>
      <c r="X38" t="s">
        <v>166</v>
      </c>
      <c r="Y38" t="s">
        <v>1778</v>
      </c>
      <c r="Z38" t="s">
        <v>1752</v>
      </c>
      <c r="AA38" s="81" t="s">
        <v>159</v>
      </c>
      <c r="AB38" s="81" t="s">
        <v>159</v>
      </c>
      <c r="AC38" s="81" t="s">
        <v>159</v>
      </c>
      <c r="AD38" s="81" t="s">
        <v>159</v>
      </c>
      <c r="AE38" s="81" t="s">
        <v>159</v>
      </c>
      <c r="AF38" s="81" t="s">
        <v>1022</v>
      </c>
      <c r="AG38" s="81" t="s">
        <v>1022</v>
      </c>
      <c r="AH38" s="81"/>
      <c r="AI38" s="34" t="s">
        <v>1763</v>
      </c>
      <c r="AJ38" s="34" t="s">
        <v>1722</v>
      </c>
    </row>
    <row r="39" spans="1:36" ht="15" customHeight="1" x14ac:dyDescent="0.2">
      <c r="A39" t="s">
        <v>1809</v>
      </c>
      <c r="B39" t="s">
        <v>1748</v>
      </c>
      <c r="C39" s="50">
        <f t="shared" ca="1" si="0"/>
        <v>37</v>
      </c>
      <c r="D39" s="91" t="s">
        <v>1780</v>
      </c>
      <c r="F39" t="s">
        <v>14</v>
      </c>
      <c r="P39">
        <v>255</v>
      </c>
      <c r="X39" t="s">
        <v>166</v>
      </c>
      <c r="Y39" t="s">
        <v>1778</v>
      </c>
      <c r="Z39" t="s">
        <v>1752</v>
      </c>
      <c r="AA39" s="81" t="s">
        <v>159</v>
      </c>
      <c r="AB39" s="81" t="s">
        <v>159</v>
      </c>
      <c r="AC39" s="81" t="s">
        <v>159</v>
      </c>
      <c r="AD39" s="81" t="s">
        <v>159</v>
      </c>
      <c r="AE39" s="81" t="s">
        <v>159</v>
      </c>
      <c r="AF39" s="81" t="s">
        <v>1022</v>
      </c>
      <c r="AG39" s="81" t="s">
        <v>1022</v>
      </c>
      <c r="AH39" s="81"/>
      <c r="AI39" s="34" t="s">
        <v>1763</v>
      </c>
      <c r="AJ39" s="34" t="s">
        <v>1722</v>
      </c>
    </row>
    <row r="40" spans="1:36" ht="15" customHeight="1" x14ac:dyDescent="0.2">
      <c r="A40" t="s">
        <v>1809</v>
      </c>
      <c r="B40" t="s">
        <v>1748</v>
      </c>
      <c r="C40" s="50">
        <f t="shared" ca="1" si="0"/>
        <v>38</v>
      </c>
      <c r="D40" s="91" t="s">
        <v>1781</v>
      </c>
      <c r="F40" t="s">
        <v>14</v>
      </c>
      <c r="P40">
        <v>255</v>
      </c>
      <c r="X40" t="s">
        <v>166</v>
      </c>
      <c r="Y40" t="s">
        <v>1782</v>
      </c>
      <c r="Z40" t="s">
        <v>1752</v>
      </c>
      <c r="AA40" s="81" t="s">
        <v>159</v>
      </c>
      <c r="AB40" s="81" t="s">
        <v>159</v>
      </c>
      <c r="AC40" s="81" t="s">
        <v>159</v>
      </c>
      <c r="AD40" s="81" t="s">
        <v>159</v>
      </c>
      <c r="AE40" s="81" t="s">
        <v>159</v>
      </c>
      <c r="AF40" s="81" t="s">
        <v>1022</v>
      </c>
      <c r="AG40" s="81" t="s">
        <v>1022</v>
      </c>
      <c r="AH40" s="81"/>
      <c r="AI40" s="34" t="s">
        <v>1763</v>
      </c>
      <c r="AJ40" s="34" t="s">
        <v>1722</v>
      </c>
    </row>
    <row r="41" spans="1:36" ht="15" customHeight="1" x14ac:dyDescent="0.2">
      <c r="A41" t="s">
        <v>1809</v>
      </c>
      <c r="B41" t="s">
        <v>1748</v>
      </c>
      <c r="C41" s="50">
        <f t="shared" ca="1" si="0"/>
        <v>39</v>
      </c>
      <c r="D41" s="91" t="s">
        <v>1783</v>
      </c>
      <c r="F41" t="s">
        <v>18</v>
      </c>
      <c r="H41" t="s">
        <v>1750</v>
      </c>
      <c r="X41" t="s">
        <v>166</v>
      </c>
      <c r="Y41" t="s">
        <v>1784</v>
      </c>
      <c r="Z41" t="s">
        <v>1752</v>
      </c>
      <c r="AA41" t="s">
        <v>16</v>
      </c>
      <c r="AB41" t="s">
        <v>1838</v>
      </c>
      <c r="AC41" t="s">
        <v>1839</v>
      </c>
      <c r="AD41" t="s">
        <v>1830</v>
      </c>
      <c r="AE41" t="s">
        <v>1831</v>
      </c>
      <c r="AF41" s="81" t="s">
        <v>1022</v>
      </c>
      <c r="AG41" s="81" t="s">
        <v>1022</v>
      </c>
      <c r="AH41" s="81"/>
      <c r="AI41" s="34" t="s">
        <v>1774</v>
      </c>
      <c r="AJ41" s="34" t="s">
        <v>1722</v>
      </c>
    </row>
    <row r="42" spans="1:36" ht="15" customHeight="1" x14ac:dyDescent="0.2">
      <c r="A42" t="s">
        <v>1809</v>
      </c>
      <c r="B42" t="s">
        <v>1748</v>
      </c>
      <c r="C42" s="50">
        <f t="shared" ca="1" si="0"/>
        <v>40</v>
      </c>
      <c r="D42" s="91"/>
      <c r="AA42" t="s">
        <v>24</v>
      </c>
      <c r="AB42" t="s">
        <v>1840</v>
      </c>
      <c r="AC42" t="s">
        <v>1841</v>
      </c>
      <c r="AD42" s="81" t="s">
        <v>159</v>
      </c>
      <c r="AE42" s="81" t="s">
        <v>159</v>
      </c>
      <c r="AF42" s="81" t="s">
        <v>1022</v>
      </c>
      <c r="AG42" s="81" t="s">
        <v>1022</v>
      </c>
      <c r="AH42" s="81"/>
      <c r="AI42" s="34" t="s">
        <v>1760</v>
      </c>
      <c r="AJ42" s="34" t="s">
        <v>1722</v>
      </c>
    </row>
    <row r="43" spans="1:36" ht="15" customHeight="1" x14ac:dyDescent="0.2">
      <c r="A43" t="s">
        <v>1809</v>
      </c>
      <c r="B43" t="s">
        <v>1748</v>
      </c>
      <c r="C43" s="50">
        <f t="shared" ca="1" si="0"/>
        <v>41</v>
      </c>
      <c r="D43" s="91" t="s">
        <v>1789</v>
      </c>
      <c r="F43" t="s">
        <v>14</v>
      </c>
      <c r="P43">
        <v>255</v>
      </c>
      <c r="X43" t="s">
        <v>166</v>
      </c>
      <c r="Y43" t="s">
        <v>1790</v>
      </c>
      <c r="Z43" t="s">
        <v>1752</v>
      </c>
      <c r="AA43" s="81" t="s">
        <v>159</v>
      </c>
      <c r="AB43" s="81" t="s">
        <v>159</v>
      </c>
      <c r="AC43" s="81" t="s">
        <v>159</v>
      </c>
      <c r="AD43" s="81" t="s">
        <v>159</v>
      </c>
      <c r="AE43" s="81" t="s">
        <v>159</v>
      </c>
      <c r="AF43" s="81" t="s">
        <v>1022</v>
      </c>
      <c r="AG43" s="81" t="s">
        <v>1022</v>
      </c>
      <c r="AH43" s="81"/>
      <c r="AI43" s="34" t="s">
        <v>1763</v>
      </c>
      <c r="AJ43" s="34" t="s">
        <v>1722</v>
      </c>
    </row>
    <row r="44" spans="1:36" ht="15" customHeight="1" x14ac:dyDescent="0.2">
      <c r="A44" t="s">
        <v>1809</v>
      </c>
      <c r="B44" t="s">
        <v>1748</v>
      </c>
      <c r="C44" s="50">
        <f t="shared" ca="1" si="0"/>
        <v>42</v>
      </c>
      <c r="D44" s="91" t="s">
        <v>1791</v>
      </c>
      <c r="F44" t="s">
        <v>14</v>
      </c>
      <c r="P44">
        <v>255</v>
      </c>
      <c r="X44" t="s">
        <v>166</v>
      </c>
      <c r="Y44" t="s">
        <v>1790</v>
      </c>
      <c r="Z44" t="s">
        <v>1752</v>
      </c>
      <c r="AA44" s="81" t="s">
        <v>159</v>
      </c>
      <c r="AB44" s="81" t="s">
        <v>159</v>
      </c>
      <c r="AC44" s="81" t="s">
        <v>159</v>
      </c>
      <c r="AD44" s="81" t="s">
        <v>159</v>
      </c>
      <c r="AE44" s="81" t="s">
        <v>159</v>
      </c>
      <c r="AF44" s="81" t="s">
        <v>1022</v>
      </c>
      <c r="AG44" s="81" t="s">
        <v>1022</v>
      </c>
      <c r="AH44" s="81"/>
      <c r="AI44" s="34" t="s">
        <v>1763</v>
      </c>
      <c r="AJ44" s="34" t="s">
        <v>1722</v>
      </c>
    </row>
    <row r="45" spans="1:36" ht="15" customHeight="1" x14ac:dyDescent="0.2">
      <c r="A45" t="s">
        <v>1809</v>
      </c>
      <c r="B45" t="s">
        <v>1748</v>
      </c>
      <c r="C45" s="50">
        <f t="shared" ca="1" si="0"/>
        <v>43</v>
      </c>
      <c r="D45" s="91" t="s">
        <v>1792</v>
      </c>
      <c r="F45" t="s">
        <v>14</v>
      </c>
      <c r="P45">
        <v>255</v>
      </c>
      <c r="X45" t="s">
        <v>166</v>
      </c>
      <c r="Y45" t="s">
        <v>1790</v>
      </c>
      <c r="Z45" t="s">
        <v>1752</v>
      </c>
      <c r="AA45" s="81" t="s">
        <v>159</v>
      </c>
      <c r="AB45" s="81" t="s">
        <v>159</v>
      </c>
      <c r="AC45" s="81" t="s">
        <v>159</v>
      </c>
      <c r="AD45" s="81" t="s">
        <v>159</v>
      </c>
      <c r="AE45" s="81" t="s">
        <v>159</v>
      </c>
      <c r="AF45" s="81" t="s">
        <v>1022</v>
      </c>
      <c r="AG45" s="81" t="s">
        <v>1022</v>
      </c>
      <c r="AH45" s="81"/>
      <c r="AI45" s="34" t="s">
        <v>1763</v>
      </c>
      <c r="AJ45" s="34" t="s">
        <v>1722</v>
      </c>
    </row>
    <row r="46" spans="1:36" ht="15" customHeight="1" x14ac:dyDescent="0.2">
      <c r="A46" t="s">
        <v>1809</v>
      </c>
      <c r="B46" t="s">
        <v>1748</v>
      </c>
      <c r="C46" s="50">
        <f t="shared" ca="1" si="0"/>
        <v>44</v>
      </c>
      <c r="D46" s="91" t="s">
        <v>1793</v>
      </c>
      <c r="F46" t="s">
        <v>14</v>
      </c>
      <c r="P46">
        <v>255</v>
      </c>
      <c r="X46" t="s">
        <v>166</v>
      </c>
      <c r="Y46" t="s">
        <v>1794</v>
      </c>
      <c r="Z46" t="s">
        <v>1752</v>
      </c>
      <c r="AA46" s="81" t="s">
        <v>159</v>
      </c>
      <c r="AB46" s="81" t="s">
        <v>159</v>
      </c>
      <c r="AC46" s="81" t="s">
        <v>159</v>
      </c>
      <c r="AD46" s="81" t="s">
        <v>159</v>
      </c>
      <c r="AE46" s="81" t="s">
        <v>159</v>
      </c>
      <c r="AF46" s="81" t="s">
        <v>1022</v>
      </c>
      <c r="AG46" s="81" t="s">
        <v>1022</v>
      </c>
      <c r="AH46" s="81"/>
      <c r="AI46" s="34" t="s">
        <v>1763</v>
      </c>
      <c r="AJ46" s="34" t="s">
        <v>1722</v>
      </c>
    </row>
    <row r="47" spans="1:36" ht="15" customHeight="1" x14ac:dyDescent="0.2">
      <c r="A47" t="s">
        <v>1809</v>
      </c>
      <c r="B47" t="s">
        <v>1748</v>
      </c>
      <c r="C47" s="50">
        <f t="shared" ca="1" si="0"/>
        <v>45</v>
      </c>
      <c r="D47" t="s">
        <v>1795</v>
      </c>
      <c r="F47" t="s">
        <v>14</v>
      </c>
      <c r="P47">
        <v>3000</v>
      </c>
      <c r="X47" t="s">
        <v>166</v>
      </c>
      <c r="Y47" t="s">
        <v>1842</v>
      </c>
      <c r="Z47" t="s">
        <v>1752</v>
      </c>
      <c r="AA47" s="81" t="s">
        <v>159</v>
      </c>
      <c r="AB47" s="81" t="s">
        <v>159</v>
      </c>
      <c r="AC47" s="81" t="s">
        <v>159</v>
      </c>
      <c r="AD47" s="81" t="s">
        <v>159</v>
      </c>
      <c r="AE47" s="81" t="s">
        <v>159</v>
      </c>
      <c r="AF47" s="81" t="s">
        <v>1022</v>
      </c>
      <c r="AG47" s="81" t="s">
        <v>1022</v>
      </c>
      <c r="AH47" s="81"/>
      <c r="AI47" s="81"/>
    </row>
    <row r="48" spans="1:36" ht="15" customHeight="1" x14ac:dyDescent="0.2">
      <c r="A48" t="s">
        <v>1809</v>
      </c>
      <c r="B48" t="s">
        <v>1843</v>
      </c>
      <c r="C48" s="50">
        <f t="shared" ca="1" si="0"/>
        <v>46</v>
      </c>
      <c r="D48" t="s">
        <v>1844</v>
      </c>
      <c r="E48" t="s">
        <v>1845</v>
      </c>
      <c r="F48" t="s">
        <v>25</v>
      </c>
      <c r="O48" t="s">
        <v>26</v>
      </c>
      <c r="X48" t="s">
        <v>166</v>
      </c>
      <c r="Y48" t="s">
        <v>1846</v>
      </c>
      <c r="Z48" t="s">
        <v>1847</v>
      </c>
      <c r="AA48" t="s">
        <v>24</v>
      </c>
      <c r="AB48" t="s">
        <v>1848</v>
      </c>
      <c r="AC48" t="s">
        <v>1849</v>
      </c>
      <c r="AD48" s="81" t="s">
        <v>159</v>
      </c>
      <c r="AE48" s="81" t="s">
        <v>159</v>
      </c>
      <c r="AF48" s="81" t="s">
        <v>1022</v>
      </c>
      <c r="AG48" s="81" t="s">
        <v>1022</v>
      </c>
      <c r="AH48" s="81"/>
      <c r="AI48" s="81"/>
    </row>
    <row r="49" spans="1:36" ht="15" customHeight="1" x14ac:dyDescent="0.2">
      <c r="A49" t="s">
        <v>1809</v>
      </c>
      <c r="B49" t="s">
        <v>1843</v>
      </c>
      <c r="C49" s="50">
        <f t="shared" ca="1" si="0"/>
        <v>47</v>
      </c>
      <c r="D49" t="s">
        <v>1850</v>
      </c>
      <c r="E49" t="s">
        <v>1851</v>
      </c>
      <c r="F49" t="s">
        <v>14</v>
      </c>
      <c r="P49">
        <v>3000</v>
      </c>
      <c r="X49" t="s">
        <v>166</v>
      </c>
      <c r="Y49" t="s">
        <v>1852</v>
      </c>
      <c r="Z49" t="s">
        <v>1847</v>
      </c>
      <c r="AA49" t="s">
        <v>16</v>
      </c>
      <c r="AB49" t="s">
        <v>1853</v>
      </c>
      <c r="AC49" t="s">
        <v>1854</v>
      </c>
      <c r="AD49" s="81" t="s">
        <v>159</v>
      </c>
      <c r="AE49" s="81" t="s">
        <v>159</v>
      </c>
      <c r="AF49" s="81" t="s">
        <v>1022</v>
      </c>
      <c r="AG49" s="81" t="s">
        <v>1022</v>
      </c>
      <c r="AH49" s="81"/>
      <c r="AI49" s="81"/>
    </row>
    <row r="50" spans="1:36" ht="15" customHeight="1" x14ac:dyDescent="0.2">
      <c r="A50" t="s">
        <v>1809</v>
      </c>
      <c r="B50" t="s">
        <v>1490</v>
      </c>
      <c r="C50" s="50">
        <f t="shared" ca="1" si="0"/>
        <v>48</v>
      </c>
      <c r="D50" t="s">
        <v>1855</v>
      </c>
      <c r="F50" t="s">
        <v>25</v>
      </c>
      <c r="O50" t="s">
        <v>26</v>
      </c>
      <c r="X50" t="s">
        <v>166</v>
      </c>
      <c r="Y50" t="s">
        <v>1798</v>
      </c>
      <c r="Z50" t="s">
        <v>1497</v>
      </c>
      <c r="AA50" t="s">
        <v>24</v>
      </c>
      <c r="AB50" t="s">
        <v>1856</v>
      </c>
      <c r="AC50" t="s">
        <v>1857</v>
      </c>
      <c r="AD50" s="81" t="s">
        <v>159</v>
      </c>
      <c r="AE50" s="81" t="s">
        <v>159</v>
      </c>
      <c r="AF50" s="81" t="s">
        <v>1022</v>
      </c>
      <c r="AG50" s="81" t="s">
        <v>1022</v>
      </c>
      <c r="AH50" s="81"/>
      <c r="AI50" s="81"/>
    </row>
    <row r="51" spans="1:36" ht="15" customHeight="1" x14ac:dyDescent="0.2">
      <c r="A51" t="s">
        <v>1809</v>
      </c>
      <c r="B51" t="s">
        <v>1490</v>
      </c>
      <c r="C51" s="50">
        <f t="shared" ca="1" si="0"/>
        <v>49</v>
      </c>
      <c r="D51" s="91" t="s">
        <v>1801</v>
      </c>
      <c r="E51" t="s">
        <v>1802</v>
      </c>
      <c r="F51" t="s">
        <v>29</v>
      </c>
      <c r="R51" t="s">
        <v>1803</v>
      </c>
      <c r="T51" t="s">
        <v>1804</v>
      </c>
      <c r="X51" t="s">
        <v>166</v>
      </c>
      <c r="Y51" t="s">
        <v>1858</v>
      </c>
      <c r="Z51" t="s">
        <v>1497</v>
      </c>
      <c r="AA51" t="s">
        <v>28</v>
      </c>
      <c r="AB51" t="s">
        <v>1859</v>
      </c>
      <c r="AC51" t="s">
        <v>1860</v>
      </c>
      <c r="AD51" s="81" t="s">
        <v>159</v>
      </c>
      <c r="AE51" s="81" t="s">
        <v>159</v>
      </c>
      <c r="AF51" s="81" t="s">
        <v>1022</v>
      </c>
      <c r="AG51" s="81" t="s">
        <v>1022</v>
      </c>
      <c r="AH51" s="81"/>
      <c r="AI51" s="34" t="s">
        <v>1808</v>
      </c>
      <c r="AJ51" s="34" t="s">
        <v>1722</v>
      </c>
    </row>
    <row r="52" spans="1:36" ht="15" customHeight="1" x14ac:dyDescent="0.2">
      <c r="C52" s="50"/>
      <c r="AF52" s="81"/>
      <c r="AG52" s="81"/>
      <c r="AH52" s="81"/>
      <c r="AI52" s="81"/>
    </row>
    <row r="53" spans="1:36" ht="15" customHeight="1" x14ac:dyDescent="0.2">
      <c r="C53" s="50"/>
      <c r="AF53" s="81"/>
      <c r="AG53" s="81"/>
      <c r="AH53" s="81"/>
      <c r="AI53" s="81"/>
    </row>
    <row r="54" spans="1:36" ht="15" customHeight="1" x14ac:dyDescent="0.2">
      <c r="C54" s="50"/>
      <c r="AF54" s="81"/>
      <c r="AG54" s="81"/>
      <c r="AH54" s="81"/>
      <c r="AI54" s="81"/>
    </row>
    <row r="55" spans="1:36" ht="15" customHeight="1" x14ac:dyDescent="0.2">
      <c r="C55" s="50"/>
      <c r="AF55" s="81"/>
      <c r="AG55" s="81"/>
      <c r="AH55" s="81"/>
      <c r="AI55" s="81"/>
    </row>
    <row r="56" spans="1:36" ht="15" customHeight="1" x14ac:dyDescent="0.2">
      <c r="C56" s="50"/>
      <c r="AF56" s="81"/>
      <c r="AG56" s="81"/>
      <c r="AH56" s="81"/>
      <c r="AI56" s="81"/>
    </row>
    <row r="57" spans="1:36" ht="15" customHeight="1" x14ac:dyDescent="0.2">
      <c r="C57" s="50"/>
      <c r="AF57" s="81"/>
      <c r="AG57" s="81"/>
      <c r="AH57" s="81"/>
      <c r="AI57" s="81"/>
    </row>
    <row r="58" spans="1:36" ht="15" customHeight="1" x14ac:dyDescent="0.2">
      <c r="C58" s="50"/>
      <c r="AF58" s="81"/>
      <c r="AG58" s="81"/>
      <c r="AH58" s="81"/>
      <c r="AI58" s="81"/>
    </row>
    <row r="59" spans="1:36" ht="15" customHeight="1" x14ac:dyDescent="0.2">
      <c r="C59" s="50"/>
      <c r="AF59" s="81"/>
      <c r="AG59" s="81"/>
      <c r="AH59" s="81"/>
      <c r="AI59" s="81"/>
    </row>
  </sheetData>
  <autoFilter ref="A2:AJ27" xr:uid="{51965C98-E5DD-40EE-863B-45F12AD9D174}"/>
  <mergeCells count="2">
    <mergeCell ref="I1:N1"/>
    <mergeCell ref="AA1:AF1"/>
  </mergeCells>
  <hyperlinks>
    <hyperlink ref="J3" r:id="rId1" location="/orgs/MSF/sources/MSF/concepts/2473/" display="https://app.openconceptlab.org/ - /orgs/MSF/sources/MSF/concepts/2473/" xr:uid="{B1280233-3FDA-44B8-8AC4-9FB0DDF53ACA}"/>
    <hyperlink ref="J27" r:id="rId2" xr:uid="{86F7CE59-7324-492F-B5D5-E839007332F4}"/>
  </hyperlinks>
  <pageMargins left="0.7" right="0.7" top="0.75" bottom="0.75" header="0.3" footer="0.3"/>
  <pageSetup paperSize="9" orientation="portrait" verticalDpi="0"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3A192-0AB9-4355-BB29-F71C8A47D061}">
  <sheetPr>
    <tabColor rgb="FFFFC000"/>
    <outlinePr summaryBelow="0"/>
  </sheetPr>
  <dimension ref="A1:AJ18"/>
  <sheetViews>
    <sheetView workbookViewId="0">
      <pane xSplit="4" ySplit="2" topLeftCell="E3" activePane="bottomRight" state="frozen"/>
      <selection pane="topRight" activeCell="E1" sqref="E1"/>
      <selection pane="bottomLeft" activeCell="A2" sqref="A2"/>
      <selection pane="bottomRight" activeCell="AI12" sqref="AI12"/>
    </sheetView>
  </sheetViews>
  <sheetFormatPr baseColWidth="10" defaultColWidth="8.6640625" defaultRowHeight="15" customHeight="1" outlineLevelCol="1" x14ac:dyDescent="0.2"/>
  <cols>
    <col min="1" max="1" width="21.33203125" customWidth="1" outlineLevel="1"/>
    <col min="2" max="2" width="18.6640625" customWidth="1" outlineLevel="1"/>
    <col min="3" max="3" width="6.33203125" style="40" customWidth="1"/>
    <col min="4" max="4" width="53.5" customWidth="1" outlineLevel="1"/>
    <col min="5" max="5" width="35.33203125" customWidth="1" outlineLevel="1"/>
    <col min="6" max="6" width="18.6640625" customWidth="1" outlineLevel="1"/>
    <col min="7" max="7" width="7.33203125" style="40" customWidth="1"/>
    <col min="8" max="8" width="28.5" customWidth="1"/>
    <col min="9" max="9" width="18.6640625" customWidth="1"/>
    <col min="10" max="10" width="18.6640625" customWidth="1" outlineLevel="1"/>
    <col min="11" max="13" width="18.6640625" customWidth="1"/>
    <col min="14" max="14" width="35.5" customWidth="1"/>
    <col min="15" max="15" width="25.5" customWidth="1" outlineLevel="1"/>
    <col min="16" max="16" width="19.5" customWidth="1" outlineLevel="1"/>
    <col min="17" max="19" width="13.33203125" customWidth="1" outlineLevel="1"/>
    <col min="20" max="20" width="23.33203125" customWidth="1" outlineLevel="1"/>
    <col min="21" max="21" width="14.33203125" customWidth="1" outlineLevel="1"/>
    <col min="22" max="23" width="18.6640625" customWidth="1" outlineLevel="1"/>
    <col min="24" max="24" width="11" customWidth="1" outlineLevel="1"/>
    <col min="25" max="27" width="18.6640625" customWidth="1"/>
    <col min="28" max="28" width="44" customWidth="1"/>
    <col min="29" max="29" width="26.33203125" customWidth="1"/>
    <col min="30" max="30" width="38.33203125" customWidth="1"/>
    <col min="31" max="31" width="28.6640625" customWidth="1"/>
    <col min="32" max="33" width="18.6640625" customWidth="1"/>
    <col min="34" max="34" width="50.5" customWidth="1"/>
    <col min="35" max="35" width="45" customWidth="1"/>
    <col min="36" max="36" width="18.6640625" customWidth="1"/>
  </cols>
  <sheetData>
    <row r="1" spans="1:36" ht="40.5" customHeight="1" x14ac:dyDescent="0.2">
      <c r="I1" s="119" t="s">
        <v>992</v>
      </c>
      <c r="J1" s="119"/>
      <c r="K1" s="119"/>
      <c r="L1" s="119"/>
      <c r="M1" s="119"/>
      <c r="N1" s="119"/>
      <c r="AA1" s="119" t="s">
        <v>993</v>
      </c>
      <c r="AB1" s="119"/>
      <c r="AC1" s="119"/>
      <c r="AD1" s="119"/>
      <c r="AE1" s="119"/>
      <c r="AF1" s="119"/>
    </row>
    <row r="2" spans="1:36" s="1" customFormat="1" ht="30" customHeight="1" x14ac:dyDescent="0.2">
      <c r="A2" s="2" t="s">
        <v>121</v>
      </c>
      <c r="B2" s="2" t="s">
        <v>122</v>
      </c>
      <c r="C2" s="41" t="s">
        <v>994</v>
      </c>
      <c r="D2" s="2" t="s">
        <v>61</v>
      </c>
      <c r="E2" s="2" t="s">
        <v>124</v>
      </c>
      <c r="F2" s="2" t="s">
        <v>125</v>
      </c>
      <c r="G2" s="41" t="s">
        <v>995</v>
      </c>
      <c r="H2" s="2" t="s">
        <v>996</v>
      </c>
      <c r="I2" s="2" t="s">
        <v>998</v>
      </c>
      <c r="J2" s="2" t="s">
        <v>999</v>
      </c>
      <c r="K2" s="2" t="s">
        <v>149</v>
      </c>
      <c r="L2" s="2" t="s">
        <v>1000</v>
      </c>
      <c r="M2" s="2" t="s">
        <v>1001</v>
      </c>
      <c r="N2" s="2" t="s">
        <v>1002</v>
      </c>
      <c r="O2" s="2" t="s">
        <v>12</v>
      </c>
      <c r="P2" s="2" t="s">
        <v>13</v>
      </c>
      <c r="Q2" s="2" t="s">
        <v>132</v>
      </c>
      <c r="R2" s="2" t="s">
        <v>133</v>
      </c>
      <c r="S2" s="2" t="s">
        <v>134</v>
      </c>
      <c r="T2" s="2" t="s">
        <v>135</v>
      </c>
      <c r="U2" s="2" t="s">
        <v>136</v>
      </c>
      <c r="V2" s="2" t="s">
        <v>137</v>
      </c>
      <c r="W2" s="2" t="s">
        <v>138</v>
      </c>
      <c r="X2" s="2" t="s">
        <v>139</v>
      </c>
      <c r="Y2" s="2" t="s">
        <v>1004</v>
      </c>
      <c r="Z2" s="2" t="s">
        <v>1005</v>
      </c>
      <c r="AA2" s="2" t="s">
        <v>142</v>
      </c>
      <c r="AB2" s="2" t="s">
        <v>1006</v>
      </c>
      <c r="AC2" s="2" t="s">
        <v>1007</v>
      </c>
      <c r="AD2" s="2" t="s">
        <v>145</v>
      </c>
      <c r="AE2" s="2" t="s">
        <v>146</v>
      </c>
      <c r="AF2" s="2" t="s">
        <v>147</v>
      </c>
      <c r="AG2" s="2" t="s">
        <v>148</v>
      </c>
      <c r="AH2" s="2" t="s">
        <v>129</v>
      </c>
      <c r="AI2" s="2" t="s">
        <v>150</v>
      </c>
      <c r="AJ2" s="2" t="s">
        <v>151</v>
      </c>
    </row>
    <row r="3" spans="1:36" ht="15" customHeight="1" x14ac:dyDescent="0.2">
      <c r="A3" t="s">
        <v>1861</v>
      </c>
      <c r="B3" t="s">
        <v>1862</v>
      </c>
      <c r="C3" s="55">
        <v>1</v>
      </c>
      <c r="D3" s="91" t="s">
        <v>1863</v>
      </c>
      <c r="F3" s="34" t="s">
        <v>29</v>
      </c>
      <c r="Q3" t="s">
        <v>1864</v>
      </c>
      <c r="X3" t="s">
        <v>166</v>
      </c>
      <c r="Y3" t="s">
        <v>1865</v>
      </c>
      <c r="Z3" t="s">
        <v>1866</v>
      </c>
      <c r="AA3" s="81" t="s">
        <v>159</v>
      </c>
      <c r="AB3" s="81" t="s">
        <v>159</v>
      </c>
      <c r="AC3" s="81" t="s">
        <v>159</v>
      </c>
      <c r="AD3" s="81" t="s">
        <v>159</v>
      </c>
      <c r="AE3" s="81" t="s">
        <v>159</v>
      </c>
      <c r="AF3" s="81" t="s">
        <v>1022</v>
      </c>
      <c r="AG3" s="81" t="s">
        <v>1022</v>
      </c>
      <c r="AH3" s="34" t="s">
        <v>1867</v>
      </c>
      <c r="AI3" s="34" t="s">
        <v>1868</v>
      </c>
      <c r="AJ3" s="34"/>
    </row>
    <row r="4" spans="1:36" ht="15" customHeight="1" x14ac:dyDescent="0.2">
      <c r="A4" t="s">
        <v>1861</v>
      </c>
      <c r="B4" t="s">
        <v>1862</v>
      </c>
      <c r="C4" s="50">
        <f t="shared" ref="C4:C17" ca="1" si="0">IF(A4&lt;&gt;OFFSET(A4,-1,0),1,OFFSET(C4,-1,0)+IF(D4=OFFSET(D4,-1,0),0,1))</f>
        <v>2</v>
      </c>
      <c r="D4" s="91" t="s">
        <v>1869</v>
      </c>
      <c r="F4" s="34" t="s">
        <v>29</v>
      </c>
      <c r="O4" s="34"/>
      <c r="X4" t="s">
        <v>166</v>
      </c>
      <c r="Y4" t="s">
        <v>1870</v>
      </c>
      <c r="Z4" t="s">
        <v>1866</v>
      </c>
      <c r="AA4" t="s">
        <v>28</v>
      </c>
      <c r="AB4" t="s">
        <v>1871</v>
      </c>
      <c r="AC4" t="s">
        <v>1872</v>
      </c>
      <c r="AD4" s="81" t="s">
        <v>159</v>
      </c>
      <c r="AE4" s="81" t="s">
        <v>159</v>
      </c>
      <c r="AF4" s="81" t="s">
        <v>1022</v>
      </c>
      <c r="AG4" s="81" t="s">
        <v>1022</v>
      </c>
      <c r="AH4" s="34"/>
      <c r="AI4" s="34" t="s">
        <v>1873</v>
      </c>
      <c r="AJ4" s="34"/>
    </row>
    <row r="5" spans="1:36" ht="15" customHeight="1" x14ac:dyDescent="0.2">
      <c r="A5" t="s">
        <v>1861</v>
      </c>
      <c r="B5" t="s">
        <v>1862</v>
      </c>
      <c r="C5" s="50">
        <f t="shared" ca="1" si="0"/>
        <v>3</v>
      </c>
      <c r="D5" s="91" t="s">
        <v>1874</v>
      </c>
      <c r="F5" t="s">
        <v>21</v>
      </c>
      <c r="O5" t="s">
        <v>33</v>
      </c>
      <c r="Q5" t="s">
        <v>1875</v>
      </c>
      <c r="X5" t="s">
        <v>166</v>
      </c>
      <c r="Y5" t="s">
        <v>1876</v>
      </c>
      <c r="Z5" t="s">
        <v>1866</v>
      </c>
      <c r="AA5" s="81" t="s">
        <v>159</v>
      </c>
      <c r="AB5" s="81" t="s">
        <v>159</v>
      </c>
      <c r="AC5" s="81" t="s">
        <v>159</v>
      </c>
      <c r="AD5" s="81" t="s">
        <v>159</v>
      </c>
      <c r="AE5" s="81" t="s">
        <v>159</v>
      </c>
      <c r="AF5" s="81" t="s">
        <v>1022</v>
      </c>
      <c r="AG5" s="81" t="s">
        <v>1022</v>
      </c>
      <c r="AH5" s="34" t="s">
        <v>1867</v>
      </c>
      <c r="AI5" s="34"/>
      <c r="AJ5" s="34"/>
    </row>
    <row r="6" spans="1:36" ht="15" customHeight="1" x14ac:dyDescent="0.2">
      <c r="A6" t="s">
        <v>1861</v>
      </c>
      <c r="B6" t="s">
        <v>1877</v>
      </c>
      <c r="C6" s="50">
        <f t="shared" ca="1" si="0"/>
        <v>4</v>
      </c>
      <c r="D6" t="s">
        <v>1878</v>
      </c>
      <c r="F6" t="s">
        <v>18</v>
      </c>
      <c r="H6" t="s">
        <v>1879</v>
      </c>
      <c r="X6" t="s">
        <v>166</v>
      </c>
      <c r="Y6" t="s">
        <v>1880</v>
      </c>
      <c r="Z6" t="s">
        <v>1881</v>
      </c>
      <c r="AA6" s="81" t="s">
        <v>159</v>
      </c>
      <c r="AB6" s="81" t="s">
        <v>159</v>
      </c>
      <c r="AC6" s="81" t="s">
        <v>159</v>
      </c>
      <c r="AD6" s="81" t="s">
        <v>159</v>
      </c>
      <c r="AE6" s="81" t="s">
        <v>159</v>
      </c>
      <c r="AF6" s="81" t="s">
        <v>1022</v>
      </c>
      <c r="AG6" s="81" t="s">
        <v>1022</v>
      </c>
      <c r="AH6" s="34"/>
      <c r="AI6" s="34"/>
    </row>
    <row r="7" spans="1:36" ht="15" customHeight="1" x14ac:dyDescent="0.2">
      <c r="A7" t="s">
        <v>1861</v>
      </c>
      <c r="B7" t="s">
        <v>1877</v>
      </c>
      <c r="C7" s="50">
        <f t="shared" ca="1" si="0"/>
        <v>5</v>
      </c>
      <c r="D7" s="91" t="s">
        <v>1882</v>
      </c>
      <c r="F7" t="s">
        <v>18</v>
      </c>
      <c r="H7" s="59" t="s">
        <v>1883</v>
      </c>
      <c r="X7" t="s">
        <v>166</v>
      </c>
      <c r="Y7" t="s">
        <v>1884</v>
      </c>
      <c r="Z7" t="s">
        <v>1881</v>
      </c>
      <c r="AA7" t="s">
        <v>16</v>
      </c>
      <c r="AB7" t="s">
        <v>1885</v>
      </c>
      <c r="AC7" t="s">
        <v>1886</v>
      </c>
      <c r="AD7" t="s">
        <v>1887</v>
      </c>
      <c r="AE7" t="s">
        <v>1888</v>
      </c>
      <c r="AF7" s="81" t="s">
        <v>1022</v>
      </c>
      <c r="AG7" s="81" t="s">
        <v>1022</v>
      </c>
      <c r="AH7" s="34"/>
      <c r="AI7" s="34" t="s">
        <v>1889</v>
      </c>
    </row>
    <row r="8" spans="1:36" ht="15" customHeight="1" x14ac:dyDescent="0.2">
      <c r="A8" t="s">
        <v>1861</v>
      </c>
      <c r="B8" t="s">
        <v>1877</v>
      </c>
      <c r="C8" s="50">
        <f t="shared" ca="1" si="0"/>
        <v>6</v>
      </c>
      <c r="D8" t="s">
        <v>1890</v>
      </c>
      <c r="F8" t="s">
        <v>18</v>
      </c>
      <c r="H8" t="s">
        <v>1890</v>
      </c>
      <c r="X8" t="s">
        <v>166</v>
      </c>
      <c r="Y8" t="s">
        <v>1891</v>
      </c>
      <c r="Z8" t="s">
        <v>1881</v>
      </c>
      <c r="AA8" t="s">
        <v>16</v>
      </c>
      <c r="AB8" t="s">
        <v>1892</v>
      </c>
      <c r="AC8" t="s">
        <v>1893</v>
      </c>
      <c r="AD8" t="s">
        <v>1894</v>
      </c>
      <c r="AE8" t="s">
        <v>1895</v>
      </c>
      <c r="AF8" s="81" t="s">
        <v>1022</v>
      </c>
      <c r="AG8" s="81" t="s">
        <v>1022</v>
      </c>
      <c r="AH8" s="34"/>
      <c r="AI8" s="34"/>
    </row>
    <row r="9" spans="1:36" ht="15" customHeight="1" x14ac:dyDescent="0.2">
      <c r="A9" t="s">
        <v>1861</v>
      </c>
      <c r="B9" t="s">
        <v>1877</v>
      </c>
      <c r="C9" s="50">
        <f ca="1">IF(A9&lt;&gt;OFFSET(A9,-1,0),1,OFFSET(C9,-1,0)+IF(D9=OFFSET(D9,-1,0),0,1))</f>
        <v>7</v>
      </c>
      <c r="D9" t="s">
        <v>1896</v>
      </c>
      <c r="F9" t="s">
        <v>14</v>
      </c>
      <c r="P9">
        <v>255</v>
      </c>
      <c r="T9" t="s">
        <v>1897</v>
      </c>
      <c r="X9" t="s">
        <v>166</v>
      </c>
      <c r="Y9" t="s">
        <v>1898</v>
      </c>
      <c r="Z9" t="s">
        <v>1881</v>
      </c>
      <c r="AA9" t="s">
        <v>16</v>
      </c>
      <c r="AB9" t="s">
        <v>1899</v>
      </c>
      <c r="AC9" t="s">
        <v>1900</v>
      </c>
      <c r="AD9" s="81" t="s">
        <v>159</v>
      </c>
      <c r="AE9" s="81" t="s">
        <v>159</v>
      </c>
      <c r="AF9" s="81" t="s">
        <v>1022</v>
      </c>
      <c r="AG9" s="81" t="s">
        <v>1022</v>
      </c>
      <c r="AH9" s="34"/>
      <c r="AI9" s="34"/>
    </row>
    <row r="10" spans="1:36" ht="15" customHeight="1" x14ac:dyDescent="0.2">
      <c r="A10" t="s">
        <v>1861</v>
      </c>
      <c r="B10" t="s">
        <v>1877</v>
      </c>
      <c r="C10" s="50">
        <f t="shared" ca="1" si="0"/>
        <v>8</v>
      </c>
      <c r="D10" t="s">
        <v>1901</v>
      </c>
      <c r="F10" t="s">
        <v>14</v>
      </c>
      <c r="P10">
        <v>3000</v>
      </c>
      <c r="X10" t="s">
        <v>166</v>
      </c>
      <c r="Y10" t="s">
        <v>1902</v>
      </c>
      <c r="Z10" t="s">
        <v>1881</v>
      </c>
      <c r="AA10" s="81" t="s">
        <v>159</v>
      </c>
      <c r="AB10" s="81" t="s">
        <v>159</v>
      </c>
      <c r="AC10" s="81" t="s">
        <v>159</v>
      </c>
      <c r="AD10" s="81" t="s">
        <v>159</v>
      </c>
      <c r="AE10" s="81" t="s">
        <v>159</v>
      </c>
      <c r="AF10" s="81" t="s">
        <v>1022</v>
      </c>
      <c r="AG10" s="81" t="s">
        <v>1022</v>
      </c>
      <c r="AH10" s="34"/>
      <c r="AI10" s="34"/>
    </row>
    <row r="11" spans="1:36" ht="15" customHeight="1" x14ac:dyDescent="0.2">
      <c r="A11" t="s">
        <v>1861</v>
      </c>
      <c r="B11" t="s">
        <v>1903</v>
      </c>
      <c r="C11" s="50">
        <f t="shared" ca="1" si="0"/>
        <v>9</v>
      </c>
      <c r="D11" t="s">
        <v>1904</v>
      </c>
      <c r="F11" t="s">
        <v>18</v>
      </c>
      <c r="H11" t="s">
        <v>1903</v>
      </c>
      <c r="X11" t="s">
        <v>166</v>
      </c>
      <c r="Y11" t="s">
        <v>1905</v>
      </c>
      <c r="Z11" t="s">
        <v>1906</v>
      </c>
      <c r="AA11" s="81" t="s">
        <v>159</v>
      </c>
      <c r="AB11" s="81" t="s">
        <v>159</v>
      </c>
      <c r="AC11" s="81" t="s">
        <v>159</v>
      </c>
      <c r="AD11" s="81" t="s">
        <v>159</v>
      </c>
      <c r="AE11" s="81" t="s">
        <v>159</v>
      </c>
      <c r="AF11" s="81" t="s">
        <v>1022</v>
      </c>
      <c r="AG11" s="81" t="s">
        <v>1022</v>
      </c>
      <c r="AH11" s="34"/>
      <c r="AI11" s="34"/>
    </row>
    <row r="12" spans="1:36" ht="15" customHeight="1" x14ac:dyDescent="0.2">
      <c r="A12" t="s">
        <v>1861</v>
      </c>
      <c r="B12" t="s">
        <v>1903</v>
      </c>
      <c r="C12" s="50">
        <f t="shared" ca="1" si="0"/>
        <v>10</v>
      </c>
      <c r="D12" t="s">
        <v>1907</v>
      </c>
      <c r="F12" t="s">
        <v>18</v>
      </c>
      <c r="H12" t="s">
        <v>1903</v>
      </c>
      <c r="X12" t="s">
        <v>166</v>
      </c>
      <c r="Y12" t="s">
        <v>1908</v>
      </c>
      <c r="Z12" t="s">
        <v>1906</v>
      </c>
      <c r="AA12" s="81" t="s">
        <v>159</v>
      </c>
      <c r="AB12" s="81" t="s">
        <v>159</v>
      </c>
      <c r="AC12" s="81" t="s">
        <v>159</v>
      </c>
      <c r="AD12" s="81" t="s">
        <v>159</v>
      </c>
      <c r="AE12" s="81" t="s">
        <v>159</v>
      </c>
      <c r="AF12" s="81" t="s">
        <v>1022</v>
      </c>
      <c r="AG12" s="81" t="s">
        <v>1022</v>
      </c>
      <c r="AH12" s="34"/>
      <c r="AI12" s="34"/>
    </row>
    <row r="13" spans="1:36" ht="15" customHeight="1" x14ac:dyDescent="0.2">
      <c r="A13" t="s">
        <v>1861</v>
      </c>
      <c r="B13" t="s">
        <v>1903</v>
      </c>
      <c r="C13" s="50">
        <f t="shared" ca="1" si="0"/>
        <v>11</v>
      </c>
      <c r="D13" t="s">
        <v>1909</v>
      </c>
      <c r="F13" t="s">
        <v>18</v>
      </c>
      <c r="H13" t="s">
        <v>1903</v>
      </c>
      <c r="X13" t="s">
        <v>166</v>
      </c>
      <c r="Y13" t="s">
        <v>1910</v>
      </c>
      <c r="Z13" t="s">
        <v>1906</v>
      </c>
      <c r="AA13" s="81" t="s">
        <v>159</v>
      </c>
      <c r="AB13" s="81" t="s">
        <v>159</v>
      </c>
      <c r="AC13" s="81" t="s">
        <v>159</v>
      </c>
      <c r="AD13" s="81" t="s">
        <v>159</v>
      </c>
      <c r="AE13" s="81" t="s">
        <v>159</v>
      </c>
      <c r="AF13" s="81" t="s">
        <v>1022</v>
      </c>
      <c r="AG13" s="81" t="s">
        <v>1022</v>
      </c>
      <c r="AI13" s="34"/>
    </row>
    <row r="14" spans="1:36" ht="15" customHeight="1" x14ac:dyDescent="0.2">
      <c r="A14" t="s">
        <v>1861</v>
      </c>
      <c r="B14" t="s">
        <v>1903</v>
      </c>
      <c r="C14" s="50">
        <f t="shared" ca="1" si="0"/>
        <v>12</v>
      </c>
      <c r="D14" t="s">
        <v>150</v>
      </c>
      <c r="F14" t="s">
        <v>14</v>
      </c>
      <c r="P14">
        <v>3000</v>
      </c>
      <c r="X14" t="s">
        <v>166</v>
      </c>
      <c r="Y14" t="s">
        <v>1911</v>
      </c>
      <c r="Z14" t="s">
        <v>1906</v>
      </c>
      <c r="AA14" s="81" t="s">
        <v>159</v>
      </c>
      <c r="AB14" s="81" t="s">
        <v>159</v>
      </c>
      <c r="AC14" s="81" t="s">
        <v>159</v>
      </c>
      <c r="AD14" s="81" t="s">
        <v>159</v>
      </c>
      <c r="AE14" s="81" t="s">
        <v>159</v>
      </c>
      <c r="AF14" s="81" t="s">
        <v>1022</v>
      </c>
      <c r="AG14" s="81" t="s">
        <v>1022</v>
      </c>
      <c r="AI14" s="34"/>
    </row>
    <row r="15" spans="1:36" ht="15" customHeight="1" x14ac:dyDescent="0.2">
      <c r="A15" t="s">
        <v>1861</v>
      </c>
      <c r="B15" t="s">
        <v>1912</v>
      </c>
      <c r="C15" s="50">
        <f t="shared" ca="1" si="0"/>
        <v>13</v>
      </c>
      <c r="D15" s="91" t="s">
        <v>1256</v>
      </c>
      <c r="F15" t="s">
        <v>21</v>
      </c>
      <c r="O15" t="s">
        <v>33</v>
      </c>
      <c r="Q15" t="s">
        <v>1913</v>
      </c>
      <c r="R15">
        <v>0</v>
      </c>
      <c r="S15">
        <v>65</v>
      </c>
      <c r="X15" t="s">
        <v>166</v>
      </c>
      <c r="Y15" t="s">
        <v>1256</v>
      </c>
      <c r="Z15" t="s">
        <v>1914</v>
      </c>
      <c r="AA15" t="s">
        <v>16</v>
      </c>
      <c r="AB15" t="s">
        <v>1915</v>
      </c>
      <c r="AC15" t="s">
        <v>1916</v>
      </c>
      <c r="AD15" s="81" t="s">
        <v>159</v>
      </c>
      <c r="AE15" s="81" t="s">
        <v>159</v>
      </c>
      <c r="AF15" s="81" t="s">
        <v>1022</v>
      </c>
      <c r="AG15" s="81" t="s">
        <v>1022</v>
      </c>
      <c r="AI15" s="34" t="s">
        <v>1917</v>
      </c>
    </row>
    <row r="16" spans="1:36" ht="15" customHeight="1" x14ac:dyDescent="0.2">
      <c r="A16" t="s">
        <v>1861</v>
      </c>
      <c r="B16" t="s">
        <v>1912</v>
      </c>
      <c r="C16" s="50">
        <f t="shared" ca="1" si="0"/>
        <v>14</v>
      </c>
      <c r="D16" s="91" t="s">
        <v>1918</v>
      </c>
      <c r="F16" s="60" t="s">
        <v>21</v>
      </c>
      <c r="O16" t="s">
        <v>33</v>
      </c>
      <c r="Q16" t="s">
        <v>1919</v>
      </c>
      <c r="R16">
        <v>0</v>
      </c>
      <c r="S16" s="61">
        <v>27</v>
      </c>
      <c r="X16" t="s">
        <v>166</v>
      </c>
      <c r="Y16" t="s">
        <v>1918</v>
      </c>
      <c r="Z16" t="s">
        <v>1914</v>
      </c>
      <c r="AA16" t="s">
        <v>16</v>
      </c>
      <c r="AB16" t="s">
        <v>1304</v>
      </c>
      <c r="AC16" t="s">
        <v>1305</v>
      </c>
      <c r="AD16" t="s">
        <v>1306</v>
      </c>
      <c r="AE16" t="s">
        <v>1307</v>
      </c>
      <c r="AF16" s="81" t="s">
        <v>1022</v>
      </c>
      <c r="AG16" s="81" t="s">
        <v>1022</v>
      </c>
      <c r="AI16" s="34" t="s">
        <v>1917</v>
      </c>
    </row>
    <row r="17" spans="1:35" ht="15" customHeight="1" x14ac:dyDescent="0.2">
      <c r="A17" t="s">
        <v>1861</v>
      </c>
      <c r="B17" t="s">
        <v>1912</v>
      </c>
      <c r="C17" s="50">
        <f t="shared" ca="1" si="0"/>
        <v>15</v>
      </c>
      <c r="D17" s="91" t="s">
        <v>1604</v>
      </c>
      <c r="F17" s="34" t="s">
        <v>18</v>
      </c>
      <c r="G17" s="50"/>
      <c r="H17" t="s">
        <v>1312</v>
      </c>
      <c r="Q17" t="s">
        <v>1920</v>
      </c>
      <c r="X17" t="s">
        <v>166</v>
      </c>
      <c r="Y17" t="s">
        <v>1604</v>
      </c>
      <c r="Z17" t="s">
        <v>1914</v>
      </c>
      <c r="AA17" t="s">
        <v>40</v>
      </c>
      <c r="AB17" t="s">
        <v>1921</v>
      </c>
      <c r="AC17" t="s">
        <v>1922</v>
      </c>
      <c r="AD17" t="s">
        <v>1923</v>
      </c>
      <c r="AE17" t="s">
        <v>1924</v>
      </c>
      <c r="AF17" s="81" t="s">
        <v>1022</v>
      </c>
      <c r="AG17" s="81" t="s">
        <v>1022</v>
      </c>
      <c r="AI17" s="34" t="s">
        <v>1917</v>
      </c>
    </row>
    <row r="18" spans="1:35" ht="15" customHeight="1" x14ac:dyDescent="0.2">
      <c r="A18" t="s">
        <v>1861</v>
      </c>
      <c r="B18" t="s">
        <v>1912</v>
      </c>
      <c r="C18" s="50">
        <f ca="1">IF(A18&lt;&gt;OFFSET(A18,-1,0),1,OFFSET(C18,-1,0)+IF(D18=OFFSET(D18,-1,0),0,1))</f>
        <v>16</v>
      </c>
      <c r="D18" s="91" t="s">
        <v>1312</v>
      </c>
      <c r="F18" s="34" t="s">
        <v>18</v>
      </c>
      <c r="G18" s="50"/>
      <c r="H18" t="s">
        <v>1604</v>
      </c>
      <c r="Q18" t="s">
        <v>1925</v>
      </c>
      <c r="X18" t="s">
        <v>166</v>
      </c>
      <c r="Y18" t="s">
        <v>1312</v>
      </c>
      <c r="Z18" t="s">
        <v>1914</v>
      </c>
      <c r="AA18" t="s">
        <v>40</v>
      </c>
      <c r="AB18" t="s">
        <v>1926</v>
      </c>
      <c r="AC18" t="s">
        <v>1927</v>
      </c>
      <c r="AD18" t="s">
        <v>1923</v>
      </c>
      <c r="AE18" t="s">
        <v>1924</v>
      </c>
      <c r="AF18" s="81" t="s">
        <v>1022</v>
      </c>
      <c r="AG18" s="81" t="s">
        <v>1022</v>
      </c>
      <c r="AI18" s="34" t="s">
        <v>1917</v>
      </c>
    </row>
  </sheetData>
  <autoFilter ref="A2:AJ5" xr:uid="{51965C98-E5DD-40EE-863B-45F12AD9D174}"/>
  <mergeCells count="2">
    <mergeCell ref="I1:N1"/>
    <mergeCell ref="AA1:AF1"/>
  </mergeCells>
  <hyperlinks>
    <hyperlink ref="J3" r:id="rId1" location="/orgs/MSF/sources/MSF/concepts/2473/" display="https://app.openconceptlab.org/ - /orgs/MSF/sources/MSF/concepts/2473/" xr:uid="{12BFC034-4CC1-4AB4-B6AF-04FCF18A0E72}"/>
  </hyperlinks>
  <pageMargins left="0.7" right="0.7" top="0.75" bottom="0.75" header="0.3" footer="0.3"/>
  <pageSetup paperSize="9" orientation="portrait" verticalDpi="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D3589-5C5E-4AC5-9E1C-26061E449F8D}">
  <sheetPr>
    <tabColor rgb="FFFFC000"/>
    <outlinePr summaryBelow="0"/>
  </sheetPr>
  <dimension ref="A1:AJ96"/>
  <sheetViews>
    <sheetView workbookViewId="0">
      <pane xSplit="4" ySplit="2" topLeftCell="I3" activePane="bottomRight" state="frozen"/>
      <selection pane="topRight" activeCell="E1" sqref="E1"/>
      <selection pane="bottomLeft" activeCell="A2" sqref="A2"/>
      <selection pane="bottomRight" activeCell="A8" sqref="A8:XFD8"/>
    </sheetView>
  </sheetViews>
  <sheetFormatPr baseColWidth="10" defaultColWidth="8.6640625" defaultRowHeight="15" customHeight="1" outlineLevelCol="1" x14ac:dyDescent="0.2"/>
  <cols>
    <col min="1" max="1" width="21.33203125" customWidth="1" outlineLevel="1"/>
    <col min="2" max="2" width="18.6640625" customWidth="1" outlineLevel="1"/>
    <col min="3" max="3" width="6.33203125" style="40" customWidth="1"/>
    <col min="4" max="4" width="53.5" customWidth="1" outlineLevel="1"/>
    <col min="5" max="5" width="35.33203125" customWidth="1" outlineLevel="1"/>
    <col min="6" max="6" width="18.6640625" customWidth="1" outlineLevel="1"/>
    <col min="7" max="7" width="7.33203125" style="40" customWidth="1"/>
    <col min="8" max="8" width="28.5" customWidth="1"/>
    <col min="9" max="9" width="18.6640625" customWidth="1"/>
    <col min="10" max="10" width="18.6640625" customWidth="1" outlineLevel="1"/>
    <col min="11" max="13" width="18.6640625" customWidth="1"/>
    <col min="14" max="14" width="35.5" customWidth="1"/>
    <col min="15" max="15" width="25.5" customWidth="1" outlineLevel="1"/>
    <col min="16" max="16" width="19.5" customWidth="1" outlineLevel="1"/>
    <col min="17" max="19" width="13.33203125" customWidth="1" outlineLevel="1"/>
    <col min="20" max="20" width="23.33203125" customWidth="1" outlineLevel="1"/>
    <col min="21" max="21" width="14.33203125" customWidth="1" outlineLevel="1"/>
    <col min="22" max="23" width="18.6640625" customWidth="1" outlineLevel="1"/>
    <col min="24" max="24" width="11" customWidth="1" outlineLevel="1"/>
    <col min="25" max="27" width="18.6640625" customWidth="1"/>
    <col min="28" max="28" width="44" customWidth="1"/>
    <col min="29" max="29" width="26.33203125" customWidth="1"/>
    <col min="30" max="30" width="38.33203125" customWidth="1"/>
    <col min="31" max="31" width="28.6640625" customWidth="1"/>
    <col min="32" max="33" width="18.6640625" customWidth="1"/>
    <col min="34" max="34" width="50.5" customWidth="1"/>
    <col min="35" max="35" width="45" customWidth="1"/>
    <col min="36" max="36" width="18.6640625" customWidth="1"/>
  </cols>
  <sheetData>
    <row r="1" spans="1:36" ht="40.5" customHeight="1" x14ac:dyDescent="0.2">
      <c r="I1" s="119" t="s">
        <v>992</v>
      </c>
      <c r="J1" s="119"/>
      <c r="K1" s="119"/>
      <c r="L1" s="119"/>
      <c r="M1" s="119"/>
      <c r="N1" s="119"/>
      <c r="AA1" s="119" t="s">
        <v>993</v>
      </c>
      <c r="AB1" s="119"/>
      <c r="AC1" s="119"/>
      <c r="AD1" s="119"/>
      <c r="AE1" s="119"/>
      <c r="AF1" s="119"/>
    </row>
    <row r="2" spans="1:36" s="1" customFormat="1" ht="30" customHeight="1" x14ac:dyDescent="0.2">
      <c r="A2" s="2" t="s">
        <v>121</v>
      </c>
      <c r="B2" s="2" t="s">
        <v>122</v>
      </c>
      <c r="C2" s="41" t="s">
        <v>994</v>
      </c>
      <c r="D2" s="2" t="s">
        <v>61</v>
      </c>
      <c r="E2" s="2" t="s">
        <v>124</v>
      </c>
      <c r="F2" s="2" t="s">
        <v>125</v>
      </c>
      <c r="G2" s="41" t="s">
        <v>995</v>
      </c>
      <c r="H2" s="2" t="s">
        <v>996</v>
      </c>
      <c r="I2" s="2" t="s">
        <v>998</v>
      </c>
      <c r="J2" s="2" t="s">
        <v>999</v>
      </c>
      <c r="K2" s="2" t="s">
        <v>149</v>
      </c>
      <c r="L2" s="2" t="s">
        <v>1000</v>
      </c>
      <c r="M2" s="2" t="s">
        <v>1001</v>
      </c>
      <c r="N2" s="2" t="s">
        <v>1002</v>
      </c>
      <c r="O2" s="2" t="s">
        <v>12</v>
      </c>
      <c r="P2" s="2" t="s">
        <v>13</v>
      </c>
      <c r="Q2" s="2" t="s">
        <v>132</v>
      </c>
      <c r="R2" s="2" t="s">
        <v>133</v>
      </c>
      <c r="S2" s="2" t="s">
        <v>134</v>
      </c>
      <c r="T2" s="2" t="s">
        <v>135</v>
      </c>
      <c r="U2" s="2" t="s">
        <v>136</v>
      </c>
      <c r="V2" s="2" t="s">
        <v>137</v>
      </c>
      <c r="W2" s="2" t="s">
        <v>138</v>
      </c>
      <c r="X2" s="2" t="s">
        <v>139</v>
      </c>
      <c r="Y2" s="2" t="s">
        <v>1004</v>
      </c>
      <c r="Z2" s="2" t="s">
        <v>1005</v>
      </c>
      <c r="AA2" s="2" t="s">
        <v>142</v>
      </c>
      <c r="AB2" s="2" t="s">
        <v>1006</v>
      </c>
      <c r="AC2" s="2" t="s">
        <v>1007</v>
      </c>
      <c r="AD2" s="2" t="s">
        <v>145</v>
      </c>
      <c r="AE2" s="2" t="s">
        <v>146</v>
      </c>
      <c r="AF2" s="2" t="s">
        <v>147</v>
      </c>
      <c r="AG2" s="2" t="s">
        <v>148</v>
      </c>
      <c r="AH2" s="2" t="s">
        <v>129</v>
      </c>
      <c r="AI2" s="2" t="s">
        <v>150</v>
      </c>
      <c r="AJ2" s="2" t="s">
        <v>151</v>
      </c>
    </row>
    <row r="3" spans="1:36" ht="15" customHeight="1" x14ac:dyDescent="0.2">
      <c r="A3" t="s">
        <v>1009</v>
      </c>
      <c r="B3" t="s">
        <v>1928</v>
      </c>
      <c r="C3" s="55">
        <v>1</v>
      </c>
      <c r="D3" s="101" t="s">
        <v>1929</v>
      </c>
      <c r="F3" t="s">
        <v>14</v>
      </c>
      <c r="O3" s="34" t="s">
        <v>1015</v>
      </c>
      <c r="P3" s="34"/>
      <c r="U3" s="34"/>
      <c r="AA3" s="81" t="s">
        <v>159</v>
      </c>
      <c r="AB3" s="81" t="s">
        <v>159</v>
      </c>
      <c r="AC3" s="81" t="s">
        <v>159</v>
      </c>
      <c r="AD3" s="81" t="s">
        <v>159</v>
      </c>
      <c r="AE3" s="81" t="s">
        <v>159</v>
      </c>
      <c r="AF3" s="81" t="s">
        <v>1022</v>
      </c>
      <c r="AG3" s="81" t="s">
        <v>1022</v>
      </c>
      <c r="AH3" s="34"/>
      <c r="AI3" s="34"/>
      <c r="AJ3" s="34"/>
    </row>
    <row r="4" spans="1:36" ht="15" customHeight="1" x14ac:dyDescent="0.2">
      <c r="A4" t="s">
        <v>1009</v>
      </c>
      <c r="B4" t="s">
        <v>1928</v>
      </c>
      <c r="C4" s="50">
        <f t="shared" ref="C4" ca="1" si="0">IF(A4&lt;&gt;OFFSET(A4,-1,0),1,OFFSET(C4,-1,0)+IF(D4=OFFSET(D4,-1,0),0,1))</f>
        <v>2</v>
      </c>
      <c r="D4" s="101" t="s">
        <v>1930</v>
      </c>
      <c r="F4" t="s">
        <v>14</v>
      </c>
      <c r="O4" s="34"/>
      <c r="P4" s="34"/>
      <c r="U4" s="34"/>
      <c r="AA4" s="81" t="s">
        <v>159</v>
      </c>
      <c r="AB4" s="81" t="s">
        <v>159</v>
      </c>
      <c r="AC4" s="81" t="s">
        <v>159</v>
      </c>
      <c r="AD4" s="81" t="s">
        <v>159</v>
      </c>
      <c r="AE4" s="81" t="s">
        <v>159</v>
      </c>
      <c r="AF4" s="81" t="s">
        <v>1022</v>
      </c>
      <c r="AG4" s="81" t="s">
        <v>1022</v>
      </c>
      <c r="AH4" s="34"/>
      <c r="AI4" s="34"/>
      <c r="AJ4" s="34"/>
    </row>
    <row r="5" spans="1:36" ht="15" customHeight="1" x14ac:dyDescent="0.2">
      <c r="A5" t="s">
        <v>1009</v>
      </c>
      <c r="B5" t="s">
        <v>1928</v>
      </c>
      <c r="C5" s="50">
        <f t="shared" ref="C5:C36" ca="1" si="1">IF(A5&lt;&gt;OFFSET(A5,-1,0),1,OFFSET(C5,-1,0)+IF(D5=OFFSET(D5,-1,0),0,1))</f>
        <v>3</v>
      </c>
      <c r="D5" t="s">
        <v>1010</v>
      </c>
      <c r="F5" t="s">
        <v>18</v>
      </c>
      <c r="H5" t="s">
        <v>1931</v>
      </c>
      <c r="J5" s="67" t="s">
        <v>1012</v>
      </c>
      <c r="L5" t="s">
        <v>1013</v>
      </c>
      <c r="M5" t="s">
        <v>1014</v>
      </c>
      <c r="O5" s="34" t="s">
        <v>1015</v>
      </c>
      <c r="P5" s="34"/>
      <c r="U5" s="34"/>
      <c r="X5" t="s">
        <v>166</v>
      </c>
      <c r="Y5" t="s">
        <v>1016</v>
      </c>
      <c r="Z5" t="s">
        <v>1932</v>
      </c>
      <c r="AA5" t="s">
        <v>16</v>
      </c>
      <c r="AB5" t="s">
        <v>1933</v>
      </c>
      <c r="AC5" t="s">
        <v>1934</v>
      </c>
      <c r="AD5" t="s">
        <v>1933</v>
      </c>
      <c r="AE5" t="s">
        <v>1935</v>
      </c>
      <c r="AF5" s="81" t="s">
        <v>1022</v>
      </c>
      <c r="AG5" s="81" t="s">
        <v>1022</v>
      </c>
      <c r="AH5" s="34"/>
      <c r="AI5" s="34"/>
      <c r="AJ5" s="34"/>
    </row>
    <row r="6" spans="1:36" ht="15" customHeight="1" x14ac:dyDescent="0.2">
      <c r="A6" t="s">
        <v>1009</v>
      </c>
      <c r="B6" t="s">
        <v>1928</v>
      </c>
      <c r="C6" s="50">
        <f t="shared" ca="1" si="1"/>
        <v>4</v>
      </c>
      <c r="D6" t="s">
        <v>1936</v>
      </c>
      <c r="F6" s="34" t="s">
        <v>25</v>
      </c>
      <c r="O6" s="34" t="s">
        <v>26</v>
      </c>
      <c r="X6" t="s">
        <v>166</v>
      </c>
      <c r="Y6" t="s">
        <v>1937</v>
      </c>
      <c r="Z6" t="s">
        <v>1932</v>
      </c>
      <c r="AA6" t="s">
        <v>24</v>
      </c>
      <c r="AB6" t="s">
        <v>1938</v>
      </c>
      <c r="AC6" t="s">
        <v>1939</v>
      </c>
      <c r="AD6" s="81" t="s">
        <v>159</v>
      </c>
      <c r="AE6" s="81" t="s">
        <v>159</v>
      </c>
      <c r="AF6" s="81" t="s">
        <v>1022</v>
      </c>
      <c r="AG6" s="81" t="s">
        <v>1022</v>
      </c>
      <c r="AH6" s="34"/>
      <c r="AI6" s="34"/>
      <c r="AJ6" s="34"/>
    </row>
    <row r="7" spans="1:36" ht="15" customHeight="1" x14ac:dyDescent="0.2">
      <c r="A7" t="s">
        <v>1009</v>
      </c>
      <c r="B7" t="s">
        <v>1928</v>
      </c>
      <c r="C7" s="50">
        <f t="shared" ca="1" si="1"/>
        <v>5</v>
      </c>
      <c r="D7" t="s">
        <v>1100</v>
      </c>
      <c r="E7" t="s">
        <v>1940</v>
      </c>
      <c r="F7" t="s">
        <v>18</v>
      </c>
      <c r="H7" t="s">
        <v>1100</v>
      </c>
      <c r="T7" t="s">
        <v>1941</v>
      </c>
      <c r="X7" t="s">
        <v>166</v>
      </c>
      <c r="Y7" t="s">
        <v>1942</v>
      </c>
      <c r="Z7" t="s">
        <v>1932</v>
      </c>
      <c r="AA7" t="s">
        <v>16</v>
      </c>
      <c r="AB7" t="s">
        <v>1943</v>
      </c>
      <c r="AC7" t="s">
        <v>1944</v>
      </c>
      <c r="AD7" t="s">
        <v>1943</v>
      </c>
      <c r="AE7" t="s">
        <v>1945</v>
      </c>
      <c r="AF7" s="81" t="s">
        <v>1022</v>
      </c>
      <c r="AG7" s="81" t="s">
        <v>1022</v>
      </c>
      <c r="AH7" s="34"/>
      <c r="AI7" s="34"/>
      <c r="AJ7" s="34"/>
    </row>
    <row r="8" spans="1:36" ht="15" customHeight="1" x14ac:dyDescent="0.2">
      <c r="A8" t="s">
        <v>1009</v>
      </c>
      <c r="B8" t="s">
        <v>1928</v>
      </c>
      <c r="C8" s="50">
        <f t="shared" ca="1" si="1"/>
        <v>6</v>
      </c>
      <c r="D8" t="s">
        <v>1946</v>
      </c>
      <c r="F8" t="s">
        <v>14</v>
      </c>
      <c r="P8">
        <v>255</v>
      </c>
      <c r="T8" t="s">
        <v>1947</v>
      </c>
      <c r="X8" t="s">
        <v>166</v>
      </c>
      <c r="Y8" t="s">
        <v>1086</v>
      </c>
      <c r="Z8" t="s">
        <v>1932</v>
      </c>
      <c r="AA8" t="s">
        <v>16</v>
      </c>
      <c r="AB8" t="s">
        <v>1948</v>
      </c>
      <c r="AC8" t="s">
        <v>1949</v>
      </c>
      <c r="AD8" s="81" t="s">
        <v>159</v>
      </c>
      <c r="AE8" s="81" t="s">
        <v>159</v>
      </c>
      <c r="AF8" s="81" t="s">
        <v>1022</v>
      </c>
      <c r="AG8" s="81" t="s">
        <v>1022</v>
      </c>
      <c r="AH8" s="34"/>
      <c r="AI8" s="34"/>
    </row>
    <row r="9" spans="1:36" ht="15" customHeight="1" x14ac:dyDescent="0.2">
      <c r="A9" t="s">
        <v>1009</v>
      </c>
      <c r="B9" t="s">
        <v>1950</v>
      </c>
      <c r="C9" s="50">
        <f t="shared" ca="1" si="1"/>
        <v>7</v>
      </c>
      <c r="D9" t="s">
        <v>1951</v>
      </c>
      <c r="F9" t="s">
        <v>14</v>
      </c>
      <c r="P9">
        <v>255</v>
      </c>
      <c r="AA9" s="81" t="s">
        <v>159</v>
      </c>
      <c r="AB9" s="81" t="s">
        <v>159</v>
      </c>
      <c r="AC9" s="81" t="s">
        <v>159</v>
      </c>
      <c r="AD9" s="81" t="s">
        <v>159</v>
      </c>
      <c r="AE9" s="81" t="s">
        <v>159</v>
      </c>
      <c r="AF9" s="81" t="s">
        <v>1022</v>
      </c>
      <c r="AG9" s="81" t="s">
        <v>1022</v>
      </c>
      <c r="AH9" s="34"/>
      <c r="AI9" s="34"/>
    </row>
    <row r="10" spans="1:36" ht="15" customHeight="1" x14ac:dyDescent="0.2">
      <c r="A10" t="s">
        <v>1009</v>
      </c>
      <c r="B10" t="s">
        <v>1950</v>
      </c>
      <c r="C10" s="50">
        <f t="shared" ca="1" si="1"/>
        <v>8</v>
      </c>
      <c r="D10" t="s">
        <v>1952</v>
      </c>
      <c r="F10" t="s">
        <v>14</v>
      </c>
      <c r="P10">
        <v>3000</v>
      </c>
      <c r="AA10" s="81" t="s">
        <v>159</v>
      </c>
      <c r="AB10" s="81" t="s">
        <v>159</v>
      </c>
      <c r="AC10" s="81" t="s">
        <v>159</v>
      </c>
      <c r="AD10" s="81" t="s">
        <v>159</v>
      </c>
      <c r="AE10" s="81" t="s">
        <v>159</v>
      </c>
      <c r="AF10" s="81" t="s">
        <v>1022</v>
      </c>
      <c r="AG10" s="81" t="s">
        <v>1022</v>
      </c>
      <c r="AH10" s="34"/>
      <c r="AI10" s="34"/>
    </row>
    <row r="11" spans="1:36" ht="15" customHeight="1" x14ac:dyDescent="0.2">
      <c r="A11" t="s">
        <v>1009</v>
      </c>
      <c r="B11" t="s">
        <v>1950</v>
      </c>
      <c r="C11" s="50">
        <f t="shared" ca="1" si="1"/>
        <v>9</v>
      </c>
      <c r="D11" t="s">
        <v>1953</v>
      </c>
      <c r="F11" s="34" t="s">
        <v>25</v>
      </c>
      <c r="O11" s="34" t="s">
        <v>26</v>
      </c>
      <c r="AA11" s="81" t="s">
        <v>159</v>
      </c>
      <c r="AB11" s="81" t="s">
        <v>159</v>
      </c>
      <c r="AC11" s="81" t="s">
        <v>159</v>
      </c>
      <c r="AD11" s="81" t="s">
        <v>159</v>
      </c>
      <c r="AE11" s="81" t="s">
        <v>159</v>
      </c>
      <c r="AF11" s="81" t="s">
        <v>1022</v>
      </c>
      <c r="AG11" s="81" t="s">
        <v>1022</v>
      </c>
      <c r="AH11" s="34"/>
      <c r="AI11" s="34"/>
    </row>
    <row r="12" spans="1:36" ht="15" customHeight="1" x14ac:dyDescent="0.2">
      <c r="A12" t="s">
        <v>1009</v>
      </c>
      <c r="B12" t="s">
        <v>1950</v>
      </c>
      <c r="C12" s="50">
        <f t="shared" ca="1" si="1"/>
        <v>10</v>
      </c>
      <c r="D12" t="s">
        <v>1954</v>
      </c>
      <c r="E12" t="s">
        <v>1955</v>
      </c>
      <c r="F12" t="s">
        <v>14</v>
      </c>
      <c r="P12">
        <v>255</v>
      </c>
      <c r="T12" t="s">
        <v>1956</v>
      </c>
      <c r="AA12" s="81" t="s">
        <v>159</v>
      </c>
      <c r="AB12" s="81" t="s">
        <v>159</v>
      </c>
      <c r="AC12" s="81" t="s">
        <v>159</v>
      </c>
      <c r="AD12" s="81" t="s">
        <v>159</v>
      </c>
      <c r="AE12" s="81" t="s">
        <v>159</v>
      </c>
      <c r="AF12" s="81" t="s">
        <v>1022</v>
      </c>
      <c r="AG12" s="81" t="s">
        <v>1022</v>
      </c>
      <c r="AH12" s="34"/>
      <c r="AI12" s="34"/>
    </row>
    <row r="13" spans="1:36" ht="15" customHeight="1" x14ac:dyDescent="0.2">
      <c r="A13" t="s">
        <v>1009</v>
      </c>
      <c r="B13" t="s">
        <v>1950</v>
      </c>
      <c r="C13" s="50">
        <f t="shared" ca="1" si="1"/>
        <v>11</v>
      </c>
      <c r="D13" t="s">
        <v>1957</v>
      </c>
      <c r="F13" s="34" t="s">
        <v>25</v>
      </c>
      <c r="O13" s="34" t="s">
        <v>26</v>
      </c>
      <c r="AA13" s="81" t="s">
        <v>159</v>
      </c>
      <c r="AB13" s="81" t="s">
        <v>159</v>
      </c>
      <c r="AC13" s="81" t="s">
        <v>159</v>
      </c>
      <c r="AD13" s="81" t="s">
        <v>159</v>
      </c>
      <c r="AE13" s="81" t="s">
        <v>159</v>
      </c>
      <c r="AF13" s="81" t="s">
        <v>1022</v>
      </c>
      <c r="AG13" s="81" t="s">
        <v>1022</v>
      </c>
      <c r="AH13" s="34"/>
      <c r="AI13" s="34"/>
    </row>
    <row r="14" spans="1:36" ht="15" customHeight="1" x14ac:dyDescent="0.2">
      <c r="A14" t="s">
        <v>1009</v>
      </c>
      <c r="B14" t="s">
        <v>1950</v>
      </c>
      <c r="C14" s="50">
        <f t="shared" ca="1" si="1"/>
        <v>12</v>
      </c>
      <c r="D14" t="s">
        <v>1958</v>
      </c>
      <c r="E14" t="s">
        <v>1955</v>
      </c>
      <c r="F14" t="s">
        <v>14</v>
      </c>
      <c r="P14">
        <v>255</v>
      </c>
      <c r="T14" t="s">
        <v>1959</v>
      </c>
      <c r="AA14" s="81" t="s">
        <v>159</v>
      </c>
      <c r="AB14" s="81" t="s">
        <v>159</v>
      </c>
      <c r="AC14" s="81" t="s">
        <v>159</v>
      </c>
      <c r="AD14" s="81" t="s">
        <v>159</v>
      </c>
      <c r="AE14" s="81" t="s">
        <v>159</v>
      </c>
      <c r="AF14" s="81" t="s">
        <v>1022</v>
      </c>
      <c r="AG14" s="81" t="s">
        <v>1022</v>
      </c>
      <c r="AH14" s="34"/>
      <c r="AI14" s="34"/>
    </row>
    <row r="15" spans="1:36" ht="15" customHeight="1" x14ac:dyDescent="0.2">
      <c r="A15" t="s">
        <v>1009</v>
      </c>
      <c r="B15" t="s">
        <v>1960</v>
      </c>
      <c r="C15" s="50">
        <f t="shared" ca="1" si="1"/>
        <v>13</v>
      </c>
      <c r="D15" t="s">
        <v>1961</v>
      </c>
      <c r="F15" s="34" t="s">
        <v>25</v>
      </c>
      <c r="O15" s="34" t="s">
        <v>26</v>
      </c>
      <c r="AA15" s="81" t="s">
        <v>159</v>
      </c>
      <c r="AB15" s="81" t="s">
        <v>159</v>
      </c>
      <c r="AC15" s="81" t="s">
        <v>159</v>
      </c>
      <c r="AD15" s="81" t="s">
        <v>159</v>
      </c>
      <c r="AE15" s="81" t="s">
        <v>159</v>
      </c>
      <c r="AF15" s="81" t="s">
        <v>1022</v>
      </c>
      <c r="AG15" s="81" t="s">
        <v>1022</v>
      </c>
      <c r="AI15" s="34"/>
    </row>
    <row r="16" spans="1:36" ht="15" customHeight="1" x14ac:dyDescent="0.2">
      <c r="A16" t="s">
        <v>1009</v>
      </c>
      <c r="B16" t="s">
        <v>1960</v>
      </c>
      <c r="C16" s="50">
        <f t="shared" ca="1" si="1"/>
        <v>14</v>
      </c>
      <c r="D16" s="59" t="s">
        <v>1962</v>
      </c>
      <c r="F16" s="34" t="s">
        <v>25</v>
      </c>
      <c r="O16" s="34" t="s">
        <v>26</v>
      </c>
      <c r="T16" t="s">
        <v>1963</v>
      </c>
      <c r="AA16" s="81" t="s">
        <v>159</v>
      </c>
      <c r="AB16" s="81" t="s">
        <v>159</v>
      </c>
      <c r="AC16" s="81" t="s">
        <v>159</v>
      </c>
      <c r="AD16" s="81" t="s">
        <v>159</v>
      </c>
      <c r="AE16" s="81" t="s">
        <v>159</v>
      </c>
      <c r="AF16" s="81" t="s">
        <v>1022</v>
      </c>
      <c r="AG16" s="81" t="s">
        <v>1022</v>
      </c>
      <c r="AI16" s="34" t="s">
        <v>1964</v>
      </c>
    </row>
    <row r="17" spans="1:35" ht="15" customHeight="1" x14ac:dyDescent="0.2">
      <c r="A17" t="s">
        <v>1009</v>
      </c>
      <c r="B17" t="s">
        <v>1960</v>
      </c>
      <c r="C17" s="50">
        <f t="shared" ca="1" si="1"/>
        <v>15</v>
      </c>
      <c r="D17" t="s">
        <v>1965</v>
      </c>
      <c r="F17" s="34" t="s">
        <v>14</v>
      </c>
      <c r="P17">
        <v>50</v>
      </c>
      <c r="AA17" s="81" t="s">
        <v>159</v>
      </c>
      <c r="AB17" s="81" t="s">
        <v>159</v>
      </c>
      <c r="AC17" s="81" t="s">
        <v>159</v>
      </c>
      <c r="AD17" s="81" t="s">
        <v>159</v>
      </c>
      <c r="AE17" s="81" t="s">
        <v>159</v>
      </c>
      <c r="AF17" s="81" t="s">
        <v>1022</v>
      </c>
      <c r="AG17" s="81" t="s">
        <v>1022</v>
      </c>
      <c r="AI17" s="34"/>
    </row>
    <row r="18" spans="1:35" ht="15" customHeight="1" x14ac:dyDescent="0.2">
      <c r="A18" t="s">
        <v>1009</v>
      </c>
      <c r="B18" t="s">
        <v>1960</v>
      </c>
      <c r="C18" s="50">
        <f t="shared" ca="1" si="1"/>
        <v>16</v>
      </c>
      <c r="D18" t="s">
        <v>1966</v>
      </c>
      <c r="E18" t="s">
        <v>1967</v>
      </c>
      <c r="F18" s="34" t="s">
        <v>14</v>
      </c>
      <c r="P18">
        <v>255</v>
      </c>
      <c r="S18" s="54"/>
      <c r="AA18" s="81" t="s">
        <v>159</v>
      </c>
      <c r="AB18" s="81" t="s">
        <v>159</v>
      </c>
      <c r="AC18" s="81" t="s">
        <v>159</v>
      </c>
      <c r="AD18" s="81" t="s">
        <v>159</v>
      </c>
      <c r="AE18" s="81" t="s">
        <v>159</v>
      </c>
      <c r="AF18" s="81" t="s">
        <v>1022</v>
      </c>
      <c r="AG18" s="81" t="s">
        <v>1022</v>
      </c>
      <c r="AI18" s="34"/>
    </row>
    <row r="19" spans="1:35" ht="15" customHeight="1" x14ac:dyDescent="0.2">
      <c r="A19" t="s">
        <v>1009</v>
      </c>
      <c r="B19" t="s">
        <v>1960</v>
      </c>
      <c r="C19" s="50">
        <f t="shared" ca="1" si="1"/>
        <v>17</v>
      </c>
      <c r="D19" t="s">
        <v>1968</v>
      </c>
      <c r="F19" s="34" t="s">
        <v>21</v>
      </c>
      <c r="G19" s="50"/>
      <c r="O19" t="s">
        <v>37</v>
      </c>
      <c r="R19">
        <v>0</v>
      </c>
      <c r="S19">
        <v>10</v>
      </c>
      <c r="AA19" s="81" t="s">
        <v>159</v>
      </c>
      <c r="AB19" s="81" t="s">
        <v>159</v>
      </c>
      <c r="AC19" s="81" t="s">
        <v>159</v>
      </c>
      <c r="AD19" s="81" t="s">
        <v>159</v>
      </c>
      <c r="AE19" s="81" t="s">
        <v>159</v>
      </c>
      <c r="AF19" s="81" t="s">
        <v>1022</v>
      </c>
      <c r="AG19" s="81" t="s">
        <v>1022</v>
      </c>
      <c r="AI19" s="34"/>
    </row>
    <row r="20" spans="1:35" ht="15" customHeight="1" x14ac:dyDescent="0.2">
      <c r="A20" t="s">
        <v>1009</v>
      </c>
      <c r="B20" t="s">
        <v>1960</v>
      </c>
      <c r="C20" s="50">
        <f t="shared" ca="1" si="1"/>
        <v>18</v>
      </c>
      <c r="D20" t="s">
        <v>1969</v>
      </c>
      <c r="F20" s="34" t="s">
        <v>21</v>
      </c>
      <c r="G20" s="50"/>
      <c r="O20" t="s">
        <v>37</v>
      </c>
      <c r="R20">
        <v>0</v>
      </c>
      <c r="S20">
        <v>10</v>
      </c>
      <c r="AA20" s="81" t="s">
        <v>159</v>
      </c>
      <c r="AB20" s="81" t="s">
        <v>159</v>
      </c>
      <c r="AC20" s="81" t="s">
        <v>159</v>
      </c>
      <c r="AD20" s="81" t="s">
        <v>159</v>
      </c>
      <c r="AE20" s="81" t="s">
        <v>159</v>
      </c>
      <c r="AF20" s="81" t="s">
        <v>1022</v>
      </c>
      <c r="AG20" s="81" t="s">
        <v>1022</v>
      </c>
      <c r="AI20" s="34"/>
    </row>
    <row r="21" spans="1:35" ht="15" customHeight="1" x14ac:dyDescent="0.2">
      <c r="A21" t="s">
        <v>1009</v>
      </c>
      <c r="B21" t="s">
        <v>1687</v>
      </c>
      <c r="C21" s="50">
        <f t="shared" ca="1" si="1"/>
        <v>19</v>
      </c>
      <c r="D21" t="s">
        <v>1970</v>
      </c>
      <c r="F21" s="34" t="s">
        <v>18</v>
      </c>
      <c r="H21" t="s">
        <v>1971</v>
      </c>
      <c r="AA21" s="81" t="s">
        <v>159</v>
      </c>
      <c r="AB21" s="81" t="s">
        <v>159</v>
      </c>
      <c r="AC21" s="81" t="s">
        <v>159</v>
      </c>
      <c r="AD21" s="81" t="s">
        <v>159</v>
      </c>
      <c r="AE21" s="81" t="s">
        <v>159</v>
      </c>
      <c r="AF21" s="81" t="s">
        <v>1022</v>
      </c>
      <c r="AG21" s="81" t="s">
        <v>1022</v>
      </c>
    </row>
    <row r="22" spans="1:35" ht="15" customHeight="1" x14ac:dyDescent="0.2">
      <c r="A22" t="s">
        <v>1009</v>
      </c>
      <c r="B22" t="s">
        <v>1687</v>
      </c>
      <c r="C22" s="50">
        <f t="shared" ca="1" si="1"/>
        <v>20</v>
      </c>
      <c r="D22" t="s">
        <v>1972</v>
      </c>
      <c r="F22" s="34" t="s">
        <v>14</v>
      </c>
      <c r="P22">
        <v>255</v>
      </c>
      <c r="AA22" s="81" t="s">
        <v>159</v>
      </c>
      <c r="AB22" s="81" t="s">
        <v>159</v>
      </c>
      <c r="AC22" s="81" t="s">
        <v>159</v>
      </c>
      <c r="AD22" s="81" t="s">
        <v>159</v>
      </c>
      <c r="AE22" s="81" t="s">
        <v>159</v>
      </c>
      <c r="AF22" s="81" t="s">
        <v>1022</v>
      </c>
      <c r="AG22" s="81" t="s">
        <v>1022</v>
      </c>
    </row>
    <row r="23" spans="1:35" ht="15" customHeight="1" x14ac:dyDescent="0.2">
      <c r="A23" t="s">
        <v>1009</v>
      </c>
      <c r="B23" t="s">
        <v>1687</v>
      </c>
      <c r="C23" s="50">
        <f t="shared" ca="1" si="1"/>
        <v>21</v>
      </c>
      <c r="D23" t="s">
        <v>1973</v>
      </c>
      <c r="F23" s="34" t="s">
        <v>25</v>
      </c>
      <c r="O23" s="34" t="s">
        <v>26</v>
      </c>
      <c r="AA23" s="81" t="s">
        <v>159</v>
      </c>
      <c r="AB23" s="81" t="s">
        <v>159</v>
      </c>
      <c r="AC23" s="81" t="s">
        <v>159</v>
      </c>
      <c r="AD23" s="81" t="s">
        <v>159</v>
      </c>
      <c r="AE23" s="81" t="s">
        <v>159</v>
      </c>
      <c r="AF23" s="81" t="s">
        <v>1022</v>
      </c>
      <c r="AG23" s="81" t="s">
        <v>1022</v>
      </c>
    </row>
    <row r="24" spans="1:35" ht="15" customHeight="1" x14ac:dyDescent="0.2">
      <c r="A24" t="s">
        <v>1009</v>
      </c>
      <c r="B24" t="s">
        <v>1687</v>
      </c>
      <c r="C24" s="50">
        <f t="shared" ca="1" si="1"/>
        <v>22</v>
      </c>
      <c r="D24" t="s">
        <v>1974</v>
      </c>
      <c r="F24" s="34" t="s">
        <v>14</v>
      </c>
      <c r="P24">
        <v>255</v>
      </c>
      <c r="AA24" s="81" t="s">
        <v>159</v>
      </c>
      <c r="AB24" s="81" t="s">
        <v>159</v>
      </c>
      <c r="AC24" s="81" t="s">
        <v>159</v>
      </c>
      <c r="AD24" s="81" t="s">
        <v>159</v>
      </c>
      <c r="AE24" s="81" t="s">
        <v>159</v>
      </c>
      <c r="AF24" s="81" t="s">
        <v>1022</v>
      </c>
      <c r="AG24" s="81" t="s">
        <v>1022</v>
      </c>
    </row>
    <row r="25" spans="1:35" ht="15" customHeight="1" x14ac:dyDescent="0.2">
      <c r="A25" t="s">
        <v>1009</v>
      </c>
      <c r="B25" t="s">
        <v>1687</v>
      </c>
      <c r="C25" s="50">
        <f t="shared" ca="1" si="1"/>
        <v>23</v>
      </c>
      <c r="D25" t="s">
        <v>1975</v>
      </c>
      <c r="F25" s="34" t="s">
        <v>21</v>
      </c>
      <c r="O25" t="s">
        <v>33</v>
      </c>
      <c r="R25">
        <v>1</v>
      </c>
      <c r="S25">
        <v>20</v>
      </c>
      <c r="AA25" s="81" t="s">
        <v>159</v>
      </c>
      <c r="AB25" s="81" t="s">
        <v>159</v>
      </c>
      <c r="AC25" s="81" t="s">
        <v>159</v>
      </c>
      <c r="AD25" s="81" t="s">
        <v>159</v>
      </c>
      <c r="AE25" s="81" t="s">
        <v>159</v>
      </c>
      <c r="AF25" s="81" t="s">
        <v>1022</v>
      </c>
      <c r="AG25" s="81" t="s">
        <v>1022</v>
      </c>
    </row>
    <row r="26" spans="1:35" ht="15" customHeight="1" x14ac:dyDescent="0.2">
      <c r="A26" t="s">
        <v>1009</v>
      </c>
      <c r="B26" t="s">
        <v>1687</v>
      </c>
      <c r="C26" s="50">
        <f t="shared" ca="1" si="1"/>
        <v>24</v>
      </c>
      <c r="D26" t="s">
        <v>1976</v>
      </c>
      <c r="F26" s="34" t="s">
        <v>21</v>
      </c>
      <c r="O26" t="s">
        <v>33</v>
      </c>
      <c r="R26">
        <v>1</v>
      </c>
      <c r="S26" t="s">
        <v>1977</v>
      </c>
      <c r="AA26" s="81" t="s">
        <v>159</v>
      </c>
      <c r="AB26" s="81" t="s">
        <v>159</v>
      </c>
      <c r="AC26" s="81" t="s">
        <v>159</v>
      </c>
      <c r="AD26" s="81" t="s">
        <v>159</v>
      </c>
      <c r="AE26" s="81" t="s">
        <v>159</v>
      </c>
      <c r="AF26" s="81" t="s">
        <v>1022</v>
      </c>
      <c r="AG26" s="81" t="s">
        <v>1022</v>
      </c>
    </row>
    <row r="27" spans="1:35" ht="15" customHeight="1" x14ac:dyDescent="0.2">
      <c r="A27" t="s">
        <v>1009</v>
      </c>
      <c r="B27" t="s">
        <v>1687</v>
      </c>
      <c r="C27" s="50">
        <f t="shared" ca="1" si="1"/>
        <v>25</v>
      </c>
      <c r="D27" t="s">
        <v>1978</v>
      </c>
      <c r="F27" s="34" t="s">
        <v>21</v>
      </c>
      <c r="O27" t="s">
        <v>33</v>
      </c>
      <c r="R27">
        <v>1</v>
      </c>
      <c r="S27" t="s">
        <v>1977</v>
      </c>
      <c r="AA27" s="81" t="s">
        <v>159</v>
      </c>
      <c r="AB27" s="81" t="s">
        <v>159</v>
      </c>
      <c r="AC27" s="81" t="s">
        <v>159</v>
      </c>
      <c r="AD27" s="81" t="s">
        <v>159</v>
      </c>
      <c r="AE27" s="81" t="s">
        <v>159</v>
      </c>
      <c r="AF27" s="81" t="s">
        <v>1022</v>
      </c>
      <c r="AG27" s="81" t="s">
        <v>1022</v>
      </c>
    </row>
    <row r="28" spans="1:35" ht="15" customHeight="1" x14ac:dyDescent="0.2">
      <c r="A28" t="s">
        <v>1009</v>
      </c>
      <c r="B28" t="s">
        <v>1687</v>
      </c>
      <c r="C28" s="50">
        <f t="shared" ca="1" si="1"/>
        <v>26</v>
      </c>
      <c r="D28" t="s">
        <v>1979</v>
      </c>
      <c r="F28" s="34" t="s">
        <v>25</v>
      </c>
      <c r="O28" t="s">
        <v>30</v>
      </c>
      <c r="AA28" s="81" t="s">
        <v>159</v>
      </c>
      <c r="AB28" s="81" t="s">
        <v>159</v>
      </c>
      <c r="AC28" s="81" t="s">
        <v>159</v>
      </c>
      <c r="AD28" s="81" t="s">
        <v>159</v>
      </c>
      <c r="AE28" s="81" t="s">
        <v>159</v>
      </c>
      <c r="AF28" s="81" t="s">
        <v>1022</v>
      </c>
      <c r="AG28" s="81" t="s">
        <v>1022</v>
      </c>
    </row>
    <row r="29" spans="1:35" ht="15" customHeight="1" x14ac:dyDescent="0.2">
      <c r="A29" t="s">
        <v>1009</v>
      </c>
      <c r="B29" t="s">
        <v>1687</v>
      </c>
      <c r="C29" s="50">
        <f t="shared" ca="1" si="1"/>
        <v>27</v>
      </c>
      <c r="D29" t="s">
        <v>1980</v>
      </c>
      <c r="F29" s="34" t="s">
        <v>25</v>
      </c>
      <c r="O29" t="s">
        <v>30</v>
      </c>
      <c r="AA29" s="81" t="s">
        <v>159</v>
      </c>
      <c r="AB29" s="81" t="s">
        <v>159</v>
      </c>
      <c r="AC29" s="81" t="s">
        <v>159</v>
      </c>
      <c r="AD29" s="81" t="s">
        <v>159</v>
      </c>
      <c r="AE29" s="81" t="s">
        <v>159</v>
      </c>
      <c r="AF29" s="81" t="s">
        <v>1022</v>
      </c>
      <c r="AG29" s="81" t="s">
        <v>1022</v>
      </c>
    </row>
    <row r="30" spans="1:35" ht="15" customHeight="1" x14ac:dyDescent="0.2">
      <c r="A30" t="s">
        <v>1009</v>
      </c>
      <c r="B30" t="s">
        <v>1687</v>
      </c>
      <c r="C30" s="50">
        <f t="shared" ca="1" si="1"/>
        <v>28</v>
      </c>
      <c r="D30" t="s">
        <v>1981</v>
      </c>
      <c r="F30" s="34" t="s">
        <v>25</v>
      </c>
      <c r="O30" t="s">
        <v>30</v>
      </c>
      <c r="AA30" s="81" t="s">
        <v>159</v>
      </c>
      <c r="AB30" s="81" t="s">
        <v>159</v>
      </c>
      <c r="AC30" s="81" t="s">
        <v>159</v>
      </c>
      <c r="AD30" s="81" t="s">
        <v>159</v>
      </c>
      <c r="AE30" s="81" t="s">
        <v>159</v>
      </c>
      <c r="AF30" s="81" t="s">
        <v>1022</v>
      </c>
      <c r="AG30" s="81" t="s">
        <v>1022</v>
      </c>
    </row>
    <row r="31" spans="1:35" ht="15" customHeight="1" x14ac:dyDescent="0.2">
      <c r="A31" t="s">
        <v>1009</v>
      </c>
      <c r="B31" t="s">
        <v>1687</v>
      </c>
      <c r="C31" s="50">
        <f t="shared" ca="1" si="1"/>
        <v>29</v>
      </c>
      <c r="D31" t="s">
        <v>1982</v>
      </c>
      <c r="F31" s="34" t="s">
        <v>21</v>
      </c>
      <c r="O31" t="s">
        <v>37</v>
      </c>
      <c r="R31">
        <v>1</v>
      </c>
      <c r="S31">
        <v>50</v>
      </c>
      <c r="AA31" s="81" t="s">
        <v>159</v>
      </c>
      <c r="AB31" s="81" t="s">
        <v>159</v>
      </c>
      <c r="AC31" s="81" t="s">
        <v>159</v>
      </c>
      <c r="AD31" s="81" t="s">
        <v>159</v>
      </c>
      <c r="AE31" s="81" t="s">
        <v>159</v>
      </c>
      <c r="AF31" s="81" t="s">
        <v>1022</v>
      </c>
      <c r="AG31" s="81" t="s">
        <v>1022</v>
      </c>
    </row>
    <row r="32" spans="1:35" ht="15" customHeight="1" x14ac:dyDescent="0.2">
      <c r="A32" t="s">
        <v>1983</v>
      </c>
      <c r="B32" t="s">
        <v>1984</v>
      </c>
      <c r="C32" s="50">
        <f t="shared" ca="1" si="1"/>
        <v>1</v>
      </c>
      <c r="D32" s="101" t="s">
        <v>1985</v>
      </c>
      <c r="F32" s="34" t="s">
        <v>25</v>
      </c>
      <c r="H32" t="s">
        <v>1986</v>
      </c>
      <c r="AA32" t="s">
        <v>16</v>
      </c>
      <c r="AB32" t="s">
        <v>1987</v>
      </c>
      <c r="AC32" t="s">
        <v>1988</v>
      </c>
      <c r="AD32" t="s">
        <v>1989</v>
      </c>
      <c r="AE32" t="s">
        <v>1990</v>
      </c>
      <c r="AF32" s="81" t="s">
        <v>1022</v>
      </c>
      <c r="AG32" s="81" t="s">
        <v>1022</v>
      </c>
      <c r="AI32" t="s">
        <v>1991</v>
      </c>
    </row>
    <row r="33" spans="1:35" ht="15" customHeight="1" x14ac:dyDescent="0.2">
      <c r="A33" t="s">
        <v>1983</v>
      </c>
      <c r="B33" t="s">
        <v>1984</v>
      </c>
      <c r="C33" s="50">
        <f t="shared" ca="1" si="1"/>
        <v>2</v>
      </c>
      <c r="D33" s="101" t="s">
        <v>1992</v>
      </c>
      <c r="F33" s="34" t="s">
        <v>18</v>
      </c>
      <c r="H33" t="s">
        <v>1993</v>
      </c>
      <c r="AA33" t="s">
        <v>16</v>
      </c>
      <c r="AB33" t="s">
        <v>1994</v>
      </c>
      <c r="AC33" t="s">
        <v>1995</v>
      </c>
      <c r="AD33" t="s">
        <v>1996</v>
      </c>
      <c r="AE33" t="s">
        <v>1997</v>
      </c>
      <c r="AF33" s="81" t="s">
        <v>1022</v>
      </c>
      <c r="AG33" s="81" t="s">
        <v>1022</v>
      </c>
    </row>
    <row r="34" spans="1:35" ht="15" customHeight="1" x14ac:dyDescent="0.2">
      <c r="A34" t="s">
        <v>1983</v>
      </c>
      <c r="B34" t="s">
        <v>1984</v>
      </c>
      <c r="C34" s="50">
        <f t="shared" ca="1" si="1"/>
        <v>3</v>
      </c>
      <c r="D34" s="101" t="s">
        <v>1998</v>
      </c>
      <c r="F34" s="34" t="s">
        <v>25</v>
      </c>
      <c r="O34" t="s">
        <v>26</v>
      </c>
      <c r="AA34" t="s">
        <v>24</v>
      </c>
      <c r="AB34" t="s">
        <v>1999</v>
      </c>
      <c r="AC34" t="s">
        <v>2000</v>
      </c>
      <c r="AD34" s="81" t="s">
        <v>159</v>
      </c>
      <c r="AE34" s="81" t="s">
        <v>159</v>
      </c>
      <c r="AF34" s="81" t="s">
        <v>1022</v>
      </c>
      <c r="AG34" s="81" t="s">
        <v>1022</v>
      </c>
    </row>
    <row r="35" spans="1:35" ht="15" customHeight="1" x14ac:dyDescent="0.2">
      <c r="A35" t="s">
        <v>1983</v>
      </c>
      <c r="B35" t="s">
        <v>1984</v>
      </c>
      <c r="C35" s="50">
        <f t="shared" ca="1" si="1"/>
        <v>4</v>
      </c>
      <c r="D35" s="101" t="s">
        <v>2001</v>
      </c>
      <c r="F35" s="34" t="s">
        <v>18</v>
      </c>
      <c r="H35" t="s">
        <v>2002</v>
      </c>
      <c r="AA35" t="s">
        <v>16</v>
      </c>
      <c r="AB35" t="s">
        <v>2003</v>
      </c>
      <c r="AC35" t="s">
        <v>2004</v>
      </c>
      <c r="AD35" t="s">
        <v>2005</v>
      </c>
      <c r="AE35" t="s">
        <v>2006</v>
      </c>
      <c r="AF35" s="81" t="s">
        <v>1022</v>
      </c>
      <c r="AG35" s="81" t="s">
        <v>1022</v>
      </c>
    </row>
    <row r="36" spans="1:35" ht="15" customHeight="1" x14ac:dyDescent="0.2">
      <c r="A36" t="s">
        <v>1983</v>
      </c>
      <c r="B36" t="s">
        <v>1984</v>
      </c>
      <c r="C36" s="50">
        <f t="shared" ca="1" si="1"/>
        <v>5</v>
      </c>
      <c r="D36" s="101" t="s">
        <v>2007</v>
      </c>
      <c r="F36" s="34" t="s">
        <v>25</v>
      </c>
      <c r="H36" t="s">
        <v>2008</v>
      </c>
      <c r="O36" t="s">
        <v>26</v>
      </c>
      <c r="AA36" t="s">
        <v>16</v>
      </c>
      <c r="AB36" t="s">
        <v>2009</v>
      </c>
      <c r="AC36" t="s">
        <v>2010</v>
      </c>
      <c r="AD36" t="s">
        <v>2011</v>
      </c>
      <c r="AE36" t="s">
        <v>2012</v>
      </c>
      <c r="AF36" s="81" t="s">
        <v>1022</v>
      </c>
      <c r="AG36" s="81" t="s">
        <v>1022</v>
      </c>
      <c r="AI36" t="s">
        <v>1991</v>
      </c>
    </row>
    <row r="37" spans="1:35" ht="15" customHeight="1" x14ac:dyDescent="0.2">
      <c r="A37" t="s">
        <v>1983</v>
      </c>
      <c r="B37" t="s">
        <v>1984</v>
      </c>
      <c r="C37" s="50">
        <f t="shared" ref="C37:C68" ca="1" si="2">IF(A37&lt;&gt;OFFSET(A37,-1,0),1,OFFSET(C37,-1,0)+IF(D37=OFFSET(D37,-1,0),0,1))</f>
        <v>6</v>
      </c>
      <c r="D37" s="101" t="s">
        <v>2013</v>
      </c>
      <c r="F37" s="34" t="s">
        <v>18</v>
      </c>
      <c r="H37" t="s">
        <v>2014</v>
      </c>
      <c r="AA37" t="s">
        <v>16</v>
      </c>
      <c r="AB37" t="s">
        <v>2015</v>
      </c>
      <c r="AC37" t="s">
        <v>2016</v>
      </c>
      <c r="AD37" t="s">
        <v>2017</v>
      </c>
      <c r="AE37" t="s">
        <v>2018</v>
      </c>
      <c r="AF37" s="81" t="s">
        <v>1022</v>
      </c>
      <c r="AG37" s="81" t="s">
        <v>1022</v>
      </c>
    </row>
    <row r="38" spans="1:35" ht="15" customHeight="1" x14ac:dyDescent="0.2">
      <c r="A38" t="s">
        <v>1983</v>
      </c>
      <c r="B38" t="s">
        <v>1984</v>
      </c>
      <c r="C38" s="50">
        <f t="shared" ca="1" si="2"/>
        <v>7</v>
      </c>
      <c r="D38" s="101" t="s">
        <v>2019</v>
      </c>
      <c r="F38" s="34" t="s">
        <v>25</v>
      </c>
      <c r="H38" t="s">
        <v>2020</v>
      </c>
      <c r="O38" t="s">
        <v>26</v>
      </c>
      <c r="AA38" t="s">
        <v>16</v>
      </c>
      <c r="AB38" t="s">
        <v>2021</v>
      </c>
      <c r="AC38" t="s">
        <v>2022</v>
      </c>
      <c r="AD38" t="s">
        <v>1989</v>
      </c>
      <c r="AE38" t="s">
        <v>1990</v>
      </c>
      <c r="AF38" s="81" t="s">
        <v>1022</v>
      </c>
      <c r="AG38" s="81" t="s">
        <v>1022</v>
      </c>
      <c r="AI38" t="s">
        <v>1991</v>
      </c>
    </row>
    <row r="39" spans="1:35" ht="15" customHeight="1" x14ac:dyDescent="0.2">
      <c r="A39" t="s">
        <v>1983</v>
      </c>
      <c r="B39" t="s">
        <v>1984</v>
      </c>
      <c r="C39" s="50">
        <f t="shared" ca="1" si="2"/>
        <v>8</v>
      </c>
      <c r="D39" s="101" t="s">
        <v>2023</v>
      </c>
      <c r="F39" s="34" t="s">
        <v>18</v>
      </c>
      <c r="H39" t="s">
        <v>2024</v>
      </c>
      <c r="AA39" t="s">
        <v>16</v>
      </c>
      <c r="AB39" t="s">
        <v>2025</v>
      </c>
      <c r="AC39" t="s">
        <v>2026</v>
      </c>
      <c r="AD39" t="s">
        <v>2027</v>
      </c>
      <c r="AE39" t="s">
        <v>2028</v>
      </c>
      <c r="AF39" s="81" t="s">
        <v>1022</v>
      </c>
      <c r="AG39" s="81" t="s">
        <v>1022</v>
      </c>
    </row>
    <row r="40" spans="1:35" ht="15" customHeight="1" x14ac:dyDescent="0.2">
      <c r="A40" t="s">
        <v>1983</v>
      </c>
      <c r="B40" t="s">
        <v>1984</v>
      </c>
      <c r="C40" s="50">
        <f t="shared" ca="1" si="2"/>
        <v>9</v>
      </c>
      <c r="D40" s="101" t="s">
        <v>2029</v>
      </c>
      <c r="F40" s="34" t="s">
        <v>25</v>
      </c>
      <c r="H40" t="s">
        <v>2030</v>
      </c>
      <c r="O40" t="s">
        <v>26</v>
      </c>
      <c r="AA40" t="s">
        <v>16</v>
      </c>
      <c r="AB40" t="s">
        <v>2031</v>
      </c>
      <c r="AC40" t="s">
        <v>2032</v>
      </c>
      <c r="AD40" t="s">
        <v>1989</v>
      </c>
      <c r="AE40" t="s">
        <v>1990</v>
      </c>
      <c r="AF40" s="81" t="s">
        <v>1022</v>
      </c>
      <c r="AG40" s="81" t="s">
        <v>1022</v>
      </c>
      <c r="AI40" t="s">
        <v>1991</v>
      </c>
    </row>
    <row r="41" spans="1:35" ht="15" customHeight="1" x14ac:dyDescent="0.2">
      <c r="A41" t="s">
        <v>1983</v>
      </c>
      <c r="B41" t="s">
        <v>1984</v>
      </c>
      <c r="C41" s="50">
        <f t="shared" ca="1" si="2"/>
        <v>10</v>
      </c>
      <c r="D41" s="101" t="s">
        <v>2033</v>
      </c>
      <c r="F41" s="34" t="s">
        <v>18</v>
      </c>
      <c r="H41" t="s">
        <v>2034</v>
      </c>
      <c r="AA41" t="s">
        <v>16</v>
      </c>
      <c r="AB41" t="s">
        <v>2035</v>
      </c>
      <c r="AC41" t="s">
        <v>2036</v>
      </c>
      <c r="AD41" t="s">
        <v>2037</v>
      </c>
      <c r="AE41" t="s">
        <v>2038</v>
      </c>
      <c r="AF41" s="81" t="s">
        <v>1022</v>
      </c>
      <c r="AG41" s="81" t="s">
        <v>1022</v>
      </c>
    </row>
    <row r="42" spans="1:35" ht="15" customHeight="1" x14ac:dyDescent="0.2">
      <c r="A42" t="s">
        <v>1983</v>
      </c>
      <c r="B42" t="s">
        <v>1984</v>
      </c>
      <c r="C42" s="50">
        <f t="shared" ca="1" si="2"/>
        <v>11</v>
      </c>
      <c r="D42" s="101" t="s">
        <v>2039</v>
      </c>
      <c r="F42" s="34" t="s">
        <v>25</v>
      </c>
      <c r="H42" t="s">
        <v>2040</v>
      </c>
      <c r="O42" t="s">
        <v>26</v>
      </c>
      <c r="AA42" t="s">
        <v>16</v>
      </c>
      <c r="AB42" t="s">
        <v>2041</v>
      </c>
      <c r="AC42" t="s">
        <v>2042</v>
      </c>
      <c r="AD42" t="s">
        <v>1989</v>
      </c>
      <c r="AE42" t="s">
        <v>1990</v>
      </c>
      <c r="AF42" s="81" t="s">
        <v>1022</v>
      </c>
      <c r="AG42" s="81" t="s">
        <v>1022</v>
      </c>
      <c r="AI42" t="s">
        <v>1991</v>
      </c>
    </row>
    <row r="43" spans="1:35" ht="15" customHeight="1" x14ac:dyDescent="0.2">
      <c r="A43" t="s">
        <v>1983</v>
      </c>
      <c r="B43" t="s">
        <v>1984</v>
      </c>
      <c r="C43" s="50">
        <f t="shared" ca="1" si="2"/>
        <v>12</v>
      </c>
      <c r="D43" s="101" t="s">
        <v>2043</v>
      </c>
      <c r="F43" s="34" t="s">
        <v>18</v>
      </c>
      <c r="H43" t="s">
        <v>2044</v>
      </c>
      <c r="AA43" t="s">
        <v>16</v>
      </c>
      <c r="AB43" t="s">
        <v>2045</v>
      </c>
      <c r="AC43" t="s">
        <v>2046</v>
      </c>
      <c r="AD43" t="s">
        <v>2017</v>
      </c>
      <c r="AE43" t="s">
        <v>2018</v>
      </c>
      <c r="AF43" s="81" t="s">
        <v>1022</v>
      </c>
      <c r="AG43" s="81" t="s">
        <v>1022</v>
      </c>
    </row>
    <row r="44" spans="1:35" ht="15" customHeight="1" x14ac:dyDescent="0.2">
      <c r="A44" t="s">
        <v>1983</v>
      </c>
      <c r="B44" t="s">
        <v>1984</v>
      </c>
      <c r="C44" s="50">
        <f t="shared" ca="1" si="2"/>
        <v>13</v>
      </c>
      <c r="D44" s="101" t="s">
        <v>2047</v>
      </c>
      <c r="F44" s="34" t="s">
        <v>25</v>
      </c>
      <c r="H44" t="s">
        <v>2048</v>
      </c>
      <c r="O44" t="s">
        <v>26</v>
      </c>
      <c r="AA44" t="s">
        <v>16</v>
      </c>
      <c r="AB44" t="s">
        <v>2049</v>
      </c>
      <c r="AC44" t="s">
        <v>2050</v>
      </c>
      <c r="AD44" t="s">
        <v>1989</v>
      </c>
      <c r="AE44" t="s">
        <v>1990</v>
      </c>
      <c r="AF44" s="81" t="s">
        <v>1022</v>
      </c>
      <c r="AG44" s="81" t="s">
        <v>1022</v>
      </c>
      <c r="AI44" t="s">
        <v>1991</v>
      </c>
    </row>
    <row r="45" spans="1:35" ht="15" customHeight="1" x14ac:dyDescent="0.2">
      <c r="A45" t="s">
        <v>1983</v>
      </c>
      <c r="B45" t="s">
        <v>1984</v>
      </c>
      <c r="C45" s="50">
        <f t="shared" ca="1" si="2"/>
        <v>14</v>
      </c>
      <c r="D45" s="101" t="s">
        <v>2051</v>
      </c>
      <c r="F45" s="34" t="s">
        <v>18</v>
      </c>
      <c r="H45" t="s">
        <v>2052</v>
      </c>
      <c r="AA45" t="s">
        <v>16</v>
      </c>
      <c r="AB45" t="s">
        <v>2053</v>
      </c>
      <c r="AC45" t="s">
        <v>2054</v>
      </c>
      <c r="AD45" t="s">
        <v>2055</v>
      </c>
      <c r="AE45" t="s">
        <v>2056</v>
      </c>
      <c r="AF45" s="81" t="s">
        <v>1022</v>
      </c>
      <c r="AG45" s="81" t="s">
        <v>1022</v>
      </c>
    </row>
    <row r="46" spans="1:35" ht="15" customHeight="1" x14ac:dyDescent="0.2">
      <c r="A46" t="s">
        <v>1983</v>
      </c>
      <c r="B46" t="s">
        <v>1984</v>
      </c>
      <c r="C46" s="50">
        <f t="shared" ca="1" si="2"/>
        <v>15</v>
      </c>
      <c r="D46" s="101" t="s">
        <v>2057</v>
      </c>
      <c r="F46" s="34" t="s">
        <v>25</v>
      </c>
      <c r="H46" t="s">
        <v>2058</v>
      </c>
      <c r="O46" t="s">
        <v>26</v>
      </c>
      <c r="AA46" t="s">
        <v>16</v>
      </c>
      <c r="AB46" t="s">
        <v>2059</v>
      </c>
      <c r="AC46" t="s">
        <v>2060</v>
      </c>
      <c r="AD46" t="s">
        <v>1989</v>
      </c>
      <c r="AE46" t="s">
        <v>1990</v>
      </c>
      <c r="AF46" s="81" t="s">
        <v>1022</v>
      </c>
      <c r="AG46" s="81" t="s">
        <v>1022</v>
      </c>
      <c r="AI46" t="s">
        <v>1991</v>
      </c>
    </row>
    <row r="47" spans="1:35" ht="15" customHeight="1" x14ac:dyDescent="0.2">
      <c r="A47" t="s">
        <v>1983</v>
      </c>
      <c r="B47" t="s">
        <v>1984</v>
      </c>
      <c r="C47" s="50">
        <f t="shared" ca="1" si="2"/>
        <v>16</v>
      </c>
      <c r="D47" s="101" t="s">
        <v>2061</v>
      </c>
      <c r="F47" s="34" t="s">
        <v>18</v>
      </c>
      <c r="H47" t="s">
        <v>2062</v>
      </c>
      <c r="AA47" t="s">
        <v>16</v>
      </c>
      <c r="AB47" t="s">
        <v>2063</v>
      </c>
      <c r="AC47" t="s">
        <v>2064</v>
      </c>
      <c r="AD47" t="s">
        <v>1996</v>
      </c>
      <c r="AE47" t="s">
        <v>1997</v>
      </c>
      <c r="AF47" s="81" t="s">
        <v>1022</v>
      </c>
      <c r="AG47" s="81" t="s">
        <v>1022</v>
      </c>
    </row>
    <row r="48" spans="1:35" ht="15" customHeight="1" x14ac:dyDescent="0.2">
      <c r="A48" t="s">
        <v>1983</v>
      </c>
      <c r="B48" t="s">
        <v>1984</v>
      </c>
      <c r="C48" s="50">
        <f t="shared" ca="1" si="2"/>
        <v>17</v>
      </c>
      <c r="D48" s="101" t="s">
        <v>2065</v>
      </c>
      <c r="F48" s="34" t="s">
        <v>25</v>
      </c>
      <c r="O48" t="s">
        <v>26</v>
      </c>
      <c r="AA48" t="s">
        <v>24</v>
      </c>
      <c r="AB48" t="s">
        <v>2066</v>
      </c>
      <c r="AC48" t="s">
        <v>2067</v>
      </c>
      <c r="AD48" s="81" t="s">
        <v>159</v>
      </c>
      <c r="AE48" s="81" t="s">
        <v>159</v>
      </c>
      <c r="AF48" s="81" t="s">
        <v>1022</v>
      </c>
      <c r="AG48" s="81" t="s">
        <v>1022</v>
      </c>
    </row>
    <row r="49" spans="1:35" ht="15" customHeight="1" x14ac:dyDescent="0.2">
      <c r="A49" t="s">
        <v>1983</v>
      </c>
      <c r="B49" t="s">
        <v>1984</v>
      </c>
      <c r="C49" s="50">
        <f t="shared" ca="1" si="2"/>
        <v>18</v>
      </c>
      <c r="D49" s="101" t="s">
        <v>2068</v>
      </c>
      <c r="F49" s="34" t="s">
        <v>18</v>
      </c>
      <c r="H49" t="s">
        <v>2069</v>
      </c>
      <c r="AA49" t="s">
        <v>16</v>
      </c>
      <c r="AB49" t="s">
        <v>2070</v>
      </c>
      <c r="AC49" t="s">
        <v>2071</v>
      </c>
      <c r="AD49" t="s">
        <v>2070</v>
      </c>
      <c r="AE49" t="s">
        <v>2072</v>
      </c>
      <c r="AF49" s="81" t="s">
        <v>1022</v>
      </c>
      <c r="AG49" s="81" t="s">
        <v>1022</v>
      </c>
    </row>
    <row r="50" spans="1:35" ht="15" customHeight="1" x14ac:dyDescent="0.2">
      <c r="A50" t="s">
        <v>1983</v>
      </c>
      <c r="B50" t="s">
        <v>1984</v>
      </c>
      <c r="C50" s="50">
        <f t="shared" ca="1" si="2"/>
        <v>19</v>
      </c>
      <c r="D50" s="101" t="s">
        <v>2073</v>
      </c>
      <c r="F50" s="34" t="s">
        <v>25</v>
      </c>
      <c r="O50" t="s">
        <v>26</v>
      </c>
      <c r="AA50" t="s">
        <v>24</v>
      </c>
      <c r="AB50" t="s">
        <v>2074</v>
      </c>
      <c r="AC50" t="s">
        <v>2075</v>
      </c>
      <c r="AD50" s="81" t="s">
        <v>159</v>
      </c>
      <c r="AE50" s="81" t="s">
        <v>159</v>
      </c>
      <c r="AF50" s="81" t="s">
        <v>1022</v>
      </c>
      <c r="AG50" s="81" t="s">
        <v>1022</v>
      </c>
    </row>
    <row r="51" spans="1:35" ht="15" customHeight="1" x14ac:dyDescent="0.2">
      <c r="A51" t="s">
        <v>1983</v>
      </c>
      <c r="B51" t="s">
        <v>1984</v>
      </c>
      <c r="C51" s="50">
        <f t="shared" ca="1" si="2"/>
        <v>20</v>
      </c>
      <c r="D51" s="101" t="s">
        <v>2076</v>
      </c>
      <c r="F51" s="34" t="s">
        <v>18</v>
      </c>
      <c r="H51" t="s">
        <v>2077</v>
      </c>
      <c r="AA51" t="s">
        <v>16</v>
      </c>
      <c r="AB51" t="s">
        <v>2078</v>
      </c>
      <c r="AC51" t="s">
        <v>2079</v>
      </c>
      <c r="AD51" t="s">
        <v>2078</v>
      </c>
      <c r="AE51" t="s">
        <v>2080</v>
      </c>
      <c r="AF51" s="81" t="s">
        <v>1022</v>
      </c>
      <c r="AG51" s="81" t="s">
        <v>1022</v>
      </c>
    </row>
    <row r="52" spans="1:35" ht="15" customHeight="1" x14ac:dyDescent="0.2">
      <c r="A52" t="s">
        <v>1983</v>
      </c>
      <c r="B52" t="s">
        <v>1984</v>
      </c>
      <c r="C52" s="50">
        <f t="shared" ca="1" si="2"/>
        <v>21</v>
      </c>
      <c r="D52" s="101" t="s">
        <v>2081</v>
      </c>
      <c r="F52" s="34" t="s">
        <v>25</v>
      </c>
      <c r="O52" t="s">
        <v>26</v>
      </c>
      <c r="AA52" t="s">
        <v>24</v>
      </c>
      <c r="AB52" t="s">
        <v>2082</v>
      </c>
      <c r="AC52" t="s">
        <v>2083</v>
      </c>
      <c r="AD52" s="81" t="s">
        <v>159</v>
      </c>
      <c r="AE52" s="81" t="s">
        <v>159</v>
      </c>
      <c r="AF52" s="81" t="s">
        <v>1022</v>
      </c>
      <c r="AG52" s="81" t="s">
        <v>1022</v>
      </c>
    </row>
    <row r="53" spans="1:35" ht="15" customHeight="1" x14ac:dyDescent="0.2">
      <c r="A53" t="s">
        <v>1983</v>
      </c>
      <c r="B53" t="s">
        <v>1984</v>
      </c>
      <c r="C53" s="50">
        <f t="shared" ca="1" si="2"/>
        <v>22</v>
      </c>
      <c r="D53" s="101" t="s">
        <v>2084</v>
      </c>
      <c r="F53" s="34" t="s">
        <v>18</v>
      </c>
      <c r="H53" t="s">
        <v>2085</v>
      </c>
      <c r="AA53" t="s">
        <v>16</v>
      </c>
      <c r="AB53" t="s">
        <v>2086</v>
      </c>
      <c r="AC53" t="s">
        <v>2087</v>
      </c>
      <c r="AD53" t="s">
        <v>2086</v>
      </c>
      <c r="AE53" t="s">
        <v>2088</v>
      </c>
      <c r="AF53" s="81" t="s">
        <v>1022</v>
      </c>
      <c r="AG53" s="81" t="s">
        <v>1022</v>
      </c>
    </row>
    <row r="54" spans="1:35" ht="15" customHeight="1" x14ac:dyDescent="0.2">
      <c r="A54" t="s">
        <v>1983</v>
      </c>
      <c r="B54" t="s">
        <v>1984</v>
      </c>
      <c r="C54" s="50">
        <f t="shared" ca="1" si="2"/>
        <v>23</v>
      </c>
      <c r="D54" s="101" t="s">
        <v>2089</v>
      </c>
      <c r="F54" s="34" t="s">
        <v>25</v>
      </c>
      <c r="H54" t="s">
        <v>2090</v>
      </c>
      <c r="O54" t="s">
        <v>26</v>
      </c>
      <c r="AA54" t="s">
        <v>16</v>
      </c>
      <c r="AB54" t="s">
        <v>2091</v>
      </c>
      <c r="AC54" t="s">
        <v>2092</v>
      </c>
      <c r="AD54" t="s">
        <v>2091</v>
      </c>
      <c r="AE54" t="s">
        <v>2093</v>
      </c>
      <c r="AF54" s="81" t="s">
        <v>1022</v>
      </c>
      <c r="AG54" s="81" t="s">
        <v>1022</v>
      </c>
      <c r="AI54" t="s">
        <v>1991</v>
      </c>
    </row>
    <row r="55" spans="1:35" ht="15" customHeight="1" x14ac:dyDescent="0.2">
      <c r="A55" t="s">
        <v>1983</v>
      </c>
      <c r="B55" t="s">
        <v>1984</v>
      </c>
      <c r="C55" s="50">
        <f t="shared" ca="1" si="2"/>
        <v>24</v>
      </c>
      <c r="D55" s="101" t="s">
        <v>2094</v>
      </c>
      <c r="F55" s="34" t="s">
        <v>18</v>
      </c>
      <c r="H55" t="s">
        <v>2095</v>
      </c>
      <c r="AA55" t="s">
        <v>16</v>
      </c>
      <c r="AB55" t="s">
        <v>2096</v>
      </c>
      <c r="AC55" t="s">
        <v>2097</v>
      </c>
      <c r="AD55" t="s">
        <v>2096</v>
      </c>
      <c r="AE55" t="s">
        <v>2098</v>
      </c>
      <c r="AF55" s="81" t="s">
        <v>1022</v>
      </c>
      <c r="AG55" s="81" t="s">
        <v>1022</v>
      </c>
    </row>
    <row r="56" spans="1:35" ht="15" customHeight="1" x14ac:dyDescent="0.2">
      <c r="A56" t="s">
        <v>1983</v>
      </c>
      <c r="B56" t="s">
        <v>1984</v>
      </c>
      <c r="C56" s="50">
        <f t="shared" ca="1" si="2"/>
        <v>25</v>
      </c>
      <c r="D56" s="101" t="s">
        <v>2099</v>
      </c>
      <c r="F56" s="34" t="s">
        <v>25</v>
      </c>
      <c r="H56" t="s">
        <v>2100</v>
      </c>
      <c r="O56" t="s">
        <v>26</v>
      </c>
      <c r="AA56" t="s">
        <v>16</v>
      </c>
      <c r="AB56" t="s">
        <v>2101</v>
      </c>
      <c r="AC56" t="s">
        <v>2102</v>
      </c>
      <c r="AD56" t="s">
        <v>2101</v>
      </c>
      <c r="AE56" t="s">
        <v>2103</v>
      </c>
      <c r="AF56" s="81" t="s">
        <v>1022</v>
      </c>
      <c r="AG56" s="81" t="s">
        <v>1022</v>
      </c>
      <c r="AI56" t="s">
        <v>1991</v>
      </c>
    </row>
    <row r="57" spans="1:35" ht="15" customHeight="1" x14ac:dyDescent="0.2">
      <c r="A57" t="s">
        <v>1983</v>
      </c>
      <c r="B57" t="s">
        <v>2104</v>
      </c>
      <c r="C57" s="50">
        <f t="shared" ca="1" si="2"/>
        <v>26</v>
      </c>
      <c r="D57" s="101" t="s">
        <v>2105</v>
      </c>
      <c r="E57" t="s">
        <v>1985</v>
      </c>
      <c r="F57" s="34" t="s">
        <v>18</v>
      </c>
      <c r="O57" t="s">
        <v>26</v>
      </c>
      <c r="AA57" s="81" t="s">
        <v>159</v>
      </c>
      <c r="AB57" s="81" t="s">
        <v>159</v>
      </c>
      <c r="AC57" s="81" t="s">
        <v>159</v>
      </c>
      <c r="AD57" s="81" t="s">
        <v>159</v>
      </c>
      <c r="AE57" s="81" t="s">
        <v>159</v>
      </c>
      <c r="AF57" s="81" t="s">
        <v>1022</v>
      </c>
      <c r="AG57" s="81" t="s">
        <v>1022</v>
      </c>
    </row>
    <row r="58" spans="1:35" ht="15" customHeight="1" x14ac:dyDescent="0.2">
      <c r="A58" t="s">
        <v>1983</v>
      </c>
      <c r="B58" t="s">
        <v>2104</v>
      </c>
      <c r="C58" s="50">
        <f t="shared" ca="1" si="2"/>
        <v>27</v>
      </c>
      <c r="D58" s="102" t="s">
        <v>2106</v>
      </c>
      <c r="E58" t="s">
        <v>2106</v>
      </c>
      <c r="F58" s="34" t="s">
        <v>18</v>
      </c>
      <c r="H58" t="s">
        <v>2107</v>
      </c>
      <c r="AA58" t="s">
        <v>16</v>
      </c>
      <c r="AB58" t="s">
        <v>2108</v>
      </c>
      <c r="AC58" t="s">
        <v>2109</v>
      </c>
      <c r="AD58" t="s">
        <v>2108</v>
      </c>
      <c r="AE58" t="s">
        <v>2110</v>
      </c>
      <c r="AF58" s="81" t="s">
        <v>1022</v>
      </c>
      <c r="AG58" s="81" t="s">
        <v>1022</v>
      </c>
    </row>
    <row r="59" spans="1:35" ht="15" customHeight="1" x14ac:dyDescent="0.2">
      <c r="A59" t="s">
        <v>1983</v>
      </c>
      <c r="B59" t="s">
        <v>2104</v>
      </c>
      <c r="C59" s="50">
        <f t="shared" ca="1" si="2"/>
        <v>28</v>
      </c>
      <c r="D59" s="102" t="s">
        <v>2111</v>
      </c>
      <c r="E59" t="s">
        <v>2112</v>
      </c>
      <c r="F59" s="34" t="s">
        <v>25</v>
      </c>
      <c r="H59" t="s">
        <v>2113</v>
      </c>
      <c r="O59" t="s">
        <v>26</v>
      </c>
      <c r="AA59" t="s">
        <v>16</v>
      </c>
      <c r="AB59" t="s">
        <v>2114</v>
      </c>
      <c r="AC59" t="s">
        <v>2115</v>
      </c>
      <c r="AD59" t="s">
        <v>1989</v>
      </c>
      <c r="AE59" t="s">
        <v>1990</v>
      </c>
      <c r="AF59" s="81" t="s">
        <v>1022</v>
      </c>
      <c r="AG59" s="81" t="s">
        <v>1022</v>
      </c>
      <c r="AI59" t="s">
        <v>1991</v>
      </c>
    </row>
    <row r="60" spans="1:35" ht="15" customHeight="1" x14ac:dyDescent="0.2">
      <c r="A60" t="s">
        <v>1983</v>
      </c>
      <c r="B60" t="s">
        <v>2116</v>
      </c>
      <c r="C60" s="50">
        <f t="shared" ca="1" si="2"/>
        <v>29</v>
      </c>
      <c r="D60" t="s">
        <v>2117</v>
      </c>
      <c r="E60" t="s">
        <v>2118</v>
      </c>
      <c r="F60" s="34" t="s">
        <v>25</v>
      </c>
      <c r="H60" t="s">
        <v>2119</v>
      </c>
      <c r="O60" t="s">
        <v>26</v>
      </c>
      <c r="AA60" t="s">
        <v>16</v>
      </c>
      <c r="AB60" t="s">
        <v>2120</v>
      </c>
      <c r="AC60" t="s">
        <v>2121</v>
      </c>
      <c r="AD60" t="s">
        <v>2120</v>
      </c>
      <c r="AE60" t="s">
        <v>2122</v>
      </c>
      <c r="AF60" s="81" t="s">
        <v>1022</v>
      </c>
      <c r="AG60" s="81" t="s">
        <v>1022</v>
      </c>
      <c r="AI60" t="s">
        <v>1991</v>
      </c>
    </row>
    <row r="61" spans="1:35" ht="15" customHeight="1" x14ac:dyDescent="0.2">
      <c r="A61" t="s">
        <v>1983</v>
      </c>
      <c r="B61" t="s">
        <v>2116</v>
      </c>
      <c r="C61" s="50">
        <f t="shared" ca="1" si="2"/>
        <v>30</v>
      </c>
      <c r="D61" t="s">
        <v>2123</v>
      </c>
      <c r="F61" s="34" t="s">
        <v>18</v>
      </c>
      <c r="H61" t="s">
        <v>2124</v>
      </c>
      <c r="AA61" t="s">
        <v>16</v>
      </c>
      <c r="AB61" t="s">
        <v>2125</v>
      </c>
      <c r="AC61" t="s">
        <v>2126</v>
      </c>
      <c r="AD61" t="s">
        <v>2125</v>
      </c>
      <c r="AE61" t="s">
        <v>2127</v>
      </c>
      <c r="AF61" s="81" t="s">
        <v>1022</v>
      </c>
      <c r="AG61" s="81" t="s">
        <v>1022</v>
      </c>
    </row>
    <row r="62" spans="1:35" ht="15" customHeight="1" x14ac:dyDescent="0.2">
      <c r="A62" t="s">
        <v>1983</v>
      </c>
      <c r="B62" t="s">
        <v>2128</v>
      </c>
      <c r="C62" s="50">
        <f t="shared" ca="1" si="2"/>
        <v>31</v>
      </c>
      <c r="D62" t="s">
        <v>2129</v>
      </c>
      <c r="E62" t="s">
        <v>2130</v>
      </c>
      <c r="F62" s="34" t="s">
        <v>18</v>
      </c>
      <c r="H62" t="s">
        <v>2129</v>
      </c>
    </row>
    <row r="63" spans="1:35" ht="15" customHeight="1" x14ac:dyDescent="0.2">
      <c r="A63" t="s">
        <v>1983</v>
      </c>
      <c r="B63" t="s">
        <v>2128</v>
      </c>
      <c r="C63" s="50">
        <f t="shared" ca="1" si="2"/>
        <v>32</v>
      </c>
      <c r="D63" t="s">
        <v>2131</v>
      </c>
      <c r="E63" t="s">
        <v>2132</v>
      </c>
      <c r="F63" s="34" t="s">
        <v>18</v>
      </c>
      <c r="H63" t="s">
        <v>2131</v>
      </c>
    </row>
    <row r="64" spans="1:35" ht="15" customHeight="1" x14ac:dyDescent="0.2">
      <c r="A64" t="s">
        <v>1983</v>
      </c>
      <c r="B64" t="s">
        <v>2128</v>
      </c>
      <c r="C64" s="50">
        <f t="shared" ca="1" si="2"/>
        <v>33</v>
      </c>
      <c r="D64" t="s">
        <v>2133</v>
      </c>
      <c r="E64" t="s">
        <v>2134</v>
      </c>
      <c r="F64" s="34" t="s">
        <v>21</v>
      </c>
    </row>
    <row r="65" spans="1:15" ht="15" customHeight="1" x14ac:dyDescent="0.2">
      <c r="A65" t="s">
        <v>1983</v>
      </c>
      <c r="B65" t="s">
        <v>2128</v>
      </c>
      <c r="C65" s="50">
        <f t="shared" ca="1" si="2"/>
        <v>34</v>
      </c>
      <c r="D65" t="s">
        <v>2135</v>
      </c>
      <c r="E65" t="s">
        <v>2136</v>
      </c>
      <c r="F65" s="34" t="s">
        <v>21</v>
      </c>
    </row>
    <row r="66" spans="1:15" ht="15" customHeight="1" x14ac:dyDescent="0.2">
      <c r="A66" t="s">
        <v>1983</v>
      </c>
      <c r="B66" t="s">
        <v>2128</v>
      </c>
      <c r="C66" s="50">
        <f t="shared" ca="1" si="2"/>
        <v>34</v>
      </c>
      <c r="D66" t="s">
        <v>2135</v>
      </c>
      <c r="E66" t="s">
        <v>2137</v>
      </c>
      <c r="F66" s="34" t="s">
        <v>21</v>
      </c>
    </row>
    <row r="67" spans="1:15" ht="15" customHeight="1" x14ac:dyDescent="0.2">
      <c r="A67" t="s">
        <v>1983</v>
      </c>
      <c r="B67" t="s">
        <v>2128</v>
      </c>
      <c r="C67" s="50">
        <f t="shared" ca="1" si="2"/>
        <v>34</v>
      </c>
      <c r="D67" t="s">
        <v>2135</v>
      </c>
      <c r="E67" t="s">
        <v>2135</v>
      </c>
      <c r="F67" s="34" t="s">
        <v>21</v>
      </c>
    </row>
    <row r="68" spans="1:15" ht="15" customHeight="1" x14ac:dyDescent="0.2">
      <c r="A68" t="s">
        <v>1983</v>
      </c>
      <c r="B68" t="s">
        <v>2138</v>
      </c>
      <c r="C68" s="50">
        <f t="shared" ca="1" si="2"/>
        <v>35</v>
      </c>
      <c r="D68" t="s">
        <v>2139</v>
      </c>
      <c r="E68" t="s">
        <v>2140</v>
      </c>
      <c r="F68" s="34" t="s">
        <v>18</v>
      </c>
      <c r="H68" t="s">
        <v>2139</v>
      </c>
    </row>
    <row r="69" spans="1:15" ht="15" customHeight="1" x14ac:dyDescent="0.2">
      <c r="A69" t="s">
        <v>1983</v>
      </c>
      <c r="B69" t="s">
        <v>2138</v>
      </c>
      <c r="C69" s="50">
        <f t="shared" ref="C69:C89" ca="1" si="3">IF(A69&lt;&gt;OFFSET(A69,-1,0),1,OFFSET(C69,-1,0)+IF(D69=OFFSET(D69,-1,0),0,1))</f>
        <v>36</v>
      </c>
      <c r="D69" t="s">
        <v>2141</v>
      </c>
      <c r="E69" t="s">
        <v>2142</v>
      </c>
      <c r="F69" s="34" t="s">
        <v>18</v>
      </c>
      <c r="H69" t="s">
        <v>2141</v>
      </c>
      <c r="O69" s="34" t="s">
        <v>22</v>
      </c>
    </row>
    <row r="70" spans="1:15" ht="15" customHeight="1" x14ac:dyDescent="0.2">
      <c r="A70" t="s">
        <v>1983</v>
      </c>
      <c r="B70" t="s">
        <v>2143</v>
      </c>
      <c r="C70" s="50">
        <f t="shared" ca="1" si="3"/>
        <v>37</v>
      </c>
      <c r="D70" t="s">
        <v>2139</v>
      </c>
      <c r="E70" t="s">
        <v>2140</v>
      </c>
      <c r="F70" s="34" t="s">
        <v>18</v>
      </c>
      <c r="H70" t="s">
        <v>2139</v>
      </c>
    </row>
    <row r="71" spans="1:15" ht="15" customHeight="1" x14ac:dyDescent="0.2">
      <c r="A71" t="s">
        <v>1983</v>
      </c>
      <c r="B71" t="s">
        <v>2143</v>
      </c>
      <c r="C71" s="50">
        <f t="shared" ca="1" si="3"/>
        <v>38</v>
      </c>
      <c r="D71" t="s">
        <v>2141</v>
      </c>
      <c r="E71" t="s">
        <v>2142</v>
      </c>
      <c r="F71" s="34" t="s">
        <v>18</v>
      </c>
      <c r="H71" t="s">
        <v>2141</v>
      </c>
      <c r="O71" s="34" t="s">
        <v>22</v>
      </c>
    </row>
    <row r="72" spans="1:15" ht="15" customHeight="1" x14ac:dyDescent="0.2">
      <c r="A72" t="s">
        <v>1983</v>
      </c>
      <c r="B72" t="s">
        <v>2144</v>
      </c>
      <c r="C72" s="50">
        <f t="shared" ca="1" si="3"/>
        <v>39</v>
      </c>
      <c r="D72" t="s">
        <v>2139</v>
      </c>
      <c r="E72" t="s">
        <v>2140</v>
      </c>
      <c r="F72" s="34" t="s">
        <v>18</v>
      </c>
      <c r="H72" t="s">
        <v>2139</v>
      </c>
    </row>
    <row r="73" spans="1:15" ht="15" customHeight="1" x14ac:dyDescent="0.2">
      <c r="A73" t="s">
        <v>1983</v>
      </c>
      <c r="B73" t="s">
        <v>2144</v>
      </c>
      <c r="C73" s="50">
        <f t="shared" ca="1" si="3"/>
        <v>40</v>
      </c>
      <c r="D73" t="s">
        <v>2141</v>
      </c>
      <c r="E73" t="s">
        <v>2142</v>
      </c>
      <c r="F73" s="34" t="s">
        <v>18</v>
      </c>
      <c r="H73" t="s">
        <v>2141</v>
      </c>
      <c r="O73" s="34" t="s">
        <v>22</v>
      </c>
    </row>
    <row r="74" spans="1:15" ht="15" customHeight="1" x14ac:dyDescent="0.2">
      <c r="A74" t="s">
        <v>1983</v>
      </c>
      <c r="B74" t="s">
        <v>2145</v>
      </c>
      <c r="C74" s="50">
        <f t="shared" ca="1" si="3"/>
        <v>41</v>
      </c>
      <c r="D74" t="s">
        <v>2139</v>
      </c>
      <c r="E74" t="s">
        <v>2140</v>
      </c>
      <c r="F74" s="34" t="s">
        <v>18</v>
      </c>
      <c r="H74" t="s">
        <v>2139</v>
      </c>
    </row>
    <row r="75" spans="1:15" ht="15" customHeight="1" x14ac:dyDescent="0.2">
      <c r="A75" t="s">
        <v>1983</v>
      </c>
      <c r="B75" t="s">
        <v>2145</v>
      </c>
      <c r="C75" s="50">
        <f t="shared" ca="1" si="3"/>
        <v>42</v>
      </c>
      <c r="D75" t="s">
        <v>2141</v>
      </c>
      <c r="E75" t="s">
        <v>2142</v>
      </c>
      <c r="F75" s="34" t="s">
        <v>18</v>
      </c>
      <c r="H75" t="s">
        <v>2141</v>
      </c>
      <c r="O75" s="34" t="s">
        <v>22</v>
      </c>
    </row>
    <row r="76" spans="1:15" ht="15" customHeight="1" x14ac:dyDescent="0.2">
      <c r="A76" t="s">
        <v>1983</v>
      </c>
      <c r="B76" t="s">
        <v>2146</v>
      </c>
      <c r="C76" s="50">
        <f t="shared" ca="1" si="3"/>
        <v>43</v>
      </c>
      <c r="D76" t="s">
        <v>2139</v>
      </c>
      <c r="E76" t="s">
        <v>2140</v>
      </c>
      <c r="F76" s="34" t="s">
        <v>18</v>
      </c>
      <c r="H76" t="s">
        <v>2139</v>
      </c>
    </row>
    <row r="77" spans="1:15" ht="15" customHeight="1" x14ac:dyDescent="0.2">
      <c r="A77" t="s">
        <v>1983</v>
      </c>
      <c r="B77" t="s">
        <v>2146</v>
      </c>
      <c r="C77" s="50">
        <f t="shared" ca="1" si="3"/>
        <v>44</v>
      </c>
      <c r="D77" t="s">
        <v>2141</v>
      </c>
      <c r="E77" t="s">
        <v>2142</v>
      </c>
      <c r="F77" s="34" t="s">
        <v>18</v>
      </c>
      <c r="H77" t="s">
        <v>2141</v>
      </c>
      <c r="O77" s="34" t="s">
        <v>22</v>
      </c>
    </row>
    <row r="78" spans="1:15" ht="15" customHeight="1" x14ac:dyDescent="0.2">
      <c r="A78" t="s">
        <v>1983</v>
      </c>
      <c r="B78" t="s">
        <v>2147</v>
      </c>
      <c r="C78" s="50">
        <f t="shared" ca="1" si="3"/>
        <v>45</v>
      </c>
      <c r="D78" t="s">
        <v>2139</v>
      </c>
      <c r="E78" t="s">
        <v>2140</v>
      </c>
      <c r="F78" s="34" t="s">
        <v>18</v>
      </c>
      <c r="H78" t="s">
        <v>2139</v>
      </c>
    </row>
    <row r="79" spans="1:15" ht="15" customHeight="1" x14ac:dyDescent="0.2">
      <c r="A79" t="s">
        <v>1983</v>
      </c>
      <c r="B79" t="s">
        <v>2147</v>
      </c>
      <c r="C79" s="50">
        <f t="shared" ca="1" si="3"/>
        <v>46</v>
      </c>
      <c r="D79" t="s">
        <v>2141</v>
      </c>
      <c r="E79" t="s">
        <v>2142</v>
      </c>
      <c r="F79" s="34" t="s">
        <v>18</v>
      </c>
      <c r="H79" t="s">
        <v>2141</v>
      </c>
      <c r="O79" s="34" t="s">
        <v>22</v>
      </c>
    </row>
    <row r="80" spans="1:15" ht="15" customHeight="1" x14ac:dyDescent="0.2">
      <c r="A80" t="s">
        <v>1983</v>
      </c>
      <c r="B80" t="s">
        <v>2148</v>
      </c>
      <c r="C80" s="50">
        <f t="shared" ca="1" si="3"/>
        <v>47</v>
      </c>
      <c r="D80" t="s">
        <v>2139</v>
      </c>
      <c r="E80" t="s">
        <v>2140</v>
      </c>
      <c r="F80" s="34" t="s">
        <v>18</v>
      </c>
      <c r="H80" t="s">
        <v>2139</v>
      </c>
    </row>
    <row r="81" spans="1:35" ht="15" customHeight="1" x14ac:dyDescent="0.2">
      <c r="A81" t="s">
        <v>1983</v>
      </c>
      <c r="B81" t="s">
        <v>2148</v>
      </c>
      <c r="C81" s="50">
        <f t="shared" ca="1" si="3"/>
        <v>48</v>
      </c>
      <c r="D81" t="s">
        <v>2141</v>
      </c>
      <c r="E81" t="s">
        <v>2142</v>
      </c>
      <c r="F81" s="34" t="s">
        <v>18</v>
      </c>
      <c r="H81" t="s">
        <v>2141</v>
      </c>
      <c r="O81" s="34" t="s">
        <v>22</v>
      </c>
    </row>
    <row r="82" spans="1:35" ht="15" customHeight="1" x14ac:dyDescent="0.2">
      <c r="A82" t="s">
        <v>1983</v>
      </c>
      <c r="B82" t="s">
        <v>2149</v>
      </c>
      <c r="C82" s="50">
        <f t="shared" ca="1" si="3"/>
        <v>49</v>
      </c>
      <c r="D82" t="s">
        <v>2139</v>
      </c>
      <c r="E82" t="s">
        <v>2140</v>
      </c>
      <c r="F82" s="34" t="s">
        <v>18</v>
      </c>
      <c r="H82" t="s">
        <v>2139</v>
      </c>
    </row>
    <row r="83" spans="1:35" ht="15" customHeight="1" x14ac:dyDescent="0.2">
      <c r="A83" t="s">
        <v>1983</v>
      </c>
      <c r="B83" t="s">
        <v>2149</v>
      </c>
      <c r="C83" s="50">
        <f t="shared" ca="1" si="3"/>
        <v>50</v>
      </c>
      <c r="D83" t="s">
        <v>2141</v>
      </c>
      <c r="E83" t="s">
        <v>2142</v>
      </c>
      <c r="F83" s="34" t="s">
        <v>18</v>
      </c>
      <c r="H83" t="s">
        <v>2141</v>
      </c>
      <c r="O83" s="34" t="s">
        <v>22</v>
      </c>
    </row>
    <row r="84" spans="1:35" ht="15" customHeight="1" x14ac:dyDescent="0.2">
      <c r="A84" t="s">
        <v>1983</v>
      </c>
      <c r="B84" t="s">
        <v>2150</v>
      </c>
      <c r="C84" s="50">
        <f t="shared" ca="1" si="3"/>
        <v>51</v>
      </c>
      <c r="D84" t="s">
        <v>2150</v>
      </c>
      <c r="E84" t="s">
        <v>2151</v>
      </c>
      <c r="F84" s="34" t="s">
        <v>25</v>
      </c>
      <c r="O84" t="s">
        <v>26</v>
      </c>
    </row>
    <row r="85" spans="1:35" ht="15" customHeight="1" x14ac:dyDescent="0.2">
      <c r="A85" t="s">
        <v>1983</v>
      </c>
      <c r="B85" t="s">
        <v>2150</v>
      </c>
      <c r="C85" s="50">
        <f t="shared" ca="1" si="3"/>
        <v>52</v>
      </c>
      <c r="D85" t="s">
        <v>2152</v>
      </c>
      <c r="E85" t="s">
        <v>2153</v>
      </c>
      <c r="F85" s="34" t="s">
        <v>14</v>
      </c>
    </row>
    <row r="86" spans="1:35" ht="15" customHeight="1" x14ac:dyDescent="0.2">
      <c r="A86" t="s">
        <v>1983</v>
      </c>
      <c r="B86" t="s">
        <v>2150</v>
      </c>
      <c r="C86" s="50">
        <f t="shared" ca="1" si="3"/>
        <v>53</v>
      </c>
      <c r="D86" t="s">
        <v>2154</v>
      </c>
      <c r="E86" t="s">
        <v>29</v>
      </c>
      <c r="F86" s="34" t="s">
        <v>29</v>
      </c>
    </row>
    <row r="87" spans="1:35" ht="15" customHeight="1" x14ac:dyDescent="0.2">
      <c r="A87" t="s">
        <v>1983</v>
      </c>
      <c r="B87" t="s">
        <v>2150</v>
      </c>
      <c r="C87" s="50">
        <f t="shared" ca="1" si="3"/>
        <v>54</v>
      </c>
      <c r="D87" t="s">
        <v>2155</v>
      </c>
      <c r="E87" t="s">
        <v>2156</v>
      </c>
      <c r="F87" s="34" t="s">
        <v>14</v>
      </c>
    </row>
    <row r="88" spans="1:35" ht="15" customHeight="1" x14ac:dyDescent="0.2">
      <c r="A88" t="s">
        <v>1983</v>
      </c>
      <c r="B88" t="s">
        <v>2150</v>
      </c>
      <c r="C88" s="50">
        <f t="shared" ca="1" si="3"/>
        <v>55</v>
      </c>
      <c r="D88" t="s">
        <v>2157</v>
      </c>
      <c r="E88" t="s">
        <v>29</v>
      </c>
      <c r="F88" s="34" t="s">
        <v>29</v>
      </c>
    </row>
    <row r="89" spans="1:35" ht="15" customHeight="1" x14ac:dyDescent="0.2">
      <c r="A89" t="s">
        <v>1983</v>
      </c>
      <c r="B89" t="s">
        <v>2158</v>
      </c>
      <c r="C89" s="50">
        <f t="shared" ca="1" si="3"/>
        <v>56</v>
      </c>
      <c r="D89" s="101" t="s">
        <v>2159</v>
      </c>
      <c r="F89" s="34" t="s">
        <v>18</v>
      </c>
      <c r="H89" t="s">
        <v>2160</v>
      </c>
      <c r="Y89" t="s">
        <v>2161</v>
      </c>
      <c r="AI89" t="s">
        <v>2162</v>
      </c>
    </row>
    <row r="90" spans="1:35" ht="15" customHeight="1" x14ac:dyDescent="0.2">
      <c r="A90" t="s">
        <v>1983</v>
      </c>
      <c r="B90" t="s">
        <v>2158</v>
      </c>
      <c r="C90" s="50">
        <f t="shared" ref="C90:C95" ca="1" si="4">IF(A90&lt;&gt;OFFSET(A90,-1,0),1,OFFSET(C90,-1,0)+IF(D90=OFFSET(D90,-1,0),0,1))</f>
        <v>57</v>
      </c>
      <c r="D90" s="101" t="s">
        <v>2163</v>
      </c>
      <c r="F90" s="34" t="s">
        <v>18</v>
      </c>
      <c r="H90" t="s">
        <v>2164</v>
      </c>
      <c r="Y90" t="s">
        <v>2165</v>
      </c>
      <c r="AI90" t="s">
        <v>2166</v>
      </c>
    </row>
    <row r="91" spans="1:35" ht="15" customHeight="1" x14ac:dyDescent="0.2">
      <c r="A91" t="s">
        <v>1983</v>
      </c>
      <c r="B91" t="s">
        <v>2158</v>
      </c>
      <c r="C91" s="50">
        <f t="shared" ca="1" si="4"/>
        <v>58</v>
      </c>
      <c r="D91" s="101" t="s">
        <v>2167</v>
      </c>
      <c r="E91" t="s">
        <v>1082</v>
      </c>
      <c r="F91" s="34" t="s">
        <v>14</v>
      </c>
      <c r="P91">
        <v>255</v>
      </c>
    </row>
    <row r="92" spans="1:35" ht="15" customHeight="1" x14ac:dyDescent="0.2">
      <c r="A92" t="s">
        <v>1983</v>
      </c>
      <c r="B92" t="s">
        <v>2158</v>
      </c>
      <c r="C92" s="50">
        <f t="shared" ca="1" si="4"/>
        <v>59</v>
      </c>
      <c r="D92" s="101" t="s">
        <v>2168</v>
      </c>
      <c r="F92" s="34" t="s">
        <v>18</v>
      </c>
      <c r="H92" t="s">
        <v>2169</v>
      </c>
      <c r="Y92" t="s">
        <v>2170</v>
      </c>
    </row>
    <row r="93" spans="1:35" ht="15" customHeight="1" x14ac:dyDescent="0.2">
      <c r="A93" t="s">
        <v>1983</v>
      </c>
      <c r="B93" t="s">
        <v>2158</v>
      </c>
      <c r="C93" s="50">
        <f t="shared" ca="1" si="4"/>
        <v>60</v>
      </c>
      <c r="D93" s="101" t="s">
        <v>2171</v>
      </c>
      <c r="E93" t="s">
        <v>1082</v>
      </c>
      <c r="F93" s="34" t="s">
        <v>14</v>
      </c>
      <c r="P93">
        <v>255</v>
      </c>
    </row>
    <row r="94" spans="1:35" ht="15" customHeight="1" x14ac:dyDescent="0.2">
      <c r="A94" t="s">
        <v>1983</v>
      </c>
      <c r="B94" t="s">
        <v>2158</v>
      </c>
      <c r="C94" s="50">
        <f t="shared" ca="1" si="4"/>
        <v>61</v>
      </c>
      <c r="D94" s="101" t="s">
        <v>2172</v>
      </c>
      <c r="F94" s="34" t="s">
        <v>18</v>
      </c>
      <c r="H94" t="s">
        <v>2169</v>
      </c>
      <c r="Y94" t="s">
        <v>2173</v>
      </c>
    </row>
    <row r="95" spans="1:35" ht="15" customHeight="1" x14ac:dyDescent="0.2">
      <c r="A95" t="s">
        <v>1983</v>
      </c>
      <c r="B95" t="s">
        <v>2158</v>
      </c>
      <c r="C95" s="50">
        <f t="shared" ca="1" si="4"/>
        <v>62</v>
      </c>
      <c r="D95" s="101" t="s">
        <v>2174</v>
      </c>
      <c r="E95" t="s">
        <v>1082</v>
      </c>
      <c r="F95" s="34" t="s">
        <v>14</v>
      </c>
      <c r="P95">
        <v>255</v>
      </c>
    </row>
    <row r="96" spans="1:35" ht="15" customHeight="1" x14ac:dyDescent="0.2">
      <c r="B96" t="s">
        <v>2175</v>
      </c>
    </row>
  </sheetData>
  <autoFilter ref="A2:AJ7" xr:uid="{51965C98-E5DD-40EE-863B-45F12AD9D174}"/>
  <mergeCells count="2">
    <mergeCell ref="I1:N1"/>
    <mergeCell ref="AA1:AF1"/>
  </mergeCells>
  <phoneticPr fontId="16" type="noConversion"/>
  <hyperlinks>
    <hyperlink ref="J5" r:id="rId1" location="/orgs/MSF/sources/MSF/concepts/2473/" display="https://app.openconceptlab.org/ - /orgs/MSF/sources/MSF/concepts/2473/" xr:uid="{F72F0067-114F-4B2E-94EC-C02744BDC034}"/>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B5E1D-9DB6-48D2-A4E0-0A280E84CCC5}">
  <sheetPr codeName="Sheet2"/>
  <dimension ref="A2"/>
  <sheetViews>
    <sheetView workbookViewId="0">
      <selection activeCell="A3" sqref="A3"/>
    </sheetView>
  </sheetViews>
  <sheetFormatPr baseColWidth="10" defaultColWidth="8.6640625" defaultRowHeight="15" x14ac:dyDescent="0.2"/>
  <cols>
    <col min="1" max="1" width="32.6640625" customWidth="1"/>
  </cols>
  <sheetData>
    <row r="2" spans="1:1" x14ac:dyDescent="0.2">
      <c r="A2" t="s">
        <v>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43BF0-E9ED-45B9-8920-E70C708CCDA5}">
  <sheetPr>
    <tabColor rgb="FFFFC000"/>
    <outlinePr summaryBelow="0"/>
  </sheetPr>
  <dimension ref="A1:AJ362"/>
  <sheetViews>
    <sheetView workbookViewId="0">
      <pane xSplit="4" ySplit="2" topLeftCell="E3" activePane="bottomRight" state="frozen"/>
      <selection pane="topRight" activeCell="E1" sqref="E1"/>
      <selection pane="bottomLeft" activeCell="A2" sqref="A2"/>
      <selection pane="bottomRight" activeCell="D11" sqref="D11"/>
    </sheetView>
  </sheetViews>
  <sheetFormatPr baseColWidth="10" defaultColWidth="8.6640625" defaultRowHeight="15" customHeight="1" outlineLevelCol="1" x14ac:dyDescent="0.2"/>
  <cols>
    <col min="1" max="1" width="21.33203125" customWidth="1" outlineLevel="1"/>
    <col min="2" max="2" width="18.6640625" customWidth="1" outlineLevel="1"/>
    <col min="3" max="3" width="6.33203125" style="40" customWidth="1"/>
    <col min="4" max="4" width="53.5" customWidth="1" outlineLevel="1"/>
    <col min="5" max="5" width="35.33203125" customWidth="1" outlineLevel="1"/>
    <col min="6" max="6" width="18.6640625" customWidth="1" outlineLevel="1"/>
    <col min="7" max="7" width="11.6640625" style="40" customWidth="1"/>
    <col min="8" max="8" width="28.5" customWidth="1"/>
    <col min="9" max="9" width="18.6640625" customWidth="1"/>
    <col min="10" max="10" width="18.6640625" customWidth="1" outlineLevel="1"/>
    <col min="11" max="13" width="18.6640625" customWidth="1"/>
    <col min="14" max="14" width="35.5" customWidth="1"/>
    <col min="15" max="15" width="25.5" customWidth="1" outlineLevel="1"/>
    <col min="16" max="16" width="19.5" customWidth="1" outlineLevel="1"/>
    <col min="17" max="19" width="13.33203125" customWidth="1" outlineLevel="1"/>
    <col min="20" max="20" width="23.33203125" customWidth="1" outlineLevel="1"/>
    <col min="21" max="21" width="14.33203125" customWidth="1" outlineLevel="1"/>
    <col min="22" max="23" width="18.6640625" customWidth="1" outlineLevel="1"/>
    <col min="24" max="24" width="11" customWidth="1" outlineLevel="1"/>
    <col min="25" max="27" width="18.6640625" customWidth="1"/>
    <col min="28" max="28" width="44" customWidth="1"/>
    <col min="29" max="29" width="26.33203125" customWidth="1"/>
    <col min="30" max="30" width="38.33203125" customWidth="1"/>
    <col min="31" max="31" width="28.6640625" customWidth="1"/>
    <col min="32" max="33" width="18.6640625" customWidth="1"/>
    <col min="34" max="34" width="50.5" customWidth="1"/>
    <col min="35" max="35" width="45" customWidth="1"/>
    <col min="36" max="36" width="18.6640625" customWidth="1"/>
  </cols>
  <sheetData>
    <row r="1" spans="1:36" ht="40.5" customHeight="1" x14ac:dyDescent="0.2">
      <c r="I1" s="119" t="s">
        <v>992</v>
      </c>
      <c r="J1" s="119"/>
      <c r="K1" s="119"/>
      <c r="L1" s="119"/>
      <c r="M1" s="119"/>
      <c r="N1" s="119"/>
      <c r="AA1" s="119" t="s">
        <v>993</v>
      </c>
      <c r="AB1" s="119"/>
      <c r="AC1" s="119"/>
      <c r="AD1" s="119"/>
      <c r="AE1" s="119"/>
      <c r="AF1" s="119"/>
    </row>
    <row r="2" spans="1:36" s="1" customFormat="1" ht="30" customHeight="1" x14ac:dyDescent="0.2">
      <c r="A2" s="2" t="s">
        <v>121</v>
      </c>
      <c r="B2" s="2" t="s">
        <v>122</v>
      </c>
      <c r="C2" s="41" t="s">
        <v>994</v>
      </c>
      <c r="D2" s="2" t="s">
        <v>61</v>
      </c>
      <c r="E2" s="2" t="s">
        <v>124</v>
      </c>
      <c r="F2" s="2" t="s">
        <v>125</v>
      </c>
      <c r="G2" s="41" t="s">
        <v>995</v>
      </c>
      <c r="H2" s="2" t="s">
        <v>996</v>
      </c>
      <c r="I2" s="2" t="s">
        <v>998</v>
      </c>
      <c r="J2" s="2" t="s">
        <v>999</v>
      </c>
      <c r="K2" s="2" t="s">
        <v>149</v>
      </c>
      <c r="L2" s="2" t="s">
        <v>1000</v>
      </c>
      <c r="M2" s="2" t="s">
        <v>1001</v>
      </c>
      <c r="N2" s="2" t="s">
        <v>1002</v>
      </c>
      <c r="O2" s="2" t="s">
        <v>12</v>
      </c>
      <c r="P2" s="2" t="s">
        <v>13</v>
      </c>
      <c r="Q2" s="2" t="s">
        <v>132</v>
      </c>
      <c r="R2" s="2" t="s">
        <v>133</v>
      </c>
      <c r="S2" s="2" t="s">
        <v>134</v>
      </c>
      <c r="T2" s="2" t="s">
        <v>135</v>
      </c>
      <c r="U2" s="2" t="s">
        <v>136</v>
      </c>
      <c r="V2" s="2" t="s">
        <v>137</v>
      </c>
      <c r="W2" s="2" t="s">
        <v>138</v>
      </c>
      <c r="X2" s="2" t="s">
        <v>139</v>
      </c>
      <c r="Y2" s="2" t="s">
        <v>1004</v>
      </c>
      <c r="Z2" s="2" t="s">
        <v>1005</v>
      </c>
      <c r="AA2" s="2" t="s">
        <v>142</v>
      </c>
      <c r="AB2" s="2" t="s">
        <v>1006</v>
      </c>
      <c r="AC2" s="2" t="s">
        <v>1007</v>
      </c>
      <c r="AD2" s="2" t="s">
        <v>145</v>
      </c>
      <c r="AE2" s="2" t="s">
        <v>146</v>
      </c>
      <c r="AF2" s="2" t="s">
        <v>147</v>
      </c>
      <c r="AG2" s="2" t="s">
        <v>148</v>
      </c>
      <c r="AH2" s="2" t="s">
        <v>129</v>
      </c>
      <c r="AI2" s="2" t="s">
        <v>150</v>
      </c>
      <c r="AJ2" s="2" t="s">
        <v>151</v>
      </c>
    </row>
    <row r="3" spans="1:36" ht="15" customHeight="1" x14ac:dyDescent="0.2">
      <c r="A3" t="s">
        <v>1009</v>
      </c>
      <c r="B3" t="s">
        <v>1928</v>
      </c>
      <c r="C3" s="55">
        <v>1</v>
      </c>
      <c r="D3" t="s">
        <v>1010</v>
      </c>
      <c r="E3" t="s">
        <v>2176</v>
      </c>
      <c r="G3" s="81" t="s">
        <v>2177</v>
      </c>
      <c r="O3" s="34" t="s">
        <v>1015</v>
      </c>
      <c r="P3" s="34"/>
      <c r="U3" s="81" t="s">
        <v>2177</v>
      </c>
      <c r="V3" s="81" t="s">
        <v>2177</v>
      </c>
      <c r="W3" s="81" t="s">
        <v>2177</v>
      </c>
      <c r="AA3" s="81" t="s">
        <v>159</v>
      </c>
      <c r="AB3" s="81" t="s">
        <v>159</v>
      </c>
      <c r="AC3" s="81" t="s">
        <v>159</v>
      </c>
      <c r="AD3" s="81" t="s">
        <v>159</v>
      </c>
      <c r="AE3" s="81" t="s">
        <v>159</v>
      </c>
      <c r="AF3" s="81" t="s">
        <v>2177</v>
      </c>
      <c r="AG3" s="81" t="s">
        <v>2177</v>
      </c>
      <c r="AH3" s="81" t="s">
        <v>2177</v>
      </c>
      <c r="AI3" s="34"/>
      <c r="AJ3" s="81" t="s">
        <v>2177</v>
      </c>
    </row>
    <row r="4" spans="1:36" ht="15" customHeight="1" x14ac:dyDescent="0.2">
      <c r="A4" t="s">
        <v>1009</v>
      </c>
      <c r="B4" t="s">
        <v>1928</v>
      </c>
      <c r="C4" s="117">
        <f t="shared" ref="C4" ca="1" si="0">IF(A4&lt;&gt;OFFSET(A4,-1,0),1,OFFSET(C4,-1,0)+IF(D4=OFFSET(D4,-1,0),0,1))</f>
        <v>2</v>
      </c>
      <c r="D4" t="s">
        <v>2178</v>
      </c>
      <c r="G4" s="81" t="s">
        <v>2177</v>
      </c>
      <c r="O4" s="34" t="s">
        <v>1015</v>
      </c>
      <c r="P4" s="34"/>
      <c r="U4" s="81" t="s">
        <v>2177</v>
      </c>
      <c r="V4" s="81" t="s">
        <v>2177</v>
      </c>
      <c r="W4" s="81" t="s">
        <v>2177</v>
      </c>
      <c r="AA4" s="81" t="s">
        <v>159</v>
      </c>
      <c r="AB4" s="81" t="s">
        <v>159</v>
      </c>
      <c r="AC4" s="81" t="s">
        <v>159</v>
      </c>
      <c r="AD4" s="81" t="s">
        <v>159</v>
      </c>
      <c r="AE4" s="81" t="s">
        <v>159</v>
      </c>
      <c r="AF4" s="81" t="s">
        <v>2177</v>
      </c>
      <c r="AG4" s="81" t="s">
        <v>2177</v>
      </c>
      <c r="AH4" s="81" t="s">
        <v>2177</v>
      </c>
      <c r="AI4" s="34"/>
      <c r="AJ4" s="81" t="s">
        <v>2177</v>
      </c>
    </row>
    <row r="5" spans="1:36" ht="15" customHeight="1" x14ac:dyDescent="0.2">
      <c r="G5" s="81" t="s">
        <v>2177</v>
      </c>
      <c r="O5" s="34" t="s">
        <v>1015</v>
      </c>
      <c r="P5" s="34"/>
      <c r="U5" s="81" t="s">
        <v>2177</v>
      </c>
      <c r="V5" s="81" t="s">
        <v>2177</v>
      </c>
      <c r="W5" s="81" t="s">
        <v>2177</v>
      </c>
      <c r="AA5" s="81" t="s">
        <v>159</v>
      </c>
      <c r="AB5" s="81" t="s">
        <v>159</v>
      </c>
      <c r="AC5" s="81" t="s">
        <v>159</v>
      </c>
      <c r="AD5" s="81" t="s">
        <v>159</v>
      </c>
      <c r="AE5" s="81" t="s">
        <v>159</v>
      </c>
      <c r="AF5" s="81" t="s">
        <v>2177</v>
      </c>
      <c r="AG5" s="81" t="s">
        <v>2177</v>
      </c>
      <c r="AH5" s="81" t="s">
        <v>2177</v>
      </c>
      <c r="AI5" s="34"/>
      <c r="AJ5" s="81" t="s">
        <v>2177</v>
      </c>
    </row>
    <row r="6" spans="1:36" ht="15" customHeight="1" x14ac:dyDescent="0.2">
      <c r="G6" s="81" t="s">
        <v>2177</v>
      </c>
      <c r="O6" s="34" t="s">
        <v>1015</v>
      </c>
      <c r="P6" s="34"/>
      <c r="U6" s="81" t="s">
        <v>2177</v>
      </c>
      <c r="V6" s="81" t="s">
        <v>2177</v>
      </c>
      <c r="W6" s="81" t="s">
        <v>2177</v>
      </c>
      <c r="AA6" s="81" t="s">
        <v>159</v>
      </c>
      <c r="AB6" s="81" t="s">
        <v>159</v>
      </c>
      <c r="AC6" s="81" t="s">
        <v>159</v>
      </c>
      <c r="AD6" s="81" t="s">
        <v>159</v>
      </c>
      <c r="AE6" s="81" t="s">
        <v>159</v>
      </c>
      <c r="AF6" s="81" t="s">
        <v>2177</v>
      </c>
      <c r="AG6" s="81" t="s">
        <v>2177</v>
      </c>
      <c r="AH6" s="81" t="s">
        <v>2177</v>
      </c>
      <c r="AI6" s="34"/>
      <c r="AJ6" s="81" t="s">
        <v>2177</v>
      </c>
    </row>
    <row r="7" spans="1:36" ht="15" customHeight="1" x14ac:dyDescent="0.2">
      <c r="G7" s="81" t="s">
        <v>2177</v>
      </c>
      <c r="O7" s="34" t="s">
        <v>1015</v>
      </c>
      <c r="P7" s="34"/>
      <c r="U7" s="81" t="s">
        <v>2177</v>
      </c>
      <c r="V7" s="81" t="s">
        <v>2177</v>
      </c>
      <c r="W7" s="81" t="s">
        <v>2177</v>
      </c>
      <c r="AA7" s="81" t="s">
        <v>159</v>
      </c>
      <c r="AB7" s="81" t="s">
        <v>159</v>
      </c>
      <c r="AC7" s="81" t="s">
        <v>159</v>
      </c>
      <c r="AD7" s="81" t="s">
        <v>159</v>
      </c>
      <c r="AE7" s="81" t="s">
        <v>159</v>
      </c>
      <c r="AF7" s="81" t="s">
        <v>2177</v>
      </c>
      <c r="AG7" s="81" t="s">
        <v>2177</v>
      </c>
      <c r="AH7" s="81" t="s">
        <v>2177</v>
      </c>
      <c r="AI7" s="34"/>
      <c r="AJ7" s="81" t="s">
        <v>2177</v>
      </c>
    </row>
    <row r="8" spans="1:36" ht="15" customHeight="1" x14ac:dyDescent="0.2">
      <c r="G8" s="81" t="s">
        <v>2177</v>
      </c>
      <c r="O8" s="34" t="s">
        <v>1015</v>
      </c>
      <c r="P8" s="34"/>
      <c r="U8" s="81" t="s">
        <v>2177</v>
      </c>
      <c r="V8" s="81" t="s">
        <v>2177</v>
      </c>
      <c r="W8" s="81" t="s">
        <v>2177</v>
      </c>
      <c r="AA8" s="81" t="s">
        <v>159</v>
      </c>
      <c r="AB8" s="81" t="s">
        <v>159</v>
      </c>
      <c r="AC8" s="81" t="s">
        <v>159</v>
      </c>
      <c r="AD8" s="81" t="s">
        <v>159</v>
      </c>
      <c r="AE8" s="81" t="s">
        <v>159</v>
      </c>
      <c r="AF8" s="81" t="s">
        <v>2177</v>
      </c>
      <c r="AG8" s="81" t="s">
        <v>2177</v>
      </c>
      <c r="AH8" s="81" t="s">
        <v>2177</v>
      </c>
      <c r="AI8" s="34"/>
      <c r="AJ8" s="81" t="s">
        <v>2177</v>
      </c>
    </row>
    <row r="9" spans="1:36" ht="15" customHeight="1" x14ac:dyDescent="0.2">
      <c r="G9" s="81" t="s">
        <v>2177</v>
      </c>
      <c r="O9" s="34" t="s">
        <v>1015</v>
      </c>
      <c r="P9" s="34"/>
      <c r="U9" s="81" t="s">
        <v>2177</v>
      </c>
      <c r="V9" s="81" t="s">
        <v>2177</v>
      </c>
      <c r="W9" s="81" t="s">
        <v>2177</v>
      </c>
      <c r="AA9" s="81" t="s">
        <v>159</v>
      </c>
      <c r="AB9" s="81" t="s">
        <v>159</v>
      </c>
      <c r="AC9" s="81" t="s">
        <v>159</v>
      </c>
      <c r="AD9" s="81" t="s">
        <v>159</v>
      </c>
      <c r="AE9" s="81" t="s">
        <v>159</v>
      </c>
      <c r="AF9" s="81" t="s">
        <v>2177</v>
      </c>
      <c r="AG9" s="81" t="s">
        <v>2177</v>
      </c>
      <c r="AH9" s="81" t="s">
        <v>2177</v>
      </c>
      <c r="AI9" s="34"/>
      <c r="AJ9" s="81" t="s">
        <v>2177</v>
      </c>
    </row>
    <row r="10" spans="1:36" ht="15" customHeight="1" x14ac:dyDescent="0.2">
      <c r="D10">
        <f>20000/1500</f>
        <v>13.333333333333334</v>
      </c>
      <c r="G10" s="81" t="s">
        <v>2177</v>
      </c>
      <c r="O10" s="34" t="s">
        <v>1015</v>
      </c>
      <c r="P10" s="34"/>
      <c r="U10" s="81" t="s">
        <v>2177</v>
      </c>
      <c r="V10" s="81" t="s">
        <v>2177</v>
      </c>
      <c r="W10" s="81" t="s">
        <v>2177</v>
      </c>
      <c r="AA10" s="81" t="s">
        <v>159</v>
      </c>
      <c r="AB10" s="81" t="s">
        <v>159</v>
      </c>
      <c r="AC10" s="81" t="s">
        <v>159</v>
      </c>
      <c r="AD10" s="81" t="s">
        <v>159</v>
      </c>
      <c r="AE10" s="81" t="s">
        <v>159</v>
      </c>
      <c r="AF10" s="81" t="s">
        <v>2177</v>
      </c>
      <c r="AG10" s="81" t="s">
        <v>2177</v>
      </c>
      <c r="AH10" s="81" t="s">
        <v>2177</v>
      </c>
      <c r="AI10" s="34"/>
      <c r="AJ10" s="81" t="s">
        <v>2177</v>
      </c>
    </row>
    <row r="11" spans="1:36" ht="15" customHeight="1" x14ac:dyDescent="0.2">
      <c r="G11" s="81" t="s">
        <v>2177</v>
      </c>
      <c r="O11" s="34" t="s">
        <v>1015</v>
      </c>
      <c r="P11" s="34"/>
      <c r="U11" s="81" t="s">
        <v>2177</v>
      </c>
      <c r="V11" s="81" t="s">
        <v>2177</v>
      </c>
      <c r="W11" s="81" t="s">
        <v>2177</v>
      </c>
      <c r="AA11" s="81" t="s">
        <v>159</v>
      </c>
      <c r="AB11" s="81" t="s">
        <v>159</v>
      </c>
      <c r="AC11" s="81" t="s">
        <v>159</v>
      </c>
      <c r="AD11" s="81" t="s">
        <v>159</v>
      </c>
      <c r="AE11" s="81" t="s">
        <v>159</v>
      </c>
      <c r="AF11" s="81" t="s">
        <v>2177</v>
      </c>
      <c r="AG11" s="81" t="s">
        <v>2177</v>
      </c>
      <c r="AH11" s="81" t="s">
        <v>2177</v>
      </c>
      <c r="AI11" s="34"/>
      <c r="AJ11" s="81" t="s">
        <v>2177</v>
      </c>
    </row>
    <row r="12" spans="1:36" ht="15" customHeight="1" x14ac:dyDescent="0.2">
      <c r="G12" s="81" t="s">
        <v>2177</v>
      </c>
      <c r="O12" s="34" t="s">
        <v>1015</v>
      </c>
      <c r="P12" s="34"/>
      <c r="U12" s="81" t="s">
        <v>2177</v>
      </c>
      <c r="V12" s="81" t="s">
        <v>2177</v>
      </c>
      <c r="W12" s="81" t="s">
        <v>2177</v>
      </c>
      <c r="AA12" s="81" t="s">
        <v>159</v>
      </c>
      <c r="AB12" s="81" t="s">
        <v>159</v>
      </c>
      <c r="AC12" s="81" t="s">
        <v>159</v>
      </c>
      <c r="AD12" s="81" t="s">
        <v>159</v>
      </c>
      <c r="AE12" s="81" t="s">
        <v>159</v>
      </c>
      <c r="AF12" s="81" t="s">
        <v>2177</v>
      </c>
      <c r="AG12" s="81" t="s">
        <v>2177</v>
      </c>
      <c r="AH12" s="81" t="s">
        <v>2177</v>
      </c>
      <c r="AI12" s="34"/>
      <c r="AJ12" s="81" t="s">
        <v>2177</v>
      </c>
    </row>
    <row r="13" spans="1:36" ht="15" customHeight="1" x14ac:dyDescent="0.2">
      <c r="G13" s="81" t="s">
        <v>2177</v>
      </c>
      <c r="O13" s="34" t="s">
        <v>1015</v>
      </c>
      <c r="P13" s="34"/>
      <c r="U13" s="81" t="s">
        <v>2177</v>
      </c>
      <c r="V13" s="81" t="s">
        <v>2177</v>
      </c>
      <c r="W13" s="81" t="s">
        <v>2177</v>
      </c>
      <c r="AA13" s="81" t="s">
        <v>159</v>
      </c>
      <c r="AB13" s="81" t="s">
        <v>159</v>
      </c>
      <c r="AC13" s="81" t="s">
        <v>159</v>
      </c>
      <c r="AD13" s="81" t="s">
        <v>159</v>
      </c>
      <c r="AE13" s="81" t="s">
        <v>159</v>
      </c>
      <c r="AF13" s="81" t="s">
        <v>2177</v>
      </c>
      <c r="AG13" s="81" t="s">
        <v>2177</v>
      </c>
      <c r="AH13" s="81" t="s">
        <v>2177</v>
      </c>
      <c r="AI13" s="34"/>
      <c r="AJ13" s="81" t="s">
        <v>2177</v>
      </c>
    </row>
    <row r="14" spans="1:36" ht="15" customHeight="1" x14ac:dyDescent="0.2">
      <c r="G14" s="81" t="s">
        <v>2177</v>
      </c>
      <c r="O14" s="34" t="s">
        <v>1015</v>
      </c>
      <c r="P14" s="34"/>
      <c r="U14" s="81" t="s">
        <v>2177</v>
      </c>
      <c r="V14" s="81" t="s">
        <v>2177</v>
      </c>
      <c r="W14" s="81" t="s">
        <v>2177</v>
      </c>
      <c r="AA14" s="81" t="s">
        <v>159</v>
      </c>
      <c r="AB14" s="81" t="s">
        <v>159</v>
      </c>
      <c r="AC14" s="81" t="s">
        <v>159</v>
      </c>
      <c r="AD14" s="81" t="s">
        <v>159</v>
      </c>
      <c r="AE14" s="81" t="s">
        <v>159</v>
      </c>
      <c r="AF14" s="81" t="s">
        <v>2177</v>
      </c>
      <c r="AG14" s="81" t="s">
        <v>2177</v>
      </c>
      <c r="AH14" s="81" t="s">
        <v>2177</v>
      </c>
      <c r="AI14" s="34"/>
      <c r="AJ14" s="81" t="s">
        <v>2177</v>
      </c>
    </row>
    <row r="15" spans="1:36" ht="15" customHeight="1" x14ac:dyDescent="0.2">
      <c r="G15" s="81" t="s">
        <v>2177</v>
      </c>
      <c r="O15" s="34" t="s">
        <v>1015</v>
      </c>
      <c r="P15" s="34"/>
      <c r="U15" s="81" t="s">
        <v>2177</v>
      </c>
      <c r="V15" s="81" t="s">
        <v>2177</v>
      </c>
      <c r="W15" s="81" t="s">
        <v>2177</v>
      </c>
      <c r="AA15" s="81" t="s">
        <v>159</v>
      </c>
      <c r="AB15" s="81" t="s">
        <v>159</v>
      </c>
      <c r="AC15" s="81" t="s">
        <v>159</v>
      </c>
      <c r="AD15" s="81" t="s">
        <v>159</v>
      </c>
      <c r="AE15" s="81" t="s">
        <v>159</v>
      </c>
      <c r="AF15" s="81" t="s">
        <v>2177</v>
      </c>
      <c r="AG15" s="81" t="s">
        <v>2177</v>
      </c>
      <c r="AH15" s="81" t="s">
        <v>2177</v>
      </c>
      <c r="AI15" s="34"/>
      <c r="AJ15" s="81" t="s">
        <v>2177</v>
      </c>
    </row>
    <row r="16" spans="1:36" ht="15" customHeight="1" x14ac:dyDescent="0.2">
      <c r="G16" s="81" t="s">
        <v>2177</v>
      </c>
      <c r="O16" s="34" t="s">
        <v>1015</v>
      </c>
      <c r="P16" s="34"/>
      <c r="U16" s="81" t="s">
        <v>2177</v>
      </c>
      <c r="V16" s="81" t="s">
        <v>2177</v>
      </c>
      <c r="W16" s="81" t="s">
        <v>2177</v>
      </c>
      <c r="AA16" s="81" t="s">
        <v>159</v>
      </c>
      <c r="AB16" s="81" t="s">
        <v>159</v>
      </c>
      <c r="AC16" s="81" t="s">
        <v>159</v>
      </c>
      <c r="AD16" s="81" t="s">
        <v>159</v>
      </c>
      <c r="AE16" s="81" t="s">
        <v>159</v>
      </c>
      <c r="AF16" s="81" t="s">
        <v>2177</v>
      </c>
      <c r="AG16" s="81" t="s">
        <v>2177</v>
      </c>
      <c r="AH16" s="81" t="s">
        <v>2177</v>
      </c>
      <c r="AI16" s="34"/>
      <c r="AJ16" s="81" t="s">
        <v>2177</v>
      </c>
    </row>
    <row r="17" spans="7:36" ht="15" customHeight="1" x14ac:dyDescent="0.2">
      <c r="G17" s="81" t="s">
        <v>2177</v>
      </c>
      <c r="O17" s="34" t="s">
        <v>1015</v>
      </c>
      <c r="P17" s="34"/>
      <c r="U17" s="81" t="s">
        <v>2177</v>
      </c>
      <c r="V17" s="81" t="s">
        <v>2177</v>
      </c>
      <c r="W17" s="81" t="s">
        <v>2177</v>
      </c>
      <c r="AA17" s="81" t="s">
        <v>159</v>
      </c>
      <c r="AB17" s="81" t="s">
        <v>159</v>
      </c>
      <c r="AC17" s="81" t="s">
        <v>159</v>
      </c>
      <c r="AD17" s="81" t="s">
        <v>159</v>
      </c>
      <c r="AE17" s="81" t="s">
        <v>159</v>
      </c>
      <c r="AF17" s="81" t="s">
        <v>2177</v>
      </c>
      <c r="AG17" s="81" t="s">
        <v>2177</v>
      </c>
      <c r="AH17" s="81" t="s">
        <v>2177</v>
      </c>
      <c r="AI17" s="34"/>
      <c r="AJ17" s="81" t="s">
        <v>2177</v>
      </c>
    </row>
    <row r="18" spans="7:36" ht="15" customHeight="1" x14ac:dyDescent="0.2">
      <c r="G18" s="81" t="s">
        <v>2177</v>
      </c>
      <c r="O18" s="34" t="s">
        <v>1015</v>
      </c>
      <c r="P18" s="34"/>
      <c r="U18" s="81" t="s">
        <v>2177</v>
      </c>
      <c r="V18" s="81" t="s">
        <v>2177</v>
      </c>
      <c r="W18" s="81" t="s">
        <v>2177</v>
      </c>
      <c r="AA18" s="81" t="s">
        <v>159</v>
      </c>
      <c r="AB18" s="81" t="s">
        <v>159</v>
      </c>
      <c r="AC18" s="81" t="s">
        <v>159</v>
      </c>
      <c r="AD18" s="81" t="s">
        <v>159</v>
      </c>
      <c r="AE18" s="81" t="s">
        <v>159</v>
      </c>
      <c r="AF18" s="81" t="s">
        <v>2177</v>
      </c>
      <c r="AG18" s="81" t="s">
        <v>2177</v>
      </c>
      <c r="AH18" s="81" t="s">
        <v>2177</v>
      </c>
      <c r="AI18" s="34"/>
      <c r="AJ18" s="81" t="s">
        <v>2177</v>
      </c>
    </row>
    <row r="19" spans="7:36" ht="15" customHeight="1" x14ac:dyDescent="0.2">
      <c r="G19" s="81" t="s">
        <v>2177</v>
      </c>
      <c r="O19" s="34" t="s">
        <v>1015</v>
      </c>
      <c r="P19" s="34"/>
      <c r="U19" s="81" t="s">
        <v>2177</v>
      </c>
      <c r="V19" s="81" t="s">
        <v>2177</v>
      </c>
      <c r="W19" s="81" t="s">
        <v>2177</v>
      </c>
      <c r="AA19" s="81" t="s">
        <v>159</v>
      </c>
      <c r="AB19" s="81" t="s">
        <v>159</v>
      </c>
      <c r="AC19" s="81" t="s">
        <v>159</v>
      </c>
      <c r="AD19" s="81" t="s">
        <v>159</v>
      </c>
      <c r="AE19" s="81" t="s">
        <v>159</v>
      </c>
      <c r="AF19" s="81" t="s">
        <v>2177</v>
      </c>
      <c r="AG19" s="81" t="s">
        <v>2177</v>
      </c>
      <c r="AH19" s="81" t="s">
        <v>2177</v>
      </c>
      <c r="AI19" s="34"/>
      <c r="AJ19" s="81" t="s">
        <v>2177</v>
      </c>
    </row>
    <row r="20" spans="7:36" ht="15" customHeight="1" x14ac:dyDescent="0.2">
      <c r="G20" s="81" t="s">
        <v>2177</v>
      </c>
      <c r="O20" s="34" t="s">
        <v>1015</v>
      </c>
      <c r="P20" s="34"/>
      <c r="U20" s="81" t="s">
        <v>2177</v>
      </c>
      <c r="V20" s="81" t="s">
        <v>2177</v>
      </c>
      <c r="W20" s="81" t="s">
        <v>2177</v>
      </c>
      <c r="AA20" s="81" t="s">
        <v>159</v>
      </c>
      <c r="AB20" s="81" t="s">
        <v>159</v>
      </c>
      <c r="AC20" s="81" t="s">
        <v>159</v>
      </c>
      <c r="AD20" s="81" t="s">
        <v>159</v>
      </c>
      <c r="AE20" s="81" t="s">
        <v>159</v>
      </c>
      <c r="AF20" s="81" t="s">
        <v>2177</v>
      </c>
      <c r="AG20" s="81" t="s">
        <v>2177</v>
      </c>
      <c r="AH20" s="81" t="s">
        <v>2177</v>
      </c>
      <c r="AI20" s="34"/>
      <c r="AJ20" s="81" t="s">
        <v>2177</v>
      </c>
    </row>
    <row r="21" spans="7:36" ht="15" customHeight="1" x14ac:dyDescent="0.2">
      <c r="G21" s="81" t="s">
        <v>2177</v>
      </c>
      <c r="O21" s="34" t="s">
        <v>1015</v>
      </c>
      <c r="P21" s="34"/>
      <c r="U21" s="81" t="s">
        <v>2177</v>
      </c>
      <c r="V21" s="81" t="s">
        <v>2177</v>
      </c>
      <c r="W21" s="81" t="s">
        <v>2177</v>
      </c>
      <c r="AA21" s="81" t="s">
        <v>159</v>
      </c>
      <c r="AB21" s="81" t="s">
        <v>159</v>
      </c>
      <c r="AC21" s="81" t="s">
        <v>159</v>
      </c>
      <c r="AD21" s="81" t="s">
        <v>159</v>
      </c>
      <c r="AE21" s="81" t="s">
        <v>159</v>
      </c>
      <c r="AF21" s="81" t="s">
        <v>2177</v>
      </c>
      <c r="AG21" s="81" t="s">
        <v>2177</v>
      </c>
      <c r="AH21" s="81" t="s">
        <v>2177</v>
      </c>
      <c r="AI21" s="34"/>
      <c r="AJ21" s="81" t="s">
        <v>2177</v>
      </c>
    </row>
    <row r="22" spans="7:36" ht="15" customHeight="1" x14ac:dyDescent="0.2">
      <c r="G22" s="81" t="s">
        <v>2177</v>
      </c>
      <c r="O22" s="34" t="s">
        <v>1015</v>
      </c>
      <c r="P22" s="34"/>
      <c r="U22" s="81" t="s">
        <v>2177</v>
      </c>
      <c r="V22" s="81" t="s">
        <v>2177</v>
      </c>
      <c r="W22" s="81" t="s">
        <v>2177</v>
      </c>
      <c r="AA22" s="81" t="s">
        <v>159</v>
      </c>
      <c r="AB22" s="81" t="s">
        <v>159</v>
      </c>
      <c r="AC22" s="81" t="s">
        <v>159</v>
      </c>
      <c r="AD22" s="81" t="s">
        <v>159</v>
      </c>
      <c r="AE22" s="81" t="s">
        <v>159</v>
      </c>
      <c r="AF22" s="81" t="s">
        <v>2177</v>
      </c>
      <c r="AG22" s="81" t="s">
        <v>2177</v>
      </c>
      <c r="AH22" s="81" t="s">
        <v>2177</v>
      </c>
      <c r="AI22" s="34"/>
      <c r="AJ22" s="81" t="s">
        <v>2177</v>
      </c>
    </row>
    <row r="23" spans="7:36" ht="15" customHeight="1" x14ac:dyDescent="0.2">
      <c r="G23" s="81" t="s">
        <v>2177</v>
      </c>
      <c r="O23" s="34" t="s">
        <v>1015</v>
      </c>
      <c r="P23" s="34"/>
      <c r="U23" s="81" t="s">
        <v>2177</v>
      </c>
      <c r="V23" s="81" t="s">
        <v>2177</v>
      </c>
      <c r="W23" s="81" t="s">
        <v>2177</v>
      </c>
      <c r="AA23" s="81" t="s">
        <v>159</v>
      </c>
      <c r="AB23" s="81" t="s">
        <v>159</v>
      </c>
      <c r="AC23" s="81" t="s">
        <v>159</v>
      </c>
      <c r="AD23" s="81" t="s">
        <v>159</v>
      </c>
      <c r="AE23" s="81" t="s">
        <v>159</v>
      </c>
      <c r="AF23" s="81" t="s">
        <v>2177</v>
      </c>
      <c r="AG23" s="81" t="s">
        <v>2177</v>
      </c>
      <c r="AH23" s="81" t="s">
        <v>2177</v>
      </c>
      <c r="AI23" s="34"/>
      <c r="AJ23" s="81" t="s">
        <v>2177</v>
      </c>
    </row>
    <row r="24" spans="7:36" ht="15" customHeight="1" x14ac:dyDescent="0.2">
      <c r="G24" s="81" t="s">
        <v>2177</v>
      </c>
      <c r="O24" s="34" t="s">
        <v>1015</v>
      </c>
      <c r="P24" s="34"/>
      <c r="U24" s="81" t="s">
        <v>2177</v>
      </c>
      <c r="V24" s="81" t="s">
        <v>2177</v>
      </c>
      <c r="W24" s="81" t="s">
        <v>2177</v>
      </c>
      <c r="AA24" s="81" t="s">
        <v>159</v>
      </c>
      <c r="AB24" s="81" t="s">
        <v>159</v>
      </c>
      <c r="AC24" s="81" t="s">
        <v>159</v>
      </c>
      <c r="AD24" s="81" t="s">
        <v>159</v>
      </c>
      <c r="AE24" s="81" t="s">
        <v>159</v>
      </c>
      <c r="AF24" s="81" t="s">
        <v>2177</v>
      </c>
      <c r="AG24" s="81" t="s">
        <v>2177</v>
      </c>
      <c r="AH24" s="81" t="s">
        <v>2177</v>
      </c>
      <c r="AI24" s="34"/>
      <c r="AJ24" s="81" t="s">
        <v>2177</v>
      </c>
    </row>
    <row r="25" spans="7:36" ht="15" customHeight="1" x14ac:dyDescent="0.2">
      <c r="G25" s="81" t="s">
        <v>2177</v>
      </c>
      <c r="O25" s="34" t="s">
        <v>1015</v>
      </c>
      <c r="P25" s="34"/>
      <c r="U25" s="81" t="s">
        <v>2177</v>
      </c>
      <c r="V25" s="81" t="s">
        <v>2177</v>
      </c>
      <c r="W25" s="81" t="s">
        <v>2177</v>
      </c>
      <c r="AA25" s="81" t="s">
        <v>159</v>
      </c>
      <c r="AB25" s="81" t="s">
        <v>159</v>
      </c>
      <c r="AC25" s="81" t="s">
        <v>159</v>
      </c>
      <c r="AD25" s="81" t="s">
        <v>159</v>
      </c>
      <c r="AE25" s="81" t="s">
        <v>159</v>
      </c>
      <c r="AF25" s="81" t="s">
        <v>2177</v>
      </c>
      <c r="AG25" s="81" t="s">
        <v>2177</v>
      </c>
      <c r="AH25" s="81" t="s">
        <v>2177</v>
      </c>
      <c r="AI25" s="34"/>
      <c r="AJ25" s="81" t="s">
        <v>2177</v>
      </c>
    </row>
    <row r="26" spans="7:36" ht="15" customHeight="1" x14ac:dyDescent="0.2">
      <c r="G26" s="81" t="s">
        <v>2177</v>
      </c>
      <c r="O26" s="34" t="s">
        <v>1015</v>
      </c>
      <c r="P26" s="34"/>
      <c r="U26" s="81" t="s">
        <v>2177</v>
      </c>
      <c r="V26" s="81" t="s">
        <v>2177</v>
      </c>
      <c r="W26" s="81" t="s">
        <v>2177</v>
      </c>
      <c r="AA26" s="81" t="s">
        <v>159</v>
      </c>
      <c r="AB26" s="81" t="s">
        <v>159</v>
      </c>
      <c r="AC26" s="81" t="s">
        <v>159</v>
      </c>
      <c r="AD26" s="81" t="s">
        <v>159</v>
      </c>
      <c r="AE26" s="81" t="s">
        <v>159</v>
      </c>
      <c r="AF26" s="81" t="s">
        <v>2177</v>
      </c>
      <c r="AG26" s="81" t="s">
        <v>2177</v>
      </c>
      <c r="AH26" s="81" t="s">
        <v>2177</v>
      </c>
      <c r="AI26" s="34"/>
      <c r="AJ26" s="81" t="s">
        <v>2177</v>
      </c>
    </row>
    <row r="27" spans="7:36" ht="15" customHeight="1" x14ac:dyDescent="0.2">
      <c r="G27" s="81" t="s">
        <v>2177</v>
      </c>
      <c r="O27" s="34" t="s">
        <v>1015</v>
      </c>
      <c r="P27" s="34"/>
      <c r="U27" s="81" t="s">
        <v>2177</v>
      </c>
      <c r="V27" s="81" t="s">
        <v>2177</v>
      </c>
      <c r="W27" s="81" t="s">
        <v>2177</v>
      </c>
      <c r="AA27" s="81" t="s">
        <v>159</v>
      </c>
      <c r="AB27" s="81" t="s">
        <v>159</v>
      </c>
      <c r="AC27" s="81" t="s">
        <v>159</v>
      </c>
      <c r="AD27" s="81" t="s">
        <v>159</v>
      </c>
      <c r="AE27" s="81" t="s">
        <v>159</v>
      </c>
      <c r="AF27" s="81" t="s">
        <v>2177</v>
      </c>
      <c r="AG27" s="81" t="s">
        <v>2177</v>
      </c>
      <c r="AH27" s="81" t="s">
        <v>2177</v>
      </c>
      <c r="AI27" s="34"/>
      <c r="AJ27" s="81" t="s">
        <v>2177</v>
      </c>
    </row>
    <row r="28" spans="7:36" ht="15" customHeight="1" x14ac:dyDescent="0.2">
      <c r="G28" s="81" t="s">
        <v>2177</v>
      </c>
      <c r="O28" s="34" t="s">
        <v>1015</v>
      </c>
      <c r="P28" s="34"/>
      <c r="U28" s="81" t="s">
        <v>2177</v>
      </c>
      <c r="V28" s="81" t="s">
        <v>2177</v>
      </c>
      <c r="W28" s="81" t="s">
        <v>2177</v>
      </c>
      <c r="AA28" s="81" t="s">
        <v>159</v>
      </c>
      <c r="AB28" s="81" t="s">
        <v>159</v>
      </c>
      <c r="AC28" s="81" t="s">
        <v>159</v>
      </c>
      <c r="AD28" s="81" t="s">
        <v>159</v>
      </c>
      <c r="AE28" s="81" t="s">
        <v>159</v>
      </c>
      <c r="AF28" s="81" t="s">
        <v>2177</v>
      </c>
      <c r="AG28" s="81" t="s">
        <v>2177</v>
      </c>
      <c r="AH28" s="81" t="s">
        <v>2177</v>
      </c>
      <c r="AI28" s="34"/>
      <c r="AJ28" s="81" t="s">
        <v>2177</v>
      </c>
    </row>
    <row r="29" spans="7:36" ht="15" customHeight="1" x14ac:dyDescent="0.2">
      <c r="G29" s="81" t="s">
        <v>2177</v>
      </c>
      <c r="O29" s="34" t="s">
        <v>1015</v>
      </c>
      <c r="P29" s="34"/>
      <c r="U29" s="81" t="s">
        <v>2177</v>
      </c>
      <c r="V29" s="81" t="s">
        <v>2177</v>
      </c>
      <c r="W29" s="81" t="s">
        <v>2177</v>
      </c>
      <c r="AA29" s="81" t="s">
        <v>159</v>
      </c>
      <c r="AB29" s="81" t="s">
        <v>159</v>
      </c>
      <c r="AC29" s="81" t="s">
        <v>159</v>
      </c>
      <c r="AD29" s="81" t="s">
        <v>159</v>
      </c>
      <c r="AE29" s="81" t="s">
        <v>159</v>
      </c>
      <c r="AF29" s="81" t="s">
        <v>2177</v>
      </c>
      <c r="AG29" s="81" t="s">
        <v>2177</v>
      </c>
      <c r="AH29" s="81" t="s">
        <v>2177</v>
      </c>
      <c r="AI29" s="34"/>
      <c r="AJ29" s="81" t="s">
        <v>2177</v>
      </c>
    </row>
    <row r="30" spans="7:36" ht="15" customHeight="1" x14ac:dyDescent="0.2">
      <c r="G30" s="81" t="s">
        <v>2177</v>
      </c>
      <c r="O30" s="34" t="s">
        <v>1015</v>
      </c>
      <c r="P30" s="34"/>
      <c r="U30" s="81" t="s">
        <v>2177</v>
      </c>
      <c r="V30" s="81" t="s">
        <v>2177</v>
      </c>
      <c r="W30" s="81" t="s">
        <v>2177</v>
      </c>
      <c r="AA30" s="81" t="s">
        <v>159</v>
      </c>
      <c r="AB30" s="81" t="s">
        <v>159</v>
      </c>
      <c r="AC30" s="81" t="s">
        <v>159</v>
      </c>
      <c r="AD30" s="81" t="s">
        <v>159</v>
      </c>
      <c r="AE30" s="81" t="s">
        <v>159</v>
      </c>
      <c r="AF30" s="81" t="s">
        <v>2177</v>
      </c>
      <c r="AG30" s="81" t="s">
        <v>2177</v>
      </c>
      <c r="AH30" s="81" t="s">
        <v>2177</v>
      </c>
      <c r="AI30" s="34"/>
      <c r="AJ30" s="81" t="s">
        <v>2177</v>
      </c>
    </row>
    <row r="31" spans="7:36" ht="15" customHeight="1" x14ac:dyDescent="0.2">
      <c r="G31" s="81" t="s">
        <v>2177</v>
      </c>
      <c r="O31" s="34" t="s">
        <v>1015</v>
      </c>
      <c r="P31" s="34"/>
      <c r="U31" s="81" t="s">
        <v>2177</v>
      </c>
      <c r="V31" s="81" t="s">
        <v>2177</v>
      </c>
      <c r="W31" s="81" t="s">
        <v>2177</v>
      </c>
      <c r="AA31" s="81" t="s">
        <v>159</v>
      </c>
      <c r="AB31" s="81" t="s">
        <v>159</v>
      </c>
      <c r="AC31" s="81" t="s">
        <v>159</v>
      </c>
      <c r="AD31" s="81" t="s">
        <v>159</v>
      </c>
      <c r="AE31" s="81" t="s">
        <v>159</v>
      </c>
      <c r="AF31" s="81" t="s">
        <v>2177</v>
      </c>
      <c r="AG31" s="81" t="s">
        <v>2177</v>
      </c>
      <c r="AH31" s="81" t="s">
        <v>2177</v>
      </c>
      <c r="AI31" s="34"/>
      <c r="AJ31" s="81" t="s">
        <v>2177</v>
      </c>
    </row>
    <row r="32" spans="7:36" ht="15" customHeight="1" x14ac:dyDescent="0.2">
      <c r="G32" s="81" t="s">
        <v>2177</v>
      </c>
      <c r="O32" s="34" t="s">
        <v>1015</v>
      </c>
      <c r="P32" s="34"/>
      <c r="U32" s="81" t="s">
        <v>2177</v>
      </c>
      <c r="V32" s="81" t="s">
        <v>2177</v>
      </c>
      <c r="W32" s="81" t="s">
        <v>2177</v>
      </c>
      <c r="AA32" s="81" t="s">
        <v>159</v>
      </c>
      <c r="AB32" s="81" t="s">
        <v>159</v>
      </c>
      <c r="AC32" s="81" t="s">
        <v>159</v>
      </c>
      <c r="AD32" s="81" t="s">
        <v>159</v>
      </c>
      <c r="AE32" s="81" t="s">
        <v>159</v>
      </c>
      <c r="AF32" s="81" t="s">
        <v>2177</v>
      </c>
      <c r="AG32" s="81" t="s">
        <v>2177</v>
      </c>
      <c r="AH32" s="81" t="s">
        <v>2177</v>
      </c>
      <c r="AI32" s="34"/>
      <c r="AJ32" s="81" t="s">
        <v>2177</v>
      </c>
    </row>
    <row r="33" spans="7:36" ht="15" customHeight="1" x14ac:dyDescent="0.2">
      <c r="G33" s="81" t="s">
        <v>2177</v>
      </c>
      <c r="O33" s="34" t="s">
        <v>1015</v>
      </c>
      <c r="P33" s="34"/>
      <c r="U33" s="81" t="s">
        <v>2177</v>
      </c>
      <c r="V33" s="81" t="s">
        <v>2177</v>
      </c>
      <c r="W33" s="81" t="s">
        <v>2177</v>
      </c>
      <c r="AA33" s="81" t="s">
        <v>159</v>
      </c>
      <c r="AB33" s="81" t="s">
        <v>159</v>
      </c>
      <c r="AC33" s="81" t="s">
        <v>159</v>
      </c>
      <c r="AD33" s="81" t="s">
        <v>159</v>
      </c>
      <c r="AE33" s="81" t="s">
        <v>159</v>
      </c>
      <c r="AF33" s="81" t="s">
        <v>2177</v>
      </c>
      <c r="AG33" s="81" t="s">
        <v>2177</v>
      </c>
      <c r="AH33" s="81" t="s">
        <v>2177</v>
      </c>
      <c r="AI33" s="34"/>
      <c r="AJ33" s="81" t="s">
        <v>2177</v>
      </c>
    </row>
    <row r="34" spans="7:36" ht="15" customHeight="1" x14ac:dyDescent="0.2">
      <c r="G34" s="81" t="s">
        <v>2177</v>
      </c>
      <c r="O34" s="34" t="s">
        <v>1015</v>
      </c>
      <c r="P34" s="34"/>
      <c r="U34" s="81" t="s">
        <v>2177</v>
      </c>
      <c r="V34" s="81" t="s">
        <v>2177</v>
      </c>
      <c r="W34" s="81" t="s">
        <v>2177</v>
      </c>
      <c r="AA34" s="81" t="s">
        <v>159</v>
      </c>
      <c r="AB34" s="81" t="s">
        <v>159</v>
      </c>
      <c r="AC34" s="81" t="s">
        <v>159</v>
      </c>
      <c r="AD34" s="81" t="s">
        <v>159</v>
      </c>
      <c r="AE34" s="81" t="s">
        <v>159</v>
      </c>
      <c r="AF34" s="81" t="s">
        <v>2177</v>
      </c>
      <c r="AG34" s="81" t="s">
        <v>2177</v>
      </c>
      <c r="AH34" s="81" t="s">
        <v>2177</v>
      </c>
      <c r="AI34" s="34"/>
      <c r="AJ34" s="81" t="s">
        <v>2177</v>
      </c>
    </row>
    <row r="35" spans="7:36" ht="15" customHeight="1" x14ac:dyDescent="0.2">
      <c r="G35" s="81" t="s">
        <v>2177</v>
      </c>
      <c r="O35" s="34" t="s">
        <v>1015</v>
      </c>
      <c r="P35" s="34"/>
      <c r="U35" s="81" t="s">
        <v>2177</v>
      </c>
      <c r="V35" s="81" t="s">
        <v>2177</v>
      </c>
      <c r="W35" s="81" t="s">
        <v>2177</v>
      </c>
      <c r="AA35" s="81" t="s">
        <v>159</v>
      </c>
      <c r="AB35" s="81" t="s">
        <v>159</v>
      </c>
      <c r="AC35" s="81" t="s">
        <v>159</v>
      </c>
      <c r="AD35" s="81" t="s">
        <v>159</v>
      </c>
      <c r="AE35" s="81" t="s">
        <v>159</v>
      </c>
      <c r="AF35" s="81" t="s">
        <v>2177</v>
      </c>
      <c r="AG35" s="81" t="s">
        <v>2177</v>
      </c>
      <c r="AH35" s="81" t="s">
        <v>2177</v>
      </c>
      <c r="AI35" s="34"/>
      <c r="AJ35" s="81" t="s">
        <v>2177</v>
      </c>
    </row>
    <row r="36" spans="7:36" ht="15" customHeight="1" x14ac:dyDescent="0.2">
      <c r="G36" s="81" t="s">
        <v>2177</v>
      </c>
      <c r="O36" s="34" t="s">
        <v>1015</v>
      </c>
      <c r="P36" s="34"/>
      <c r="U36" s="81" t="s">
        <v>2177</v>
      </c>
      <c r="V36" s="81" t="s">
        <v>2177</v>
      </c>
      <c r="W36" s="81" t="s">
        <v>2177</v>
      </c>
      <c r="AA36" s="81" t="s">
        <v>159</v>
      </c>
      <c r="AB36" s="81" t="s">
        <v>159</v>
      </c>
      <c r="AC36" s="81" t="s">
        <v>159</v>
      </c>
      <c r="AD36" s="81" t="s">
        <v>159</v>
      </c>
      <c r="AE36" s="81" t="s">
        <v>159</v>
      </c>
      <c r="AF36" s="81" t="s">
        <v>2177</v>
      </c>
      <c r="AG36" s="81" t="s">
        <v>2177</v>
      </c>
      <c r="AH36" s="81" t="s">
        <v>2177</v>
      </c>
      <c r="AI36" s="34"/>
      <c r="AJ36" s="81" t="s">
        <v>2177</v>
      </c>
    </row>
    <row r="37" spans="7:36" ht="15" customHeight="1" x14ac:dyDescent="0.2">
      <c r="G37" s="81" t="s">
        <v>2177</v>
      </c>
      <c r="O37" s="34" t="s">
        <v>1015</v>
      </c>
      <c r="P37" s="34"/>
      <c r="U37" s="81" t="s">
        <v>2177</v>
      </c>
      <c r="V37" s="81" t="s">
        <v>2177</v>
      </c>
      <c r="W37" s="81" t="s">
        <v>2177</v>
      </c>
      <c r="AA37" s="81" t="s">
        <v>159</v>
      </c>
      <c r="AB37" s="81" t="s">
        <v>159</v>
      </c>
      <c r="AC37" s="81" t="s">
        <v>159</v>
      </c>
      <c r="AD37" s="81" t="s">
        <v>159</v>
      </c>
      <c r="AE37" s="81" t="s">
        <v>159</v>
      </c>
      <c r="AF37" s="81" t="s">
        <v>2177</v>
      </c>
      <c r="AG37" s="81" t="s">
        <v>2177</v>
      </c>
      <c r="AH37" s="81" t="s">
        <v>2177</v>
      </c>
      <c r="AI37" s="34"/>
      <c r="AJ37" s="81" t="s">
        <v>2177</v>
      </c>
    </row>
    <row r="38" spans="7:36" ht="15" customHeight="1" x14ac:dyDescent="0.2">
      <c r="G38" s="81" t="s">
        <v>2177</v>
      </c>
      <c r="O38" s="34" t="s">
        <v>1015</v>
      </c>
      <c r="P38" s="34"/>
      <c r="U38" s="81" t="s">
        <v>2177</v>
      </c>
      <c r="V38" s="81" t="s">
        <v>2177</v>
      </c>
      <c r="W38" s="81" t="s">
        <v>2177</v>
      </c>
      <c r="AA38" s="81" t="s">
        <v>159</v>
      </c>
      <c r="AB38" s="81" t="s">
        <v>159</v>
      </c>
      <c r="AC38" s="81" t="s">
        <v>159</v>
      </c>
      <c r="AD38" s="81" t="s">
        <v>159</v>
      </c>
      <c r="AE38" s="81" t="s">
        <v>159</v>
      </c>
      <c r="AF38" s="81" t="s">
        <v>2177</v>
      </c>
      <c r="AG38" s="81" t="s">
        <v>2177</v>
      </c>
      <c r="AH38" s="81" t="s">
        <v>2177</v>
      </c>
      <c r="AI38" s="34"/>
      <c r="AJ38" s="81" t="s">
        <v>2177</v>
      </c>
    </row>
    <row r="39" spans="7:36" ht="15" customHeight="1" x14ac:dyDescent="0.2">
      <c r="G39" s="81" t="s">
        <v>2177</v>
      </c>
      <c r="O39" s="34" t="s">
        <v>1015</v>
      </c>
      <c r="P39" s="34"/>
      <c r="U39" s="81" t="s">
        <v>2177</v>
      </c>
      <c r="V39" s="81" t="s">
        <v>2177</v>
      </c>
      <c r="W39" s="81" t="s">
        <v>2177</v>
      </c>
      <c r="AA39" s="81" t="s">
        <v>159</v>
      </c>
      <c r="AB39" s="81" t="s">
        <v>159</v>
      </c>
      <c r="AC39" s="81" t="s">
        <v>159</v>
      </c>
      <c r="AD39" s="81" t="s">
        <v>159</v>
      </c>
      <c r="AE39" s="81" t="s">
        <v>159</v>
      </c>
      <c r="AF39" s="81" t="s">
        <v>2177</v>
      </c>
      <c r="AG39" s="81" t="s">
        <v>2177</v>
      </c>
      <c r="AH39" s="81" t="s">
        <v>2177</v>
      </c>
      <c r="AI39" s="34"/>
      <c r="AJ39" s="81" t="s">
        <v>2177</v>
      </c>
    </row>
    <row r="40" spans="7:36" ht="15" customHeight="1" x14ac:dyDescent="0.2">
      <c r="G40" s="81" t="s">
        <v>2177</v>
      </c>
      <c r="O40" s="34" t="s">
        <v>1015</v>
      </c>
      <c r="P40" s="34"/>
      <c r="U40" s="81" t="s">
        <v>2177</v>
      </c>
      <c r="V40" s="81" t="s">
        <v>2177</v>
      </c>
      <c r="W40" s="81" t="s">
        <v>2177</v>
      </c>
      <c r="AA40" s="81" t="s">
        <v>159</v>
      </c>
      <c r="AB40" s="81" t="s">
        <v>159</v>
      </c>
      <c r="AC40" s="81" t="s">
        <v>159</v>
      </c>
      <c r="AD40" s="81" t="s">
        <v>159</v>
      </c>
      <c r="AE40" s="81" t="s">
        <v>159</v>
      </c>
      <c r="AF40" s="81" t="s">
        <v>2177</v>
      </c>
      <c r="AG40" s="81" t="s">
        <v>2177</v>
      </c>
      <c r="AH40" s="81" t="s">
        <v>2177</v>
      </c>
      <c r="AI40" s="34"/>
      <c r="AJ40" s="81" t="s">
        <v>2177</v>
      </c>
    </row>
    <row r="41" spans="7:36" ht="15" customHeight="1" x14ac:dyDescent="0.2">
      <c r="G41" s="81" t="s">
        <v>2177</v>
      </c>
      <c r="O41" s="34" t="s">
        <v>1015</v>
      </c>
      <c r="P41" s="34"/>
      <c r="U41" s="81" t="s">
        <v>2177</v>
      </c>
      <c r="V41" s="81" t="s">
        <v>2177</v>
      </c>
      <c r="W41" s="81" t="s">
        <v>2177</v>
      </c>
      <c r="AA41" s="81" t="s">
        <v>159</v>
      </c>
      <c r="AB41" s="81" t="s">
        <v>159</v>
      </c>
      <c r="AC41" s="81" t="s">
        <v>159</v>
      </c>
      <c r="AD41" s="81" t="s">
        <v>159</v>
      </c>
      <c r="AE41" s="81" t="s">
        <v>159</v>
      </c>
      <c r="AF41" s="81" t="s">
        <v>2177</v>
      </c>
      <c r="AG41" s="81" t="s">
        <v>2177</v>
      </c>
      <c r="AH41" s="81" t="s">
        <v>2177</v>
      </c>
      <c r="AI41" s="34"/>
      <c r="AJ41" s="81" t="s">
        <v>2177</v>
      </c>
    </row>
    <row r="42" spans="7:36" ht="15" customHeight="1" x14ac:dyDescent="0.2">
      <c r="G42" s="81" t="s">
        <v>2177</v>
      </c>
      <c r="O42" s="34" t="s">
        <v>1015</v>
      </c>
      <c r="P42" s="34"/>
      <c r="U42" s="81" t="s">
        <v>2177</v>
      </c>
      <c r="V42" s="81" t="s">
        <v>2177</v>
      </c>
      <c r="W42" s="81" t="s">
        <v>2177</v>
      </c>
      <c r="AA42" s="81" t="s">
        <v>159</v>
      </c>
      <c r="AB42" s="81" t="s">
        <v>159</v>
      </c>
      <c r="AC42" s="81" t="s">
        <v>159</v>
      </c>
      <c r="AD42" s="81" t="s">
        <v>159</v>
      </c>
      <c r="AE42" s="81" t="s">
        <v>159</v>
      </c>
      <c r="AF42" s="81" t="s">
        <v>2177</v>
      </c>
      <c r="AG42" s="81" t="s">
        <v>2177</v>
      </c>
      <c r="AH42" s="81" t="s">
        <v>2177</v>
      </c>
      <c r="AI42" s="34"/>
      <c r="AJ42" s="81" t="s">
        <v>2177</v>
      </c>
    </row>
    <row r="43" spans="7:36" ht="15" customHeight="1" x14ac:dyDescent="0.2">
      <c r="G43" s="81" t="s">
        <v>2177</v>
      </c>
      <c r="O43" s="34" t="s">
        <v>1015</v>
      </c>
      <c r="P43" s="34"/>
      <c r="U43" s="81" t="s">
        <v>2177</v>
      </c>
      <c r="V43" s="81" t="s">
        <v>2177</v>
      </c>
      <c r="W43" s="81" t="s">
        <v>2177</v>
      </c>
      <c r="AA43" s="81" t="s">
        <v>159</v>
      </c>
      <c r="AB43" s="81" t="s">
        <v>159</v>
      </c>
      <c r="AC43" s="81" t="s">
        <v>159</v>
      </c>
      <c r="AD43" s="81" t="s">
        <v>159</v>
      </c>
      <c r="AE43" s="81" t="s">
        <v>159</v>
      </c>
      <c r="AF43" s="81" t="s">
        <v>2177</v>
      </c>
      <c r="AG43" s="81" t="s">
        <v>2177</v>
      </c>
      <c r="AH43" s="81" t="s">
        <v>2177</v>
      </c>
      <c r="AI43" s="34"/>
      <c r="AJ43" s="81" t="s">
        <v>2177</v>
      </c>
    </row>
    <row r="44" spans="7:36" ht="15" customHeight="1" x14ac:dyDescent="0.2">
      <c r="G44" s="81" t="s">
        <v>2177</v>
      </c>
      <c r="O44" s="34" t="s">
        <v>1015</v>
      </c>
      <c r="P44" s="34"/>
      <c r="U44" s="81" t="s">
        <v>2177</v>
      </c>
      <c r="V44" s="81" t="s">
        <v>2177</v>
      </c>
      <c r="W44" s="81" t="s">
        <v>2177</v>
      </c>
      <c r="AA44" s="81" t="s">
        <v>159</v>
      </c>
      <c r="AB44" s="81" t="s">
        <v>159</v>
      </c>
      <c r="AC44" s="81" t="s">
        <v>159</v>
      </c>
      <c r="AD44" s="81" t="s">
        <v>159</v>
      </c>
      <c r="AE44" s="81" t="s">
        <v>159</v>
      </c>
      <c r="AF44" s="81" t="s">
        <v>2177</v>
      </c>
      <c r="AG44" s="81" t="s">
        <v>2177</v>
      </c>
      <c r="AH44" s="81" t="s">
        <v>2177</v>
      </c>
      <c r="AI44" s="34"/>
      <c r="AJ44" s="81" t="s">
        <v>2177</v>
      </c>
    </row>
    <row r="45" spans="7:36" ht="15" customHeight="1" x14ac:dyDescent="0.2">
      <c r="G45" s="81" t="s">
        <v>2177</v>
      </c>
      <c r="O45" s="34" t="s">
        <v>1015</v>
      </c>
      <c r="P45" s="34"/>
      <c r="U45" s="81" t="s">
        <v>2177</v>
      </c>
      <c r="V45" s="81" t="s">
        <v>2177</v>
      </c>
      <c r="W45" s="81" t="s">
        <v>2177</v>
      </c>
      <c r="AA45" s="81" t="s">
        <v>159</v>
      </c>
      <c r="AB45" s="81" t="s">
        <v>159</v>
      </c>
      <c r="AC45" s="81" t="s">
        <v>159</v>
      </c>
      <c r="AD45" s="81" t="s">
        <v>159</v>
      </c>
      <c r="AE45" s="81" t="s">
        <v>159</v>
      </c>
      <c r="AF45" s="81" t="s">
        <v>2177</v>
      </c>
      <c r="AG45" s="81" t="s">
        <v>2177</v>
      </c>
      <c r="AH45" s="81" t="s">
        <v>2177</v>
      </c>
      <c r="AI45" s="34"/>
      <c r="AJ45" s="81" t="s">
        <v>2177</v>
      </c>
    </row>
    <row r="46" spans="7:36" ht="15" customHeight="1" x14ac:dyDescent="0.2">
      <c r="G46" s="81" t="s">
        <v>2177</v>
      </c>
      <c r="O46" s="34" t="s">
        <v>1015</v>
      </c>
      <c r="P46" s="34"/>
      <c r="U46" s="81" t="s">
        <v>2177</v>
      </c>
      <c r="V46" s="81" t="s">
        <v>2177</v>
      </c>
      <c r="W46" s="81" t="s">
        <v>2177</v>
      </c>
      <c r="AA46" s="81" t="s">
        <v>159</v>
      </c>
      <c r="AB46" s="81" t="s">
        <v>159</v>
      </c>
      <c r="AC46" s="81" t="s">
        <v>159</v>
      </c>
      <c r="AD46" s="81" t="s">
        <v>159</v>
      </c>
      <c r="AE46" s="81" t="s">
        <v>159</v>
      </c>
      <c r="AF46" s="81" t="s">
        <v>2177</v>
      </c>
      <c r="AG46" s="81" t="s">
        <v>2177</v>
      </c>
      <c r="AH46" s="81" t="s">
        <v>2177</v>
      </c>
      <c r="AI46" s="34"/>
      <c r="AJ46" s="81" t="s">
        <v>2177</v>
      </c>
    </row>
    <row r="47" spans="7:36" ht="15" customHeight="1" x14ac:dyDescent="0.2">
      <c r="G47" s="81" t="s">
        <v>2177</v>
      </c>
      <c r="O47" s="34" t="s">
        <v>1015</v>
      </c>
      <c r="P47" s="34"/>
      <c r="U47" s="81" t="s">
        <v>2177</v>
      </c>
      <c r="V47" s="81" t="s">
        <v>2177</v>
      </c>
      <c r="W47" s="81" t="s">
        <v>2177</v>
      </c>
      <c r="AA47" s="81" t="s">
        <v>159</v>
      </c>
      <c r="AB47" s="81" t="s">
        <v>159</v>
      </c>
      <c r="AC47" s="81" t="s">
        <v>159</v>
      </c>
      <c r="AD47" s="81" t="s">
        <v>159</v>
      </c>
      <c r="AE47" s="81" t="s">
        <v>159</v>
      </c>
      <c r="AF47" s="81" t="s">
        <v>2177</v>
      </c>
      <c r="AG47" s="81" t="s">
        <v>2177</v>
      </c>
      <c r="AH47" s="81" t="s">
        <v>2177</v>
      </c>
      <c r="AI47" s="34"/>
      <c r="AJ47" s="81" t="s">
        <v>2177</v>
      </c>
    </row>
    <row r="48" spans="7:36" ht="15" customHeight="1" x14ac:dyDescent="0.2">
      <c r="G48" s="81" t="s">
        <v>2177</v>
      </c>
      <c r="O48" s="34" t="s">
        <v>1015</v>
      </c>
      <c r="P48" s="34"/>
      <c r="U48" s="81" t="s">
        <v>2177</v>
      </c>
      <c r="V48" s="81" t="s">
        <v>2177</v>
      </c>
      <c r="W48" s="81" t="s">
        <v>2177</v>
      </c>
      <c r="AA48" s="81" t="s">
        <v>159</v>
      </c>
      <c r="AB48" s="81" t="s">
        <v>159</v>
      </c>
      <c r="AC48" s="81" t="s">
        <v>159</v>
      </c>
      <c r="AD48" s="81" t="s">
        <v>159</v>
      </c>
      <c r="AE48" s="81" t="s">
        <v>159</v>
      </c>
      <c r="AF48" s="81" t="s">
        <v>2177</v>
      </c>
      <c r="AG48" s="81" t="s">
        <v>2177</v>
      </c>
      <c r="AH48" s="81" t="s">
        <v>2177</v>
      </c>
      <c r="AI48" s="34"/>
      <c r="AJ48" s="81" t="s">
        <v>2177</v>
      </c>
    </row>
    <row r="49" spans="7:36" ht="15" customHeight="1" x14ac:dyDescent="0.2">
      <c r="G49" s="81" t="s">
        <v>2177</v>
      </c>
      <c r="O49" s="34" t="s">
        <v>1015</v>
      </c>
      <c r="P49" s="34"/>
      <c r="U49" s="81" t="s">
        <v>2177</v>
      </c>
      <c r="V49" s="81" t="s">
        <v>2177</v>
      </c>
      <c r="W49" s="81" t="s">
        <v>2177</v>
      </c>
      <c r="AA49" s="81" t="s">
        <v>159</v>
      </c>
      <c r="AB49" s="81" t="s">
        <v>159</v>
      </c>
      <c r="AC49" s="81" t="s">
        <v>159</v>
      </c>
      <c r="AD49" s="81" t="s">
        <v>159</v>
      </c>
      <c r="AE49" s="81" t="s">
        <v>159</v>
      </c>
      <c r="AF49" s="81" t="s">
        <v>2177</v>
      </c>
      <c r="AG49" s="81" t="s">
        <v>2177</v>
      </c>
      <c r="AH49" s="81" t="s">
        <v>2177</v>
      </c>
      <c r="AI49" s="34"/>
      <c r="AJ49" s="81" t="s">
        <v>2177</v>
      </c>
    </row>
    <row r="50" spans="7:36" ht="15" customHeight="1" x14ac:dyDescent="0.2">
      <c r="G50" s="81" t="s">
        <v>2177</v>
      </c>
      <c r="O50" s="34" t="s">
        <v>1015</v>
      </c>
      <c r="P50" s="34"/>
      <c r="U50" s="81" t="s">
        <v>2177</v>
      </c>
      <c r="V50" s="81" t="s">
        <v>2177</v>
      </c>
      <c r="W50" s="81" t="s">
        <v>2177</v>
      </c>
      <c r="AA50" s="81" t="s">
        <v>159</v>
      </c>
      <c r="AB50" s="81" t="s">
        <v>159</v>
      </c>
      <c r="AC50" s="81" t="s">
        <v>159</v>
      </c>
      <c r="AD50" s="81" t="s">
        <v>159</v>
      </c>
      <c r="AE50" s="81" t="s">
        <v>159</v>
      </c>
      <c r="AF50" s="81" t="s">
        <v>2177</v>
      </c>
      <c r="AG50" s="81" t="s">
        <v>2177</v>
      </c>
      <c r="AH50" s="81" t="s">
        <v>2177</v>
      </c>
      <c r="AI50" s="34"/>
      <c r="AJ50" s="81" t="s">
        <v>2177</v>
      </c>
    </row>
    <row r="51" spans="7:36" ht="15" customHeight="1" x14ac:dyDescent="0.2">
      <c r="G51" s="81" t="s">
        <v>2177</v>
      </c>
      <c r="O51" s="34" t="s">
        <v>1015</v>
      </c>
      <c r="P51" s="34"/>
      <c r="U51" s="81" t="s">
        <v>2177</v>
      </c>
      <c r="V51" s="81" t="s">
        <v>2177</v>
      </c>
      <c r="W51" s="81" t="s">
        <v>2177</v>
      </c>
      <c r="AA51" s="81" t="s">
        <v>159</v>
      </c>
      <c r="AB51" s="81" t="s">
        <v>159</v>
      </c>
      <c r="AC51" s="81" t="s">
        <v>159</v>
      </c>
      <c r="AD51" s="81" t="s">
        <v>159</v>
      </c>
      <c r="AE51" s="81" t="s">
        <v>159</v>
      </c>
      <c r="AF51" s="81" t="s">
        <v>2177</v>
      </c>
      <c r="AG51" s="81" t="s">
        <v>2177</v>
      </c>
      <c r="AH51" s="81" t="s">
        <v>2177</v>
      </c>
      <c r="AI51" s="34"/>
      <c r="AJ51" s="81" t="s">
        <v>2177</v>
      </c>
    </row>
    <row r="52" spans="7:36" ht="15" customHeight="1" x14ac:dyDescent="0.2">
      <c r="G52" s="81" t="s">
        <v>2177</v>
      </c>
      <c r="O52" s="34" t="s">
        <v>1015</v>
      </c>
      <c r="P52" s="34"/>
      <c r="U52" s="81" t="s">
        <v>2177</v>
      </c>
      <c r="V52" s="81" t="s">
        <v>2177</v>
      </c>
      <c r="W52" s="81" t="s">
        <v>2177</v>
      </c>
      <c r="AA52" s="81" t="s">
        <v>159</v>
      </c>
      <c r="AB52" s="81" t="s">
        <v>159</v>
      </c>
      <c r="AC52" s="81" t="s">
        <v>159</v>
      </c>
      <c r="AD52" s="81" t="s">
        <v>159</v>
      </c>
      <c r="AE52" s="81" t="s">
        <v>159</v>
      </c>
      <c r="AF52" s="81" t="s">
        <v>2177</v>
      </c>
      <c r="AG52" s="81" t="s">
        <v>2177</v>
      </c>
      <c r="AH52" s="81" t="s">
        <v>2177</v>
      </c>
      <c r="AI52" s="34"/>
      <c r="AJ52" s="81" t="s">
        <v>2177</v>
      </c>
    </row>
    <row r="53" spans="7:36" ht="15" customHeight="1" x14ac:dyDescent="0.2">
      <c r="G53" s="81" t="s">
        <v>2177</v>
      </c>
      <c r="O53" s="34" t="s">
        <v>1015</v>
      </c>
      <c r="P53" s="34"/>
      <c r="U53" s="81" t="s">
        <v>2177</v>
      </c>
      <c r="V53" s="81" t="s">
        <v>2177</v>
      </c>
      <c r="W53" s="81" t="s">
        <v>2177</v>
      </c>
      <c r="AA53" s="81" t="s">
        <v>159</v>
      </c>
      <c r="AB53" s="81" t="s">
        <v>159</v>
      </c>
      <c r="AC53" s="81" t="s">
        <v>159</v>
      </c>
      <c r="AD53" s="81" t="s">
        <v>159</v>
      </c>
      <c r="AE53" s="81" t="s">
        <v>159</v>
      </c>
      <c r="AF53" s="81" t="s">
        <v>2177</v>
      </c>
      <c r="AG53" s="81" t="s">
        <v>2177</v>
      </c>
      <c r="AH53" s="81" t="s">
        <v>2177</v>
      </c>
      <c r="AI53" s="34"/>
      <c r="AJ53" s="81" t="s">
        <v>2177</v>
      </c>
    </row>
    <row r="54" spans="7:36" ht="15" customHeight="1" x14ac:dyDescent="0.2">
      <c r="G54" s="81" t="s">
        <v>2177</v>
      </c>
      <c r="O54" s="34" t="s">
        <v>1015</v>
      </c>
      <c r="P54" s="34"/>
      <c r="U54" s="81" t="s">
        <v>2177</v>
      </c>
      <c r="V54" s="81" t="s">
        <v>2177</v>
      </c>
      <c r="W54" s="81" t="s">
        <v>2177</v>
      </c>
      <c r="AA54" s="81" t="s">
        <v>159</v>
      </c>
      <c r="AB54" s="81" t="s">
        <v>159</v>
      </c>
      <c r="AC54" s="81" t="s">
        <v>159</v>
      </c>
      <c r="AD54" s="81" t="s">
        <v>159</v>
      </c>
      <c r="AE54" s="81" t="s">
        <v>159</v>
      </c>
      <c r="AF54" s="81" t="s">
        <v>2177</v>
      </c>
      <c r="AG54" s="81" t="s">
        <v>2177</v>
      </c>
      <c r="AH54" s="81" t="s">
        <v>2177</v>
      </c>
      <c r="AI54" s="34"/>
      <c r="AJ54" s="81" t="s">
        <v>2177</v>
      </c>
    </row>
    <row r="55" spans="7:36" ht="15" customHeight="1" x14ac:dyDescent="0.2">
      <c r="G55" s="81" t="s">
        <v>2177</v>
      </c>
      <c r="O55" s="34" t="s">
        <v>1015</v>
      </c>
      <c r="P55" s="34"/>
      <c r="U55" s="81" t="s">
        <v>2177</v>
      </c>
      <c r="V55" s="81" t="s">
        <v>2177</v>
      </c>
      <c r="W55" s="81" t="s">
        <v>2177</v>
      </c>
      <c r="AA55" s="81" t="s">
        <v>159</v>
      </c>
      <c r="AB55" s="81" t="s">
        <v>159</v>
      </c>
      <c r="AC55" s="81" t="s">
        <v>159</v>
      </c>
      <c r="AD55" s="81" t="s">
        <v>159</v>
      </c>
      <c r="AE55" s="81" t="s">
        <v>159</v>
      </c>
      <c r="AF55" s="81" t="s">
        <v>2177</v>
      </c>
      <c r="AG55" s="81" t="s">
        <v>2177</v>
      </c>
      <c r="AH55" s="81" t="s">
        <v>2177</v>
      </c>
      <c r="AI55" s="34"/>
      <c r="AJ55" s="81" t="s">
        <v>2177</v>
      </c>
    </row>
    <row r="56" spans="7:36" ht="15" customHeight="1" x14ac:dyDescent="0.2">
      <c r="G56" s="81" t="s">
        <v>2177</v>
      </c>
      <c r="O56" s="34" t="s">
        <v>1015</v>
      </c>
      <c r="P56" s="34"/>
      <c r="U56" s="81" t="s">
        <v>2177</v>
      </c>
      <c r="V56" s="81" t="s">
        <v>2177</v>
      </c>
      <c r="W56" s="81" t="s">
        <v>2177</v>
      </c>
      <c r="AA56" s="81" t="s">
        <v>159</v>
      </c>
      <c r="AB56" s="81" t="s">
        <v>159</v>
      </c>
      <c r="AC56" s="81" t="s">
        <v>159</v>
      </c>
      <c r="AD56" s="81" t="s">
        <v>159</v>
      </c>
      <c r="AE56" s="81" t="s">
        <v>159</v>
      </c>
      <c r="AF56" s="81" t="s">
        <v>2177</v>
      </c>
      <c r="AG56" s="81" t="s">
        <v>2177</v>
      </c>
      <c r="AH56" s="81" t="s">
        <v>2177</v>
      </c>
      <c r="AI56" s="34"/>
      <c r="AJ56" s="81" t="s">
        <v>2177</v>
      </c>
    </row>
    <row r="57" spans="7:36" ht="15" customHeight="1" x14ac:dyDescent="0.2">
      <c r="G57" s="81" t="s">
        <v>2177</v>
      </c>
      <c r="O57" s="34" t="s">
        <v>1015</v>
      </c>
      <c r="P57" s="34"/>
      <c r="U57" s="81" t="s">
        <v>2177</v>
      </c>
      <c r="V57" s="81" t="s">
        <v>2177</v>
      </c>
      <c r="W57" s="81" t="s">
        <v>2177</v>
      </c>
      <c r="AA57" s="81" t="s">
        <v>159</v>
      </c>
      <c r="AB57" s="81" t="s">
        <v>159</v>
      </c>
      <c r="AC57" s="81" t="s">
        <v>159</v>
      </c>
      <c r="AD57" s="81" t="s">
        <v>159</v>
      </c>
      <c r="AE57" s="81" t="s">
        <v>159</v>
      </c>
      <c r="AF57" s="81" t="s">
        <v>2177</v>
      </c>
      <c r="AG57" s="81" t="s">
        <v>2177</v>
      </c>
      <c r="AH57" s="81" t="s">
        <v>2177</v>
      </c>
      <c r="AI57" s="34"/>
      <c r="AJ57" s="81" t="s">
        <v>2177</v>
      </c>
    </row>
    <row r="58" spans="7:36" ht="15" customHeight="1" x14ac:dyDescent="0.2">
      <c r="G58" s="81" t="s">
        <v>2177</v>
      </c>
      <c r="O58" s="34" t="s">
        <v>1015</v>
      </c>
      <c r="P58" s="34"/>
      <c r="U58" s="81" t="s">
        <v>2177</v>
      </c>
      <c r="V58" s="81" t="s">
        <v>2177</v>
      </c>
      <c r="W58" s="81" t="s">
        <v>2177</v>
      </c>
      <c r="AA58" s="81" t="s">
        <v>159</v>
      </c>
      <c r="AB58" s="81" t="s">
        <v>159</v>
      </c>
      <c r="AC58" s="81" t="s">
        <v>159</v>
      </c>
      <c r="AD58" s="81" t="s">
        <v>159</v>
      </c>
      <c r="AE58" s="81" t="s">
        <v>159</v>
      </c>
      <c r="AF58" s="81" t="s">
        <v>2177</v>
      </c>
      <c r="AG58" s="81" t="s">
        <v>2177</v>
      </c>
      <c r="AH58" s="81" t="s">
        <v>2177</v>
      </c>
      <c r="AI58" s="34"/>
      <c r="AJ58" s="81" t="s">
        <v>2177</v>
      </c>
    </row>
    <row r="59" spans="7:36" ht="15" customHeight="1" x14ac:dyDescent="0.2">
      <c r="G59" s="81" t="s">
        <v>2177</v>
      </c>
      <c r="O59" s="34" t="s">
        <v>1015</v>
      </c>
      <c r="P59" s="34"/>
      <c r="U59" s="81" t="s">
        <v>2177</v>
      </c>
      <c r="V59" s="81" t="s">
        <v>2177</v>
      </c>
      <c r="W59" s="81" t="s">
        <v>2177</v>
      </c>
      <c r="AA59" s="81" t="s">
        <v>159</v>
      </c>
      <c r="AB59" s="81" t="s">
        <v>159</v>
      </c>
      <c r="AC59" s="81" t="s">
        <v>159</v>
      </c>
      <c r="AD59" s="81" t="s">
        <v>159</v>
      </c>
      <c r="AE59" s="81" t="s">
        <v>159</v>
      </c>
      <c r="AF59" s="81" t="s">
        <v>2177</v>
      </c>
      <c r="AG59" s="81" t="s">
        <v>2177</v>
      </c>
      <c r="AH59" s="81" t="s">
        <v>2177</v>
      </c>
      <c r="AI59" s="34"/>
      <c r="AJ59" s="81" t="s">
        <v>2177</v>
      </c>
    </row>
    <row r="60" spans="7:36" ht="15" customHeight="1" x14ac:dyDescent="0.2">
      <c r="G60" s="81" t="s">
        <v>2177</v>
      </c>
      <c r="O60" s="34" t="s">
        <v>1015</v>
      </c>
      <c r="P60" s="34"/>
      <c r="U60" s="81" t="s">
        <v>2177</v>
      </c>
      <c r="V60" s="81" t="s">
        <v>2177</v>
      </c>
      <c r="W60" s="81" t="s">
        <v>2177</v>
      </c>
      <c r="AA60" s="81" t="s">
        <v>159</v>
      </c>
      <c r="AB60" s="81" t="s">
        <v>159</v>
      </c>
      <c r="AC60" s="81" t="s">
        <v>159</v>
      </c>
      <c r="AD60" s="81" t="s">
        <v>159</v>
      </c>
      <c r="AE60" s="81" t="s">
        <v>159</v>
      </c>
      <c r="AF60" s="81" t="s">
        <v>2177</v>
      </c>
      <c r="AG60" s="81" t="s">
        <v>2177</v>
      </c>
      <c r="AH60" s="81" t="s">
        <v>2177</v>
      </c>
      <c r="AI60" s="34"/>
      <c r="AJ60" s="81" t="s">
        <v>2177</v>
      </c>
    </row>
    <row r="61" spans="7:36" ht="15" customHeight="1" x14ac:dyDescent="0.2">
      <c r="G61" s="81" t="s">
        <v>2177</v>
      </c>
      <c r="O61" s="34" t="s">
        <v>1015</v>
      </c>
      <c r="P61" s="34"/>
      <c r="U61" s="81" t="s">
        <v>2177</v>
      </c>
      <c r="V61" s="81" t="s">
        <v>2177</v>
      </c>
      <c r="W61" s="81" t="s">
        <v>2177</v>
      </c>
      <c r="AA61" s="81" t="s">
        <v>159</v>
      </c>
      <c r="AB61" s="81" t="s">
        <v>159</v>
      </c>
      <c r="AC61" s="81" t="s">
        <v>159</v>
      </c>
      <c r="AD61" s="81" t="s">
        <v>159</v>
      </c>
      <c r="AE61" s="81" t="s">
        <v>159</v>
      </c>
      <c r="AF61" s="81" t="s">
        <v>2177</v>
      </c>
      <c r="AG61" s="81" t="s">
        <v>2177</v>
      </c>
      <c r="AH61" s="81" t="s">
        <v>2177</v>
      </c>
      <c r="AI61" s="34"/>
      <c r="AJ61" s="81" t="s">
        <v>2177</v>
      </c>
    </row>
    <row r="62" spans="7:36" ht="15" customHeight="1" x14ac:dyDescent="0.2">
      <c r="G62" s="81" t="s">
        <v>2177</v>
      </c>
      <c r="O62" s="34" t="s">
        <v>1015</v>
      </c>
      <c r="P62" s="34"/>
      <c r="U62" s="81" t="s">
        <v>2177</v>
      </c>
      <c r="V62" s="81" t="s">
        <v>2177</v>
      </c>
      <c r="W62" s="81" t="s">
        <v>2177</v>
      </c>
      <c r="AA62" s="81" t="s">
        <v>159</v>
      </c>
      <c r="AB62" s="81" t="s">
        <v>159</v>
      </c>
      <c r="AC62" s="81" t="s">
        <v>159</v>
      </c>
      <c r="AD62" s="81" t="s">
        <v>159</v>
      </c>
      <c r="AE62" s="81" t="s">
        <v>159</v>
      </c>
      <c r="AF62" s="81" t="s">
        <v>2177</v>
      </c>
      <c r="AG62" s="81" t="s">
        <v>2177</v>
      </c>
      <c r="AH62" s="81" t="s">
        <v>2177</v>
      </c>
      <c r="AI62" s="34"/>
      <c r="AJ62" s="81" t="s">
        <v>2177</v>
      </c>
    </row>
    <row r="63" spans="7:36" ht="15" customHeight="1" x14ac:dyDescent="0.2">
      <c r="G63" s="81" t="s">
        <v>2177</v>
      </c>
      <c r="O63" s="34" t="s">
        <v>1015</v>
      </c>
      <c r="P63" s="34"/>
      <c r="U63" s="81" t="s">
        <v>2177</v>
      </c>
      <c r="V63" s="81" t="s">
        <v>2177</v>
      </c>
      <c r="W63" s="81" t="s">
        <v>2177</v>
      </c>
      <c r="AA63" s="81" t="s">
        <v>159</v>
      </c>
      <c r="AB63" s="81" t="s">
        <v>159</v>
      </c>
      <c r="AC63" s="81" t="s">
        <v>159</v>
      </c>
      <c r="AD63" s="81" t="s">
        <v>159</v>
      </c>
      <c r="AE63" s="81" t="s">
        <v>159</v>
      </c>
      <c r="AF63" s="81" t="s">
        <v>2177</v>
      </c>
      <c r="AG63" s="81" t="s">
        <v>2177</v>
      </c>
      <c r="AH63" s="81" t="s">
        <v>2177</v>
      </c>
      <c r="AI63" s="34"/>
      <c r="AJ63" s="81" t="s">
        <v>2177</v>
      </c>
    </row>
    <row r="64" spans="7:36" ht="15" customHeight="1" x14ac:dyDescent="0.2">
      <c r="G64" s="81" t="s">
        <v>2177</v>
      </c>
      <c r="O64" s="34" t="s">
        <v>1015</v>
      </c>
      <c r="P64" s="34"/>
      <c r="U64" s="81" t="s">
        <v>2177</v>
      </c>
      <c r="V64" s="81" t="s">
        <v>2177</v>
      </c>
      <c r="W64" s="81" t="s">
        <v>2177</v>
      </c>
      <c r="AA64" s="81" t="s">
        <v>159</v>
      </c>
      <c r="AB64" s="81" t="s">
        <v>159</v>
      </c>
      <c r="AC64" s="81" t="s">
        <v>159</v>
      </c>
      <c r="AD64" s="81" t="s">
        <v>159</v>
      </c>
      <c r="AE64" s="81" t="s">
        <v>159</v>
      </c>
      <c r="AF64" s="81" t="s">
        <v>2177</v>
      </c>
      <c r="AG64" s="81" t="s">
        <v>2177</v>
      </c>
      <c r="AH64" s="81" t="s">
        <v>2177</v>
      </c>
      <c r="AI64" s="34"/>
      <c r="AJ64" s="81" t="s">
        <v>2177</v>
      </c>
    </row>
    <row r="65" spans="7:36" ht="15" customHeight="1" x14ac:dyDescent="0.2">
      <c r="G65" s="81" t="s">
        <v>2177</v>
      </c>
      <c r="O65" s="34" t="s">
        <v>1015</v>
      </c>
      <c r="P65" s="34"/>
      <c r="U65" s="81" t="s">
        <v>2177</v>
      </c>
      <c r="V65" s="81" t="s">
        <v>2177</v>
      </c>
      <c r="W65" s="81" t="s">
        <v>2177</v>
      </c>
      <c r="AA65" s="81" t="s">
        <v>159</v>
      </c>
      <c r="AB65" s="81" t="s">
        <v>159</v>
      </c>
      <c r="AC65" s="81" t="s">
        <v>159</v>
      </c>
      <c r="AD65" s="81" t="s">
        <v>159</v>
      </c>
      <c r="AE65" s="81" t="s">
        <v>159</v>
      </c>
      <c r="AF65" s="81" t="s">
        <v>2177</v>
      </c>
      <c r="AG65" s="81" t="s">
        <v>2177</v>
      </c>
      <c r="AH65" s="81" t="s">
        <v>2177</v>
      </c>
      <c r="AI65" s="34"/>
      <c r="AJ65" s="81" t="s">
        <v>2177</v>
      </c>
    </row>
    <row r="66" spans="7:36" ht="15" customHeight="1" x14ac:dyDescent="0.2">
      <c r="G66" s="81" t="s">
        <v>2177</v>
      </c>
      <c r="O66" s="34" t="s">
        <v>1015</v>
      </c>
      <c r="P66" s="34"/>
      <c r="U66" s="81" t="s">
        <v>2177</v>
      </c>
      <c r="V66" s="81" t="s">
        <v>2177</v>
      </c>
      <c r="W66" s="81" t="s">
        <v>2177</v>
      </c>
      <c r="AA66" s="81" t="s">
        <v>159</v>
      </c>
      <c r="AB66" s="81" t="s">
        <v>159</v>
      </c>
      <c r="AC66" s="81" t="s">
        <v>159</v>
      </c>
      <c r="AD66" s="81" t="s">
        <v>159</v>
      </c>
      <c r="AE66" s="81" t="s">
        <v>159</v>
      </c>
      <c r="AF66" s="81" t="s">
        <v>2177</v>
      </c>
      <c r="AG66" s="81" t="s">
        <v>2177</v>
      </c>
      <c r="AH66" s="81" t="s">
        <v>2177</v>
      </c>
      <c r="AI66" s="34"/>
      <c r="AJ66" s="81" t="s">
        <v>2177</v>
      </c>
    </row>
    <row r="67" spans="7:36" ht="15" customHeight="1" x14ac:dyDescent="0.2">
      <c r="G67" s="81" t="s">
        <v>2177</v>
      </c>
      <c r="O67" s="34" t="s">
        <v>1015</v>
      </c>
      <c r="P67" s="34"/>
      <c r="U67" s="81" t="s">
        <v>2177</v>
      </c>
      <c r="V67" s="81" t="s">
        <v>2177</v>
      </c>
      <c r="W67" s="81" t="s">
        <v>2177</v>
      </c>
      <c r="AA67" s="81" t="s">
        <v>159</v>
      </c>
      <c r="AB67" s="81" t="s">
        <v>159</v>
      </c>
      <c r="AC67" s="81" t="s">
        <v>159</v>
      </c>
      <c r="AD67" s="81" t="s">
        <v>159</v>
      </c>
      <c r="AE67" s="81" t="s">
        <v>159</v>
      </c>
      <c r="AF67" s="81" t="s">
        <v>2177</v>
      </c>
      <c r="AG67" s="81" t="s">
        <v>2177</v>
      </c>
      <c r="AH67" s="81" t="s">
        <v>2177</v>
      </c>
      <c r="AI67" s="34"/>
      <c r="AJ67" s="81" t="s">
        <v>2177</v>
      </c>
    </row>
    <row r="68" spans="7:36" ht="15" customHeight="1" x14ac:dyDescent="0.2">
      <c r="G68" s="81" t="s">
        <v>2177</v>
      </c>
      <c r="O68" s="34" t="s">
        <v>1015</v>
      </c>
      <c r="P68" s="34"/>
      <c r="U68" s="81" t="s">
        <v>2177</v>
      </c>
      <c r="V68" s="81" t="s">
        <v>2177</v>
      </c>
      <c r="W68" s="81" t="s">
        <v>2177</v>
      </c>
      <c r="AA68" s="81" t="s">
        <v>159</v>
      </c>
      <c r="AB68" s="81" t="s">
        <v>159</v>
      </c>
      <c r="AC68" s="81" t="s">
        <v>159</v>
      </c>
      <c r="AD68" s="81" t="s">
        <v>159</v>
      </c>
      <c r="AE68" s="81" t="s">
        <v>159</v>
      </c>
      <c r="AF68" s="81" t="s">
        <v>2177</v>
      </c>
      <c r="AG68" s="81" t="s">
        <v>2177</v>
      </c>
      <c r="AH68" s="81" t="s">
        <v>2177</v>
      </c>
      <c r="AI68" s="34"/>
      <c r="AJ68" s="81" t="s">
        <v>2177</v>
      </c>
    </row>
    <row r="69" spans="7:36" ht="15" customHeight="1" x14ac:dyDescent="0.2">
      <c r="G69" s="81" t="s">
        <v>2177</v>
      </c>
      <c r="O69" s="34" t="s">
        <v>1015</v>
      </c>
      <c r="P69" s="34"/>
      <c r="U69" s="81" t="s">
        <v>2177</v>
      </c>
      <c r="V69" s="81" t="s">
        <v>2177</v>
      </c>
      <c r="W69" s="81" t="s">
        <v>2177</v>
      </c>
      <c r="AA69" s="81" t="s">
        <v>159</v>
      </c>
      <c r="AB69" s="81" t="s">
        <v>159</v>
      </c>
      <c r="AC69" s="81" t="s">
        <v>159</v>
      </c>
      <c r="AD69" s="81" t="s">
        <v>159</v>
      </c>
      <c r="AE69" s="81" t="s">
        <v>159</v>
      </c>
      <c r="AF69" s="81" t="s">
        <v>2177</v>
      </c>
      <c r="AG69" s="81" t="s">
        <v>2177</v>
      </c>
      <c r="AH69" s="81" t="s">
        <v>2177</v>
      </c>
      <c r="AI69" s="34"/>
      <c r="AJ69" s="81" t="s">
        <v>2177</v>
      </c>
    </row>
    <row r="70" spans="7:36" ht="15" customHeight="1" x14ac:dyDescent="0.2">
      <c r="G70" s="81" t="s">
        <v>2177</v>
      </c>
      <c r="O70" s="34" t="s">
        <v>1015</v>
      </c>
      <c r="P70" s="34"/>
      <c r="U70" s="81" t="s">
        <v>2177</v>
      </c>
      <c r="V70" s="81" t="s">
        <v>2177</v>
      </c>
      <c r="W70" s="81" t="s">
        <v>2177</v>
      </c>
      <c r="AA70" s="81" t="s">
        <v>159</v>
      </c>
      <c r="AB70" s="81" t="s">
        <v>159</v>
      </c>
      <c r="AC70" s="81" t="s">
        <v>159</v>
      </c>
      <c r="AD70" s="81" t="s">
        <v>159</v>
      </c>
      <c r="AE70" s="81" t="s">
        <v>159</v>
      </c>
      <c r="AF70" s="81" t="s">
        <v>2177</v>
      </c>
      <c r="AG70" s="81" t="s">
        <v>2177</v>
      </c>
      <c r="AH70" s="81" t="s">
        <v>2177</v>
      </c>
      <c r="AI70" s="34"/>
      <c r="AJ70" s="81" t="s">
        <v>2177</v>
      </c>
    </row>
    <row r="71" spans="7:36" ht="15" customHeight="1" x14ac:dyDescent="0.2">
      <c r="G71" s="81" t="s">
        <v>2177</v>
      </c>
      <c r="O71" s="34" t="s">
        <v>1015</v>
      </c>
      <c r="P71" s="34"/>
      <c r="U71" s="81" t="s">
        <v>2177</v>
      </c>
      <c r="V71" s="81" t="s">
        <v>2177</v>
      </c>
      <c r="W71" s="81" t="s">
        <v>2177</v>
      </c>
      <c r="AA71" s="81" t="s">
        <v>159</v>
      </c>
      <c r="AB71" s="81" t="s">
        <v>159</v>
      </c>
      <c r="AC71" s="81" t="s">
        <v>159</v>
      </c>
      <c r="AD71" s="81" t="s">
        <v>159</v>
      </c>
      <c r="AE71" s="81" t="s">
        <v>159</v>
      </c>
      <c r="AF71" s="81" t="s">
        <v>2177</v>
      </c>
      <c r="AG71" s="81" t="s">
        <v>2177</v>
      </c>
      <c r="AH71" s="81" t="s">
        <v>2177</v>
      </c>
      <c r="AI71" s="34"/>
      <c r="AJ71" s="81" t="s">
        <v>2177</v>
      </c>
    </row>
    <row r="72" spans="7:36" ht="15" customHeight="1" x14ac:dyDescent="0.2">
      <c r="G72" s="81" t="s">
        <v>2177</v>
      </c>
      <c r="O72" s="34" t="s">
        <v>1015</v>
      </c>
      <c r="P72" s="34"/>
      <c r="U72" s="81" t="s">
        <v>2177</v>
      </c>
      <c r="V72" s="81" t="s">
        <v>2177</v>
      </c>
      <c r="W72" s="81" t="s">
        <v>2177</v>
      </c>
      <c r="AA72" s="81" t="s">
        <v>159</v>
      </c>
      <c r="AB72" s="81" t="s">
        <v>159</v>
      </c>
      <c r="AC72" s="81" t="s">
        <v>159</v>
      </c>
      <c r="AD72" s="81" t="s">
        <v>159</v>
      </c>
      <c r="AE72" s="81" t="s">
        <v>159</v>
      </c>
      <c r="AF72" s="81" t="s">
        <v>2177</v>
      </c>
      <c r="AG72" s="81" t="s">
        <v>2177</v>
      </c>
      <c r="AH72" s="81" t="s">
        <v>2177</v>
      </c>
      <c r="AI72" s="34"/>
      <c r="AJ72" s="81" t="s">
        <v>2177</v>
      </c>
    </row>
    <row r="73" spans="7:36" ht="15" customHeight="1" x14ac:dyDescent="0.2">
      <c r="G73" s="81" t="s">
        <v>2177</v>
      </c>
      <c r="O73" s="34" t="s">
        <v>1015</v>
      </c>
      <c r="P73" s="34"/>
      <c r="U73" s="81" t="s">
        <v>2177</v>
      </c>
      <c r="V73" s="81" t="s">
        <v>2177</v>
      </c>
      <c r="W73" s="81" t="s">
        <v>2177</v>
      </c>
      <c r="AA73" s="81" t="s">
        <v>159</v>
      </c>
      <c r="AB73" s="81" t="s">
        <v>159</v>
      </c>
      <c r="AC73" s="81" t="s">
        <v>159</v>
      </c>
      <c r="AD73" s="81" t="s">
        <v>159</v>
      </c>
      <c r="AE73" s="81" t="s">
        <v>159</v>
      </c>
      <c r="AF73" s="81" t="s">
        <v>2177</v>
      </c>
      <c r="AG73" s="81" t="s">
        <v>2177</v>
      </c>
      <c r="AH73" s="81" t="s">
        <v>2177</v>
      </c>
      <c r="AI73" s="34"/>
      <c r="AJ73" s="81" t="s">
        <v>2177</v>
      </c>
    </row>
    <row r="74" spans="7:36" ht="15" customHeight="1" x14ac:dyDescent="0.2">
      <c r="G74" s="81" t="s">
        <v>2177</v>
      </c>
      <c r="O74" s="34" t="s">
        <v>1015</v>
      </c>
      <c r="P74" s="34"/>
      <c r="U74" s="81" t="s">
        <v>2177</v>
      </c>
      <c r="V74" s="81" t="s">
        <v>2177</v>
      </c>
      <c r="W74" s="81" t="s">
        <v>2177</v>
      </c>
      <c r="AA74" s="81" t="s">
        <v>159</v>
      </c>
      <c r="AB74" s="81" t="s">
        <v>159</v>
      </c>
      <c r="AC74" s="81" t="s">
        <v>159</v>
      </c>
      <c r="AD74" s="81" t="s">
        <v>159</v>
      </c>
      <c r="AE74" s="81" t="s">
        <v>159</v>
      </c>
      <c r="AF74" s="81" t="s">
        <v>2177</v>
      </c>
      <c r="AG74" s="81" t="s">
        <v>2177</v>
      </c>
      <c r="AH74" s="81" t="s">
        <v>2177</v>
      </c>
      <c r="AI74" s="34"/>
      <c r="AJ74" s="81" t="s">
        <v>2177</v>
      </c>
    </row>
    <row r="75" spans="7:36" ht="15" customHeight="1" x14ac:dyDescent="0.2">
      <c r="G75" s="81" t="s">
        <v>2177</v>
      </c>
      <c r="O75" s="34" t="s">
        <v>1015</v>
      </c>
      <c r="P75" s="34"/>
      <c r="U75" s="81" t="s">
        <v>2177</v>
      </c>
      <c r="V75" s="81" t="s">
        <v>2177</v>
      </c>
      <c r="W75" s="81" t="s">
        <v>2177</v>
      </c>
      <c r="AA75" s="81" t="s">
        <v>159</v>
      </c>
      <c r="AB75" s="81" t="s">
        <v>159</v>
      </c>
      <c r="AC75" s="81" t="s">
        <v>159</v>
      </c>
      <c r="AD75" s="81" t="s">
        <v>159</v>
      </c>
      <c r="AE75" s="81" t="s">
        <v>159</v>
      </c>
      <c r="AF75" s="81" t="s">
        <v>2177</v>
      </c>
      <c r="AG75" s="81" t="s">
        <v>2177</v>
      </c>
      <c r="AH75" s="81" t="s">
        <v>2177</v>
      </c>
      <c r="AI75" s="34"/>
      <c r="AJ75" s="81" t="s">
        <v>2177</v>
      </c>
    </row>
    <row r="76" spans="7:36" ht="15" customHeight="1" x14ac:dyDescent="0.2">
      <c r="G76" s="81" t="s">
        <v>2177</v>
      </c>
      <c r="O76" s="34" t="s">
        <v>1015</v>
      </c>
      <c r="P76" s="34"/>
      <c r="U76" s="81" t="s">
        <v>2177</v>
      </c>
      <c r="V76" s="81" t="s">
        <v>2177</v>
      </c>
      <c r="W76" s="81" t="s">
        <v>2177</v>
      </c>
      <c r="AA76" s="81" t="s">
        <v>159</v>
      </c>
      <c r="AB76" s="81" t="s">
        <v>159</v>
      </c>
      <c r="AC76" s="81" t="s">
        <v>159</v>
      </c>
      <c r="AD76" s="81" t="s">
        <v>159</v>
      </c>
      <c r="AE76" s="81" t="s">
        <v>159</v>
      </c>
      <c r="AF76" s="81" t="s">
        <v>2177</v>
      </c>
      <c r="AG76" s="81" t="s">
        <v>2177</v>
      </c>
      <c r="AH76" s="81" t="s">
        <v>2177</v>
      </c>
      <c r="AI76" s="34"/>
      <c r="AJ76" s="81" t="s">
        <v>2177</v>
      </c>
    </row>
    <row r="77" spans="7:36" ht="15" customHeight="1" x14ac:dyDescent="0.2">
      <c r="G77" s="81" t="s">
        <v>2177</v>
      </c>
      <c r="O77" s="34" t="s">
        <v>1015</v>
      </c>
      <c r="P77" s="34"/>
      <c r="U77" s="81" t="s">
        <v>2177</v>
      </c>
      <c r="V77" s="81" t="s">
        <v>2177</v>
      </c>
      <c r="W77" s="81" t="s">
        <v>2177</v>
      </c>
      <c r="AA77" s="81" t="s">
        <v>159</v>
      </c>
      <c r="AB77" s="81" t="s">
        <v>159</v>
      </c>
      <c r="AC77" s="81" t="s">
        <v>159</v>
      </c>
      <c r="AD77" s="81" t="s">
        <v>159</v>
      </c>
      <c r="AE77" s="81" t="s">
        <v>159</v>
      </c>
      <c r="AF77" s="81" t="s">
        <v>2177</v>
      </c>
      <c r="AG77" s="81" t="s">
        <v>2177</v>
      </c>
      <c r="AH77" s="81" t="s">
        <v>2177</v>
      </c>
      <c r="AI77" s="34"/>
      <c r="AJ77" s="81" t="s">
        <v>2177</v>
      </c>
    </row>
    <row r="78" spans="7:36" ht="15" customHeight="1" x14ac:dyDescent="0.2">
      <c r="G78" s="81" t="s">
        <v>2177</v>
      </c>
      <c r="O78" s="34" t="s">
        <v>1015</v>
      </c>
      <c r="P78" s="34"/>
      <c r="U78" s="81" t="s">
        <v>2177</v>
      </c>
      <c r="V78" s="81" t="s">
        <v>2177</v>
      </c>
      <c r="W78" s="81" t="s">
        <v>2177</v>
      </c>
      <c r="AA78" s="81" t="s">
        <v>159</v>
      </c>
      <c r="AB78" s="81" t="s">
        <v>159</v>
      </c>
      <c r="AC78" s="81" t="s">
        <v>159</v>
      </c>
      <c r="AD78" s="81" t="s">
        <v>159</v>
      </c>
      <c r="AE78" s="81" t="s">
        <v>159</v>
      </c>
      <c r="AF78" s="81" t="s">
        <v>2177</v>
      </c>
      <c r="AG78" s="81" t="s">
        <v>2177</v>
      </c>
      <c r="AH78" s="81" t="s">
        <v>2177</v>
      </c>
      <c r="AI78" s="34"/>
      <c r="AJ78" s="81" t="s">
        <v>2177</v>
      </c>
    </row>
    <row r="79" spans="7:36" ht="15" customHeight="1" x14ac:dyDescent="0.2">
      <c r="G79" s="81" t="s">
        <v>2177</v>
      </c>
      <c r="O79" s="34" t="s">
        <v>1015</v>
      </c>
      <c r="P79" s="34"/>
      <c r="U79" s="81" t="s">
        <v>2177</v>
      </c>
      <c r="V79" s="81" t="s">
        <v>2177</v>
      </c>
      <c r="W79" s="81" t="s">
        <v>2177</v>
      </c>
      <c r="AA79" s="81" t="s">
        <v>159</v>
      </c>
      <c r="AB79" s="81" t="s">
        <v>159</v>
      </c>
      <c r="AC79" s="81" t="s">
        <v>159</v>
      </c>
      <c r="AD79" s="81" t="s">
        <v>159</v>
      </c>
      <c r="AE79" s="81" t="s">
        <v>159</v>
      </c>
      <c r="AF79" s="81" t="s">
        <v>2177</v>
      </c>
      <c r="AG79" s="81" t="s">
        <v>2177</v>
      </c>
      <c r="AH79" s="81" t="s">
        <v>2177</v>
      </c>
      <c r="AI79" s="34"/>
      <c r="AJ79" s="81" t="s">
        <v>2177</v>
      </c>
    </row>
    <row r="80" spans="7:36" ht="15" customHeight="1" x14ac:dyDescent="0.2">
      <c r="G80" s="81" t="s">
        <v>2177</v>
      </c>
      <c r="O80" s="34" t="s">
        <v>1015</v>
      </c>
      <c r="P80" s="34"/>
      <c r="U80" s="81" t="s">
        <v>2177</v>
      </c>
      <c r="V80" s="81" t="s">
        <v>2177</v>
      </c>
      <c r="W80" s="81" t="s">
        <v>2177</v>
      </c>
      <c r="AA80" s="81" t="s">
        <v>159</v>
      </c>
      <c r="AB80" s="81" t="s">
        <v>159</v>
      </c>
      <c r="AC80" s="81" t="s">
        <v>159</v>
      </c>
      <c r="AD80" s="81" t="s">
        <v>159</v>
      </c>
      <c r="AE80" s="81" t="s">
        <v>159</v>
      </c>
      <c r="AF80" s="81" t="s">
        <v>2177</v>
      </c>
      <c r="AG80" s="81" t="s">
        <v>2177</v>
      </c>
      <c r="AH80" s="81" t="s">
        <v>2177</v>
      </c>
      <c r="AI80" s="34"/>
      <c r="AJ80" s="81" t="s">
        <v>2177</v>
      </c>
    </row>
    <row r="81" spans="7:36" ht="15" customHeight="1" x14ac:dyDescent="0.2">
      <c r="G81" s="81" t="s">
        <v>2177</v>
      </c>
      <c r="O81" s="34" t="s">
        <v>1015</v>
      </c>
      <c r="P81" s="34"/>
      <c r="U81" s="81" t="s">
        <v>2177</v>
      </c>
      <c r="V81" s="81" t="s">
        <v>2177</v>
      </c>
      <c r="W81" s="81" t="s">
        <v>2177</v>
      </c>
      <c r="AA81" s="81" t="s">
        <v>159</v>
      </c>
      <c r="AB81" s="81" t="s">
        <v>159</v>
      </c>
      <c r="AC81" s="81" t="s">
        <v>159</v>
      </c>
      <c r="AD81" s="81" t="s">
        <v>159</v>
      </c>
      <c r="AE81" s="81" t="s">
        <v>159</v>
      </c>
      <c r="AF81" s="81" t="s">
        <v>2177</v>
      </c>
      <c r="AG81" s="81" t="s">
        <v>2177</v>
      </c>
      <c r="AH81" s="81" t="s">
        <v>2177</v>
      </c>
      <c r="AI81" s="34"/>
      <c r="AJ81" s="81" t="s">
        <v>2177</v>
      </c>
    </row>
    <row r="82" spans="7:36" ht="15" customHeight="1" x14ac:dyDescent="0.2">
      <c r="G82" s="81" t="s">
        <v>2177</v>
      </c>
      <c r="O82" s="34" t="s">
        <v>1015</v>
      </c>
      <c r="P82" s="34"/>
      <c r="U82" s="81" t="s">
        <v>2177</v>
      </c>
      <c r="V82" s="81" t="s">
        <v>2177</v>
      </c>
      <c r="W82" s="81" t="s">
        <v>2177</v>
      </c>
      <c r="AA82" s="81" t="s">
        <v>159</v>
      </c>
      <c r="AB82" s="81" t="s">
        <v>159</v>
      </c>
      <c r="AC82" s="81" t="s">
        <v>159</v>
      </c>
      <c r="AD82" s="81" t="s">
        <v>159</v>
      </c>
      <c r="AE82" s="81" t="s">
        <v>159</v>
      </c>
      <c r="AF82" s="81" t="s">
        <v>2177</v>
      </c>
      <c r="AG82" s="81" t="s">
        <v>2177</v>
      </c>
      <c r="AH82" s="81" t="s">
        <v>2177</v>
      </c>
      <c r="AI82" s="34"/>
      <c r="AJ82" s="81" t="s">
        <v>2177</v>
      </c>
    </row>
    <row r="83" spans="7:36" ht="15" customHeight="1" x14ac:dyDescent="0.2">
      <c r="G83" s="81" t="s">
        <v>2177</v>
      </c>
      <c r="O83" s="34" t="s">
        <v>1015</v>
      </c>
      <c r="P83" s="34"/>
      <c r="U83" s="81" t="s">
        <v>2177</v>
      </c>
      <c r="V83" s="81" t="s">
        <v>2177</v>
      </c>
      <c r="W83" s="81" t="s">
        <v>2177</v>
      </c>
      <c r="AA83" s="81" t="s">
        <v>159</v>
      </c>
      <c r="AB83" s="81" t="s">
        <v>159</v>
      </c>
      <c r="AC83" s="81" t="s">
        <v>159</v>
      </c>
      <c r="AD83" s="81" t="s">
        <v>159</v>
      </c>
      <c r="AE83" s="81" t="s">
        <v>159</v>
      </c>
      <c r="AF83" s="81" t="s">
        <v>2177</v>
      </c>
      <c r="AG83" s="81" t="s">
        <v>2177</v>
      </c>
      <c r="AH83" s="81" t="s">
        <v>2177</v>
      </c>
      <c r="AI83" s="34"/>
      <c r="AJ83" s="81" t="s">
        <v>2177</v>
      </c>
    </row>
    <row r="84" spans="7:36" ht="15" customHeight="1" x14ac:dyDescent="0.2">
      <c r="G84" s="81" t="s">
        <v>2177</v>
      </c>
      <c r="O84" s="34" t="s">
        <v>1015</v>
      </c>
      <c r="P84" s="34"/>
      <c r="U84" s="81" t="s">
        <v>2177</v>
      </c>
      <c r="V84" s="81" t="s">
        <v>2177</v>
      </c>
      <c r="W84" s="81" t="s">
        <v>2177</v>
      </c>
      <c r="AA84" s="81" t="s">
        <v>159</v>
      </c>
      <c r="AB84" s="81" t="s">
        <v>159</v>
      </c>
      <c r="AC84" s="81" t="s">
        <v>159</v>
      </c>
      <c r="AD84" s="81" t="s">
        <v>159</v>
      </c>
      <c r="AE84" s="81" t="s">
        <v>159</v>
      </c>
      <c r="AF84" s="81" t="s">
        <v>2177</v>
      </c>
      <c r="AG84" s="81" t="s">
        <v>2177</v>
      </c>
      <c r="AH84" s="81" t="s">
        <v>2177</v>
      </c>
      <c r="AI84" s="34"/>
      <c r="AJ84" s="81" t="s">
        <v>2177</v>
      </c>
    </row>
    <row r="85" spans="7:36" ht="15" customHeight="1" x14ac:dyDescent="0.2">
      <c r="G85" s="81" t="s">
        <v>2177</v>
      </c>
      <c r="O85" s="34" t="s">
        <v>1015</v>
      </c>
      <c r="P85" s="34"/>
      <c r="U85" s="81" t="s">
        <v>2177</v>
      </c>
      <c r="V85" s="81" t="s">
        <v>2177</v>
      </c>
      <c r="W85" s="81" t="s">
        <v>2177</v>
      </c>
      <c r="AA85" s="81" t="s">
        <v>159</v>
      </c>
      <c r="AB85" s="81" t="s">
        <v>159</v>
      </c>
      <c r="AC85" s="81" t="s">
        <v>159</v>
      </c>
      <c r="AD85" s="81" t="s">
        <v>159</v>
      </c>
      <c r="AE85" s="81" t="s">
        <v>159</v>
      </c>
      <c r="AF85" s="81" t="s">
        <v>2177</v>
      </c>
      <c r="AG85" s="81" t="s">
        <v>2177</v>
      </c>
      <c r="AH85" s="81" t="s">
        <v>2177</v>
      </c>
      <c r="AI85" s="34"/>
      <c r="AJ85" s="81" t="s">
        <v>2177</v>
      </c>
    </row>
    <row r="86" spans="7:36" ht="15" customHeight="1" x14ac:dyDescent="0.2">
      <c r="G86" s="81" t="s">
        <v>2177</v>
      </c>
      <c r="O86" s="34" t="s">
        <v>1015</v>
      </c>
      <c r="P86" s="34"/>
      <c r="U86" s="81" t="s">
        <v>2177</v>
      </c>
      <c r="V86" s="81" t="s">
        <v>2177</v>
      </c>
      <c r="W86" s="81" t="s">
        <v>2177</v>
      </c>
      <c r="AA86" s="81" t="s">
        <v>159</v>
      </c>
      <c r="AB86" s="81" t="s">
        <v>159</v>
      </c>
      <c r="AC86" s="81" t="s">
        <v>159</v>
      </c>
      <c r="AD86" s="81" t="s">
        <v>159</v>
      </c>
      <c r="AE86" s="81" t="s">
        <v>159</v>
      </c>
      <c r="AF86" s="81" t="s">
        <v>2177</v>
      </c>
      <c r="AG86" s="81" t="s">
        <v>2177</v>
      </c>
      <c r="AH86" s="81" t="s">
        <v>2177</v>
      </c>
      <c r="AI86" s="34"/>
      <c r="AJ86" s="81" t="s">
        <v>2177</v>
      </c>
    </row>
    <row r="87" spans="7:36" ht="15" customHeight="1" x14ac:dyDescent="0.2">
      <c r="G87" s="81" t="s">
        <v>2177</v>
      </c>
      <c r="O87" s="34" t="s">
        <v>1015</v>
      </c>
      <c r="P87" s="34"/>
      <c r="U87" s="81" t="s">
        <v>2177</v>
      </c>
      <c r="V87" s="81" t="s">
        <v>2177</v>
      </c>
      <c r="W87" s="81" t="s">
        <v>2177</v>
      </c>
      <c r="AA87" s="81" t="s">
        <v>159</v>
      </c>
      <c r="AB87" s="81" t="s">
        <v>159</v>
      </c>
      <c r="AC87" s="81" t="s">
        <v>159</v>
      </c>
      <c r="AD87" s="81" t="s">
        <v>159</v>
      </c>
      <c r="AE87" s="81" t="s">
        <v>159</v>
      </c>
      <c r="AF87" s="81" t="s">
        <v>2177</v>
      </c>
      <c r="AG87" s="81" t="s">
        <v>2177</v>
      </c>
      <c r="AH87" s="81" t="s">
        <v>2177</v>
      </c>
      <c r="AI87" s="34"/>
      <c r="AJ87" s="81" t="s">
        <v>2177</v>
      </c>
    </row>
    <row r="88" spans="7:36" ht="15" customHeight="1" x14ac:dyDescent="0.2">
      <c r="G88" s="81" t="s">
        <v>2177</v>
      </c>
      <c r="O88" s="34" t="s">
        <v>1015</v>
      </c>
      <c r="P88" s="34"/>
      <c r="U88" s="81" t="s">
        <v>2177</v>
      </c>
      <c r="V88" s="81" t="s">
        <v>2177</v>
      </c>
      <c r="W88" s="81" t="s">
        <v>2177</v>
      </c>
      <c r="AA88" s="81" t="s">
        <v>159</v>
      </c>
      <c r="AB88" s="81" t="s">
        <v>159</v>
      </c>
      <c r="AC88" s="81" t="s">
        <v>159</v>
      </c>
      <c r="AD88" s="81" t="s">
        <v>159</v>
      </c>
      <c r="AE88" s="81" t="s">
        <v>159</v>
      </c>
      <c r="AF88" s="81" t="s">
        <v>2177</v>
      </c>
      <c r="AG88" s="81" t="s">
        <v>2177</v>
      </c>
      <c r="AH88" s="81" t="s">
        <v>2177</v>
      </c>
      <c r="AI88" s="34"/>
      <c r="AJ88" s="81" t="s">
        <v>2177</v>
      </c>
    </row>
    <row r="89" spans="7:36" ht="15" customHeight="1" x14ac:dyDescent="0.2">
      <c r="G89" s="81" t="s">
        <v>2177</v>
      </c>
      <c r="O89" s="34" t="s">
        <v>1015</v>
      </c>
      <c r="P89" s="34"/>
      <c r="U89" s="81" t="s">
        <v>2177</v>
      </c>
      <c r="V89" s="81" t="s">
        <v>2177</v>
      </c>
      <c r="W89" s="81" t="s">
        <v>2177</v>
      </c>
      <c r="AA89" s="81" t="s">
        <v>159</v>
      </c>
      <c r="AB89" s="81" t="s">
        <v>159</v>
      </c>
      <c r="AC89" s="81" t="s">
        <v>159</v>
      </c>
      <c r="AD89" s="81" t="s">
        <v>159</v>
      </c>
      <c r="AE89" s="81" t="s">
        <v>159</v>
      </c>
      <c r="AF89" s="81" t="s">
        <v>2177</v>
      </c>
      <c r="AG89" s="81" t="s">
        <v>2177</v>
      </c>
      <c r="AH89" s="81" t="s">
        <v>2177</v>
      </c>
      <c r="AI89" s="34"/>
      <c r="AJ89" s="81" t="s">
        <v>2177</v>
      </c>
    </row>
    <row r="90" spans="7:36" ht="15" customHeight="1" x14ac:dyDescent="0.2">
      <c r="G90" s="81" t="s">
        <v>2177</v>
      </c>
      <c r="O90" s="34" t="s">
        <v>1015</v>
      </c>
      <c r="P90" s="34"/>
      <c r="U90" s="81" t="s">
        <v>2177</v>
      </c>
      <c r="V90" s="81" t="s">
        <v>2177</v>
      </c>
      <c r="W90" s="81" t="s">
        <v>2177</v>
      </c>
      <c r="AA90" s="81" t="s">
        <v>159</v>
      </c>
      <c r="AB90" s="81" t="s">
        <v>159</v>
      </c>
      <c r="AC90" s="81" t="s">
        <v>159</v>
      </c>
      <c r="AD90" s="81" t="s">
        <v>159</v>
      </c>
      <c r="AE90" s="81" t="s">
        <v>159</v>
      </c>
      <c r="AF90" s="81" t="s">
        <v>2177</v>
      </c>
      <c r="AG90" s="81" t="s">
        <v>2177</v>
      </c>
      <c r="AH90" s="81" t="s">
        <v>2177</v>
      </c>
      <c r="AI90" s="34"/>
      <c r="AJ90" s="81" t="s">
        <v>2177</v>
      </c>
    </row>
    <row r="91" spans="7:36" ht="15" customHeight="1" x14ac:dyDescent="0.2">
      <c r="G91" s="81" t="s">
        <v>2177</v>
      </c>
      <c r="O91" s="34" t="s">
        <v>1015</v>
      </c>
      <c r="P91" s="34"/>
      <c r="U91" s="81" t="s">
        <v>2177</v>
      </c>
      <c r="V91" s="81" t="s">
        <v>2177</v>
      </c>
      <c r="W91" s="81" t="s">
        <v>2177</v>
      </c>
      <c r="AA91" s="81" t="s">
        <v>159</v>
      </c>
      <c r="AB91" s="81" t="s">
        <v>159</v>
      </c>
      <c r="AC91" s="81" t="s">
        <v>159</v>
      </c>
      <c r="AD91" s="81" t="s">
        <v>159</v>
      </c>
      <c r="AE91" s="81" t="s">
        <v>159</v>
      </c>
      <c r="AF91" s="81" t="s">
        <v>2177</v>
      </c>
      <c r="AG91" s="81" t="s">
        <v>2177</v>
      </c>
      <c r="AH91" s="81" t="s">
        <v>2177</v>
      </c>
      <c r="AI91" s="34"/>
      <c r="AJ91" s="81" t="s">
        <v>2177</v>
      </c>
    </row>
    <row r="92" spans="7:36" ht="15" customHeight="1" x14ac:dyDescent="0.2">
      <c r="G92" s="81" t="s">
        <v>2177</v>
      </c>
      <c r="O92" s="34" t="s">
        <v>1015</v>
      </c>
      <c r="P92" s="34"/>
      <c r="U92" s="81" t="s">
        <v>2177</v>
      </c>
      <c r="V92" s="81" t="s">
        <v>2177</v>
      </c>
      <c r="W92" s="81" t="s">
        <v>2177</v>
      </c>
      <c r="AA92" s="81" t="s">
        <v>159</v>
      </c>
      <c r="AB92" s="81" t="s">
        <v>159</v>
      </c>
      <c r="AC92" s="81" t="s">
        <v>159</v>
      </c>
      <c r="AD92" s="81" t="s">
        <v>159</v>
      </c>
      <c r="AE92" s="81" t="s">
        <v>159</v>
      </c>
      <c r="AF92" s="81" t="s">
        <v>2177</v>
      </c>
      <c r="AG92" s="81" t="s">
        <v>2177</v>
      </c>
      <c r="AH92" s="81" t="s">
        <v>2177</v>
      </c>
      <c r="AI92" s="34"/>
      <c r="AJ92" s="81" t="s">
        <v>2177</v>
      </c>
    </row>
    <row r="93" spans="7:36" ht="15" customHeight="1" x14ac:dyDescent="0.2">
      <c r="G93" s="81" t="s">
        <v>2177</v>
      </c>
      <c r="O93" s="34" t="s">
        <v>1015</v>
      </c>
      <c r="P93" s="34"/>
      <c r="U93" s="81" t="s">
        <v>2177</v>
      </c>
      <c r="V93" s="81" t="s">
        <v>2177</v>
      </c>
      <c r="W93" s="81" t="s">
        <v>2177</v>
      </c>
      <c r="AA93" s="81" t="s">
        <v>159</v>
      </c>
      <c r="AB93" s="81" t="s">
        <v>159</v>
      </c>
      <c r="AC93" s="81" t="s">
        <v>159</v>
      </c>
      <c r="AD93" s="81" t="s">
        <v>159</v>
      </c>
      <c r="AE93" s="81" t="s">
        <v>159</v>
      </c>
      <c r="AF93" s="81" t="s">
        <v>2177</v>
      </c>
      <c r="AG93" s="81" t="s">
        <v>2177</v>
      </c>
      <c r="AH93" s="81" t="s">
        <v>2177</v>
      </c>
      <c r="AI93" s="34"/>
      <c r="AJ93" s="81" t="s">
        <v>2177</v>
      </c>
    </row>
    <row r="94" spans="7:36" ht="15" customHeight="1" x14ac:dyDescent="0.2">
      <c r="G94" s="81" t="s">
        <v>2177</v>
      </c>
      <c r="O94" s="34" t="s">
        <v>1015</v>
      </c>
      <c r="P94" s="34"/>
      <c r="U94" s="81" t="s">
        <v>2177</v>
      </c>
      <c r="V94" s="81" t="s">
        <v>2177</v>
      </c>
      <c r="W94" s="81" t="s">
        <v>2177</v>
      </c>
      <c r="AA94" s="81" t="s">
        <v>159</v>
      </c>
      <c r="AB94" s="81" t="s">
        <v>159</v>
      </c>
      <c r="AC94" s="81" t="s">
        <v>159</v>
      </c>
      <c r="AD94" s="81" t="s">
        <v>159</v>
      </c>
      <c r="AE94" s="81" t="s">
        <v>159</v>
      </c>
      <c r="AF94" s="81" t="s">
        <v>2177</v>
      </c>
      <c r="AG94" s="81" t="s">
        <v>2177</v>
      </c>
      <c r="AH94" s="81" t="s">
        <v>2177</v>
      </c>
      <c r="AI94" s="34"/>
      <c r="AJ94" s="81" t="s">
        <v>2177</v>
      </c>
    </row>
    <row r="95" spans="7:36" ht="15" customHeight="1" x14ac:dyDescent="0.2">
      <c r="G95" s="81" t="s">
        <v>2177</v>
      </c>
      <c r="O95" s="34" t="s">
        <v>1015</v>
      </c>
      <c r="P95" s="34"/>
      <c r="U95" s="81" t="s">
        <v>2177</v>
      </c>
      <c r="V95" s="81" t="s">
        <v>2177</v>
      </c>
      <c r="W95" s="81" t="s">
        <v>2177</v>
      </c>
      <c r="AA95" s="81" t="s">
        <v>159</v>
      </c>
      <c r="AB95" s="81" t="s">
        <v>159</v>
      </c>
      <c r="AC95" s="81" t="s">
        <v>159</v>
      </c>
      <c r="AD95" s="81" t="s">
        <v>159</v>
      </c>
      <c r="AE95" s="81" t="s">
        <v>159</v>
      </c>
      <c r="AF95" s="81" t="s">
        <v>2177</v>
      </c>
      <c r="AG95" s="81" t="s">
        <v>2177</v>
      </c>
      <c r="AH95" s="81" t="s">
        <v>2177</v>
      </c>
      <c r="AI95" s="34"/>
      <c r="AJ95" s="81" t="s">
        <v>2177</v>
      </c>
    </row>
    <row r="96" spans="7:36" ht="15" customHeight="1" x14ac:dyDescent="0.2">
      <c r="G96" s="81" t="s">
        <v>2177</v>
      </c>
      <c r="O96" s="34" t="s">
        <v>1015</v>
      </c>
      <c r="P96" s="34"/>
      <c r="U96" s="81" t="s">
        <v>2177</v>
      </c>
      <c r="V96" s="81" t="s">
        <v>2177</v>
      </c>
      <c r="W96" s="81" t="s">
        <v>2177</v>
      </c>
      <c r="AA96" s="81" t="s">
        <v>159</v>
      </c>
      <c r="AB96" s="81" t="s">
        <v>159</v>
      </c>
      <c r="AC96" s="81" t="s">
        <v>159</v>
      </c>
      <c r="AD96" s="81" t="s">
        <v>159</v>
      </c>
      <c r="AE96" s="81" t="s">
        <v>159</v>
      </c>
      <c r="AF96" s="81" t="s">
        <v>2177</v>
      </c>
      <c r="AG96" s="81" t="s">
        <v>2177</v>
      </c>
      <c r="AH96" s="81" t="s">
        <v>2177</v>
      </c>
      <c r="AI96" s="34"/>
      <c r="AJ96" s="81" t="s">
        <v>2177</v>
      </c>
    </row>
    <row r="97" spans="7:36" ht="15" customHeight="1" x14ac:dyDescent="0.2">
      <c r="G97" s="81" t="s">
        <v>2177</v>
      </c>
      <c r="O97" s="34" t="s">
        <v>1015</v>
      </c>
      <c r="P97" s="34"/>
      <c r="U97" s="81" t="s">
        <v>2177</v>
      </c>
      <c r="V97" s="81" t="s">
        <v>2177</v>
      </c>
      <c r="W97" s="81" t="s">
        <v>2177</v>
      </c>
      <c r="AA97" s="81" t="s">
        <v>159</v>
      </c>
      <c r="AB97" s="81" t="s">
        <v>159</v>
      </c>
      <c r="AC97" s="81" t="s">
        <v>159</v>
      </c>
      <c r="AD97" s="81" t="s">
        <v>159</v>
      </c>
      <c r="AE97" s="81" t="s">
        <v>159</v>
      </c>
      <c r="AF97" s="81" t="s">
        <v>2177</v>
      </c>
      <c r="AG97" s="81" t="s">
        <v>2177</v>
      </c>
      <c r="AH97" s="81" t="s">
        <v>2177</v>
      </c>
      <c r="AI97" s="34"/>
      <c r="AJ97" s="81" t="s">
        <v>2177</v>
      </c>
    </row>
    <row r="98" spans="7:36" ht="15" customHeight="1" x14ac:dyDescent="0.2">
      <c r="G98" s="81" t="s">
        <v>2177</v>
      </c>
      <c r="O98" s="34" t="s">
        <v>1015</v>
      </c>
      <c r="P98" s="34"/>
      <c r="U98" s="81" t="s">
        <v>2177</v>
      </c>
      <c r="V98" s="81" t="s">
        <v>2177</v>
      </c>
      <c r="W98" s="81" t="s">
        <v>2177</v>
      </c>
      <c r="AA98" s="81" t="s">
        <v>159</v>
      </c>
      <c r="AB98" s="81" t="s">
        <v>159</v>
      </c>
      <c r="AC98" s="81" t="s">
        <v>159</v>
      </c>
      <c r="AD98" s="81" t="s">
        <v>159</v>
      </c>
      <c r="AE98" s="81" t="s">
        <v>159</v>
      </c>
      <c r="AF98" s="81" t="s">
        <v>2177</v>
      </c>
      <c r="AG98" s="81" t="s">
        <v>2177</v>
      </c>
      <c r="AH98" s="81" t="s">
        <v>2177</v>
      </c>
      <c r="AI98" s="34"/>
      <c r="AJ98" s="81" t="s">
        <v>2177</v>
      </c>
    </row>
    <row r="99" spans="7:36" ht="15" customHeight="1" x14ac:dyDescent="0.2">
      <c r="G99" s="81" t="s">
        <v>2177</v>
      </c>
      <c r="O99" s="34" t="s">
        <v>1015</v>
      </c>
      <c r="P99" s="34"/>
      <c r="U99" s="81" t="s">
        <v>2177</v>
      </c>
      <c r="V99" s="81" t="s">
        <v>2177</v>
      </c>
      <c r="W99" s="81" t="s">
        <v>2177</v>
      </c>
      <c r="AA99" s="81" t="s">
        <v>159</v>
      </c>
      <c r="AB99" s="81" t="s">
        <v>159</v>
      </c>
      <c r="AC99" s="81" t="s">
        <v>159</v>
      </c>
      <c r="AD99" s="81" t="s">
        <v>159</v>
      </c>
      <c r="AE99" s="81" t="s">
        <v>159</v>
      </c>
      <c r="AF99" s="81" t="s">
        <v>2177</v>
      </c>
      <c r="AG99" s="81" t="s">
        <v>2177</v>
      </c>
      <c r="AH99" s="81" t="s">
        <v>2177</v>
      </c>
      <c r="AI99" s="34"/>
      <c r="AJ99" s="81" t="s">
        <v>2177</v>
      </c>
    </row>
    <row r="100" spans="7:36" ht="15" customHeight="1" x14ac:dyDescent="0.2">
      <c r="G100" s="81" t="s">
        <v>2177</v>
      </c>
      <c r="O100" s="34" t="s">
        <v>1015</v>
      </c>
      <c r="P100" s="34"/>
      <c r="U100" s="81" t="s">
        <v>2177</v>
      </c>
      <c r="V100" s="81" t="s">
        <v>2177</v>
      </c>
      <c r="W100" s="81" t="s">
        <v>2177</v>
      </c>
      <c r="AA100" s="81" t="s">
        <v>159</v>
      </c>
      <c r="AB100" s="81" t="s">
        <v>159</v>
      </c>
      <c r="AC100" s="81" t="s">
        <v>159</v>
      </c>
      <c r="AD100" s="81" t="s">
        <v>159</v>
      </c>
      <c r="AE100" s="81" t="s">
        <v>159</v>
      </c>
      <c r="AF100" s="81" t="s">
        <v>2177</v>
      </c>
      <c r="AG100" s="81" t="s">
        <v>2177</v>
      </c>
      <c r="AH100" s="81" t="s">
        <v>2177</v>
      </c>
      <c r="AI100" s="34"/>
      <c r="AJ100" s="81" t="s">
        <v>2177</v>
      </c>
    </row>
    <row r="101" spans="7:36" ht="15" customHeight="1" x14ac:dyDescent="0.2">
      <c r="G101" s="81" t="s">
        <v>2177</v>
      </c>
      <c r="O101" s="34" t="s">
        <v>1015</v>
      </c>
      <c r="P101" s="34"/>
      <c r="U101" s="81" t="s">
        <v>2177</v>
      </c>
      <c r="V101" s="81" t="s">
        <v>2177</v>
      </c>
      <c r="W101" s="81" t="s">
        <v>2177</v>
      </c>
      <c r="AA101" s="81" t="s">
        <v>159</v>
      </c>
      <c r="AB101" s="81" t="s">
        <v>159</v>
      </c>
      <c r="AC101" s="81" t="s">
        <v>159</v>
      </c>
      <c r="AD101" s="81" t="s">
        <v>159</v>
      </c>
      <c r="AE101" s="81" t="s">
        <v>159</v>
      </c>
      <c r="AF101" s="81" t="s">
        <v>2177</v>
      </c>
      <c r="AG101" s="81" t="s">
        <v>2177</v>
      </c>
      <c r="AH101" s="81" t="s">
        <v>2177</v>
      </c>
      <c r="AI101" s="34"/>
      <c r="AJ101" s="81" t="s">
        <v>2177</v>
      </c>
    </row>
    <row r="102" spans="7:36" ht="15" customHeight="1" x14ac:dyDescent="0.2">
      <c r="G102" s="81" t="s">
        <v>2177</v>
      </c>
      <c r="O102" s="34" t="s">
        <v>1015</v>
      </c>
      <c r="P102" s="34"/>
      <c r="U102" s="81" t="s">
        <v>2177</v>
      </c>
      <c r="V102" s="81" t="s">
        <v>2177</v>
      </c>
      <c r="W102" s="81" t="s">
        <v>2177</v>
      </c>
      <c r="AA102" s="81" t="s">
        <v>159</v>
      </c>
      <c r="AB102" s="81" t="s">
        <v>159</v>
      </c>
      <c r="AC102" s="81" t="s">
        <v>159</v>
      </c>
      <c r="AD102" s="81" t="s">
        <v>159</v>
      </c>
      <c r="AE102" s="81" t="s">
        <v>159</v>
      </c>
      <c r="AF102" s="81" t="s">
        <v>2177</v>
      </c>
      <c r="AG102" s="81" t="s">
        <v>2177</v>
      </c>
      <c r="AH102" s="81" t="s">
        <v>2177</v>
      </c>
      <c r="AI102" s="34"/>
      <c r="AJ102" s="81" t="s">
        <v>2177</v>
      </c>
    </row>
    <row r="103" spans="7:36" ht="15" customHeight="1" x14ac:dyDescent="0.2">
      <c r="G103" s="81" t="s">
        <v>2177</v>
      </c>
      <c r="O103" s="34" t="s">
        <v>1015</v>
      </c>
      <c r="P103" s="34"/>
      <c r="U103" s="81" t="s">
        <v>2177</v>
      </c>
      <c r="V103" s="81" t="s">
        <v>2177</v>
      </c>
      <c r="W103" s="81" t="s">
        <v>2177</v>
      </c>
      <c r="AA103" s="81" t="s">
        <v>159</v>
      </c>
      <c r="AB103" s="81" t="s">
        <v>159</v>
      </c>
      <c r="AC103" s="81" t="s">
        <v>159</v>
      </c>
      <c r="AD103" s="81" t="s">
        <v>159</v>
      </c>
      <c r="AE103" s="81" t="s">
        <v>159</v>
      </c>
      <c r="AF103" s="81" t="s">
        <v>2177</v>
      </c>
      <c r="AG103" s="81" t="s">
        <v>2177</v>
      </c>
      <c r="AH103" s="81" t="s">
        <v>2177</v>
      </c>
      <c r="AI103" s="34"/>
      <c r="AJ103" s="81" t="s">
        <v>2177</v>
      </c>
    </row>
    <row r="104" spans="7:36" ht="15" customHeight="1" x14ac:dyDescent="0.2">
      <c r="G104" s="81" t="s">
        <v>2177</v>
      </c>
      <c r="O104" s="34" t="s">
        <v>1015</v>
      </c>
      <c r="P104" s="34"/>
      <c r="U104" s="81" t="s">
        <v>2177</v>
      </c>
      <c r="V104" s="81" t="s">
        <v>2177</v>
      </c>
      <c r="W104" s="81" t="s">
        <v>2177</v>
      </c>
      <c r="AA104" s="81" t="s">
        <v>159</v>
      </c>
      <c r="AB104" s="81" t="s">
        <v>159</v>
      </c>
      <c r="AC104" s="81" t="s">
        <v>159</v>
      </c>
      <c r="AD104" s="81" t="s">
        <v>159</v>
      </c>
      <c r="AE104" s="81" t="s">
        <v>159</v>
      </c>
      <c r="AF104" s="81" t="s">
        <v>2177</v>
      </c>
      <c r="AG104" s="81" t="s">
        <v>2177</v>
      </c>
      <c r="AH104" s="81" t="s">
        <v>2177</v>
      </c>
      <c r="AI104" s="34"/>
      <c r="AJ104" s="81" t="s">
        <v>2177</v>
      </c>
    </row>
    <row r="105" spans="7:36" ht="15" customHeight="1" x14ac:dyDescent="0.2">
      <c r="G105" s="81" t="s">
        <v>2177</v>
      </c>
      <c r="O105" s="34" t="s">
        <v>1015</v>
      </c>
      <c r="P105" s="34"/>
      <c r="U105" s="81" t="s">
        <v>2177</v>
      </c>
      <c r="V105" s="81" t="s">
        <v>2177</v>
      </c>
      <c r="W105" s="81" t="s">
        <v>2177</v>
      </c>
      <c r="AA105" s="81" t="s">
        <v>159</v>
      </c>
      <c r="AB105" s="81" t="s">
        <v>159</v>
      </c>
      <c r="AC105" s="81" t="s">
        <v>159</v>
      </c>
      <c r="AD105" s="81" t="s">
        <v>159</v>
      </c>
      <c r="AE105" s="81" t="s">
        <v>159</v>
      </c>
      <c r="AF105" s="81" t="s">
        <v>2177</v>
      </c>
      <c r="AG105" s="81" t="s">
        <v>2177</v>
      </c>
      <c r="AH105" s="81" t="s">
        <v>2177</v>
      </c>
      <c r="AI105" s="34"/>
      <c r="AJ105" s="81" t="s">
        <v>2177</v>
      </c>
    </row>
    <row r="106" spans="7:36" ht="15" customHeight="1" x14ac:dyDescent="0.2">
      <c r="G106" s="81" t="s">
        <v>2177</v>
      </c>
      <c r="O106" s="34" t="s">
        <v>1015</v>
      </c>
      <c r="P106" s="34"/>
      <c r="U106" s="81" t="s">
        <v>2177</v>
      </c>
      <c r="V106" s="81" t="s">
        <v>2177</v>
      </c>
      <c r="W106" s="81" t="s">
        <v>2177</v>
      </c>
      <c r="AA106" s="81" t="s">
        <v>159</v>
      </c>
      <c r="AB106" s="81" t="s">
        <v>159</v>
      </c>
      <c r="AC106" s="81" t="s">
        <v>159</v>
      </c>
      <c r="AD106" s="81" t="s">
        <v>159</v>
      </c>
      <c r="AE106" s="81" t="s">
        <v>159</v>
      </c>
      <c r="AF106" s="81" t="s">
        <v>2177</v>
      </c>
      <c r="AG106" s="81" t="s">
        <v>2177</v>
      </c>
      <c r="AH106" s="81" t="s">
        <v>2177</v>
      </c>
      <c r="AI106" s="34"/>
      <c r="AJ106" s="81" t="s">
        <v>2177</v>
      </c>
    </row>
    <row r="107" spans="7:36" ht="15" customHeight="1" x14ac:dyDescent="0.2">
      <c r="G107" s="81" t="s">
        <v>2177</v>
      </c>
      <c r="O107" s="34" t="s">
        <v>1015</v>
      </c>
      <c r="P107" s="34"/>
      <c r="U107" s="81" t="s">
        <v>2177</v>
      </c>
      <c r="V107" s="81" t="s">
        <v>2177</v>
      </c>
      <c r="W107" s="81" t="s">
        <v>2177</v>
      </c>
      <c r="AA107" s="81" t="s">
        <v>159</v>
      </c>
      <c r="AB107" s="81" t="s">
        <v>159</v>
      </c>
      <c r="AC107" s="81" t="s">
        <v>159</v>
      </c>
      <c r="AD107" s="81" t="s">
        <v>159</v>
      </c>
      <c r="AE107" s="81" t="s">
        <v>159</v>
      </c>
      <c r="AF107" s="81" t="s">
        <v>2177</v>
      </c>
      <c r="AG107" s="81" t="s">
        <v>2177</v>
      </c>
      <c r="AH107" s="81" t="s">
        <v>2177</v>
      </c>
      <c r="AI107" s="34"/>
      <c r="AJ107" s="81" t="s">
        <v>2177</v>
      </c>
    </row>
    <row r="108" spans="7:36" ht="15" customHeight="1" x14ac:dyDescent="0.2">
      <c r="G108" s="81" t="s">
        <v>2177</v>
      </c>
      <c r="O108" s="34" t="s">
        <v>1015</v>
      </c>
      <c r="P108" s="34"/>
      <c r="U108" s="81" t="s">
        <v>2177</v>
      </c>
      <c r="V108" s="81" t="s">
        <v>2177</v>
      </c>
      <c r="W108" s="81" t="s">
        <v>2177</v>
      </c>
      <c r="AA108" s="81" t="s">
        <v>159</v>
      </c>
      <c r="AB108" s="81" t="s">
        <v>159</v>
      </c>
      <c r="AC108" s="81" t="s">
        <v>159</v>
      </c>
      <c r="AD108" s="81" t="s">
        <v>159</v>
      </c>
      <c r="AE108" s="81" t="s">
        <v>159</v>
      </c>
      <c r="AF108" s="81" t="s">
        <v>2177</v>
      </c>
      <c r="AG108" s="81" t="s">
        <v>2177</v>
      </c>
      <c r="AH108" s="81" t="s">
        <v>2177</v>
      </c>
      <c r="AI108" s="34"/>
      <c r="AJ108" s="81" t="s">
        <v>2177</v>
      </c>
    </row>
    <row r="109" spans="7:36" ht="15" customHeight="1" x14ac:dyDescent="0.2">
      <c r="G109" s="81" t="s">
        <v>2177</v>
      </c>
      <c r="O109" s="34" t="s">
        <v>1015</v>
      </c>
      <c r="P109" s="34"/>
      <c r="U109" s="81" t="s">
        <v>2177</v>
      </c>
      <c r="V109" s="81" t="s">
        <v>2177</v>
      </c>
      <c r="W109" s="81" t="s">
        <v>2177</v>
      </c>
      <c r="AA109" s="81" t="s">
        <v>159</v>
      </c>
      <c r="AB109" s="81" t="s">
        <v>159</v>
      </c>
      <c r="AC109" s="81" t="s">
        <v>159</v>
      </c>
      <c r="AD109" s="81" t="s">
        <v>159</v>
      </c>
      <c r="AE109" s="81" t="s">
        <v>159</v>
      </c>
      <c r="AF109" s="81" t="s">
        <v>2177</v>
      </c>
      <c r="AG109" s="81" t="s">
        <v>2177</v>
      </c>
      <c r="AH109" s="81" t="s">
        <v>2177</v>
      </c>
      <c r="AI109" s="34"/>
      <c r="AJ109" s="81" t="s">
        <v>2177</v>
      </c>
    </row>
    <row r="110" spans="7:36" ht="15" customHeight="1" x14ac:dyDescent="0.2">
      <c r="G110" s="81" t="s">
        <v>2177</v>
      </c>
      <c r="O110" s="34" t="s">
        <v>1015</v>
      </c>
      <c r="P110" s="34"/>
      <c r="U110" s="81" t="s">
        <v>2177</v>
      </c>
      <c r="V110" s="81" t="s">
        <v>2177</v>
      </c>
      <c r="W110" s="81" t="s">
        <v>2177</v>
      </c>
      <c r="AA110" s="81" t="s">
        <v>159</v>
      </c>
      <c r="AB110" s="81" t="s">
        <v>159</v>
      </c>
      <c r="AC110" s="81" t="s">
        <v>159</v>
      </c>
      <c r="AD110" s="81" t="s">
        <v>159</v>
      </c>
      <c r="AE110" s="81" t="s">
        <v>159</v>
      </c>
      <c r="AF110" s="81" t="s">
        <v>2177</v>
      </c>
      <c r="AG110" s="81" t="s">
        <v>2177</v>
      </c>
      <c r="AH110" s="81" t="s">
        <v>2177</v>
      </c>
      <c r="AI110" s="34"/>
      <c r="AJ110" s="81" t="s">
        <v>2177</v>
      </c>
    </row>
    <row r="111" spans="7:36" ht="15" customHeight="1" x14ac:dyDescent="0.2">
      <c r="G111" s="81" t="s">
        <v>2177</v>
      </c>
      <c r="O111" s="34" t="s">
        <v>1015</v>
      </c>
      <c r="P111" s="34"/>
      <c r="U111" s="81" t="s">
        <v>2177</v>
      </c>
      <c r="V111" s="81" t="s">
        <v>2177</v>
      </c>
      <c r="W111" s="81" t="s">
        <v>2177</v>
      </c>
      <c r="AA111" s="81" t="s">
        <v>159</v>
      </c>
      <c r="AB111" s="81" t="s">
        <v>159</v>
      </c>
      <c r="AC111" s="81" t="s">
        <v>159</v>
      </c>
      <c r="AD111" s="81" t="s">
        <v>159</v>
      </c>
      <c r="AE111" s="81" t="s">
        <v>159</v>
      </c>
      <c r="AF111" s="81" t="s">
        <v>2177</v>
      </c>
      <c r="AG111" s="81" t="s">
        <v>2177</v>
      </c>
      <c r="AH111" s="81" t="s">
        <v>2177</v>
      </c>
      <c r="AI111" s="34"/>
      <c r="AJ111" s="81" t="s">
        <v>2177</v>
      </c>
    </row>
    <row r="112" spans="7:36" ht="15" customHeight="1" x14ac:dyDescent="0.2">
      <c r="G112" s="81" t="s">
        <v>2177</v>
      </c>
      <c r="O112" s="34" t="s">
        <v>1015</v>
      </c>
      <c r="P112" s="34"/>
      <c r="U112" s="81" t="s">
        <v>2177</v>
      </c>
      <c r="V112" s="81" t="s">
        <v>2177</v>
      </c>
      <c r="W112" s="81" t="s">
        <v>2177</v>
      </c>
      <c r="AA112" s="81" t="s">
        <v>159</v>
      </c>
      <c r="AB112" s="81" t="s">
        <v>159</v>
      </c>
      <c r="AC112" s="81" t="s">
        <v>159</v>
      </c>
      <c r="AD112" s="81" t="s">
        <v>159</v>
      </c>
      <c r="AE112" s="81" t="s">
        <v>159</v>
      </c>
      <c r="AF112" s="81" t="s">
        <v>2177</v>
      </c>
      <c r="AG112" s="81" t="s">
        <v>2177</v>
      </c>
      <c r="AH112" s="81" t="s">
        <v>2177</v>
      </c>
      <c r="AI112" s="34"/>
      <c r="AJ112" s="81" t="s">
        <v>2177</v>
      </c>
    </row>
    <row r="113" spans="7:36" ht="15" customHeight="1" x14ac:dyDescent="0.2">
      <c r="G113" s="81" t="s">
        <v>2177</v>
      </c>
      <c r="O113" s="34" t="s">
        <v>1015</v>
      </c>
      <c r="P113" s="34"/>
      <c r="U113" s="81" t="s">
        <v>2177</v>
      </c>
      <c r="V113" s="81" t="s">
        <v>2177</v>
      </c>
      <c r="W113" s="81" t="s">
        <v>2177</v>
      </c>
      <c r="AA113" s="81" t="s">
        <v>159</v>
      </c>
      <c r="AB113" s="81" t="s">
        <v>159</v>
      </c>
      <c r="AC113" s="81" t="s">
        <v>159</v>
      </c>
      <c r="AD113" s="81" t="s">
        <v>159</v>
      </c>
      <c r="AE113" s="81" t="s">
        <v>159</v>
      </c>
      <c r="AF113" s="81" t="s">
        <v>2177</v>
      </c>
      <c r="AG113" s="81" t="s">
        <v>2177</v>
      </c>
      <c r="AH113" s="81" t="s">
        <v>2177</v>
      </c>
      <c r="AI113" s="34"/>
      <c r="AJ113" s="81" t="s">
        <v>2177</v>
      </c>
    </row>
    <row r="114" spans="7:36" ht="15" customHeight="1" x14ac:dyDescent="0.2">
      <c r="G114" s="81" t="s">
        <v>2177</v>
      </c>
      <c r="O114" s="34" t="s">
        <v>1015</v>
      </c>
      <c r="P114" s="34"/>
      <c r="U114" s="81" t="s">
        <v>2177</v>
      </c>
      <c r="V114" s="81" t="s">
        <v>2177</v>
      </c>
      <c r="W114" s="81" t="s">
        <v>2177</v>
      </c>
      <c r="AA114" s="81" t="s">
        <v>159</v>
      </c>
      <c r="AB114" s="81" t="s">
        <v>159</v>
      </c>
      <c r="AC114" s="81" t="s">
        <v>159</v>
      </c>
      <c r="AD114" s="81" t="s">
        <v>159</v>
      </c>
      <c r="AE114" s="81" t="s">
        <v>159</v>
      </c>
      <c r="AF114" s="81" t="s">
        <v>2177</v>
      </c>
      <c r="AG114" s="81" t="s">
        <v>2177</v>
      </c>
      <c r="AH114" s="81" t="s">
        <v>2177</v>
      </c>
      <c r="AI114" s="34"/>
      <c r="AJ114" s="81" t="s">
        <v>2177</v>
      </c>
    </row>
    <row r="115" spans="7:36" ht="15" customHeight="1" x14ac:dyDescent="0.2">
      <c r="G115" s="81" t="s">
        <v>2177</v>
      </c>
      <c r="O115" s="34" t="s">
        <v>1015</v>
      </c>
      <c r="P115" s="34"/>
      <c r="U115" s="81" t="s">
        <v>2177</v>
      </c>
      <c r="V115" s="81" t="s">
        <v>2177</v>
      </c>
      <c r="W115" s="81" t="s">
        <v>2177</v>
      </c>
      <c r="AA115" s="81" t="s">
        <v>159</v>
      </c>
      <c r="AB115" s="81" t="s">
        <v>159</v>
      </c>
      <c r="AC115" s="81" t="s">
        <v>159</v>
      </c>
      <c r="AD115" s="81" t="s">
        <v>159</v>
      </c>
      <c r="AE115" s="81" t="s">
        <v>159</v>
      </c>
      <c r="AF115" s="81" t="s">
        <v>2177</v>
      </c>
      <c r="AG115" s="81" t="s">
        <v>2177</v>
      </c>
      <c r="AH115" s="81" t="s">
        <v>2177</v>
      </c>
      <c r="AI115" s="34"/>
      <c r="AJ115" s="81" t="s">
        <v>2177</v>
      </c>
    </row>
    <row r="116" spans="7:36" ht="15" customHeight="1" x14ac:dyDescent="0.2">
      <c r="G116" s="81" t="s">
        <v>2177</v>
      </c>
      <c r="O116" s="34" t="s">
        <v>1015</v>
      </c>
      <c r="P116" s="34"/>
      <c r="U116" s="81" t="s">
        <v>2177</v>
      </c>
      <c r="V116" s="81" t="s">
        <v>2177</v>
      </c>
      <c r="W116" s="81" t="s">
        <v>2177</v>
      </c>
      <c r="AA116" s="81" t="s">
        <v>159</v>
      </c>
      <c r="AB116" s="81" t="s">
        <v>159</v>
      </c>
      <c r="AC116" s="81" t="s">
        <v>159</v>
      </c>
      <c r="AD116" s="81" t="s">
        <v>159</v>
      </c>
      <c r="AE116" s="81" t="s">
        <v>159</v>
      </c>
      <c r="AF116" s="81" t="s">
        <v>2177</v>
      </c>
      <c r="AG116" s="81" t="s">
        <v>2177</v>
      </c>
      <c r="AH116" s="81" t="s">
        <v>2177</v>
      </c>
      <c r="AI116" s="34"/>
      <c r="AJ116" s="81" t="s">
        <v>2177</v>
      </c>
    </row>
    <row r="117" spans="7:36" ht="15" customHeight="1" x14ac:dyDescent="0.2">
      <c r="G117" s="81" t="s">
        <v>2177</v>
      </c>
      <c r="O117" s="34" t="s">
        <v>1015</v>
      </c>
      <c r="P117" s="34"/>
      <c r="U117" s="81" t="s">
        <v>2177</v>
      </c>
      <c r="V117" s="81" t="s">
        <v>2177</v>
      </c>
      <c r="W117" s="81" t="s">
        <v>2177</v>
      </c>
      <c r="AA117" s="81" t="s">
        <v>159</v>
      </c>
      <c r="AB117" s="81" t="s">
        <v>159</v>
      </c>
      <c r="AC117" s="81" t="s">
        <v>159</v>
      </c>
      <c r="AD117" s="81" t="s">
        <v>159</v>
      </c>
      <c r="AE117" s="81" t="s">
        <v>159</v>
      </c>
      <c r="AF117" s="81" t="s">
        <v>2177</v>
      </c>
      <c r="AG117" s="81" t="s">
        <v>2177</v>
      </c>
      <c r="AH117" s="81" t="s">
        <v>2177</v>
      </c>
      <c r="AI117" s="34"/>
      <c r="AJ117" s="81" t="s">
        <v>2177</v>
      </c>
    </row>
    <row r="118" spans="7:36" ht="15" customHeight="1" x14ac:dyDescent="0.2">
      <c r="G118" s="81" t="s">
        <v>2177</v>
      </c>
      <c r="O118" s="34" t="s">
        <v>1015</v>
      </c>
      <c r="P118" s="34"/>
      <c r="U118" s="81" t="s">
        <v>2177</v>
      </c>
      <c r="V118" s="81" t="s">
        <v>2177</v>
      </c>
      <c r="W118" s="81" t="s">
        <v>2177</v>
      </c>
      <c r="AA118" s="81" t="s">
        <v>159</v>
      </c>
      <c r="AB118" s="81" t="s">
        <v>159</v>
      </c>
      <c r="AC118" s="81" t="s">
        <v>159</v>
      </c>
      <c r="AD118" s="81" t="s">
        <v>159</v>
      </c>
      <c r="AE118" s="81" t="s">
        <v>159</v>
      </c>
      <c r="AF118" s="81" t="s">
        <v>2177</v>
      </c>
      <c r="AG118" s="81" t="s">
        <v>2177</v>
      </c>
      <c r="AH118" s="81" t="s">
        <v>2177</v>
      </c>
      <c r="AI118" s="34"/>
      <c r="AJ118" s="81" t="s">
        <v>2177</v>
      </c>
    </row>
    <row r="119" spans="7:36" ht="15" customHeight="1" x14ac:dyDescent="0.2">
      <c r="G119" s="81" t="s">
        <v>2177</v>
      </c>
      <c r="O119" s="34" t="s">
        <v>1015</v>
      </c>
      <c r="P119" s="34"/>
      <c r="U119" s="81" t="s">
        <v>2177</v>
      </c>
      <c r="V119" s="81" t="s">
        <v>2177</v>
      </c>
      <c r="W119" s="81" t="s">
        <v>2177</v>
      </c>
      <c r="AA119" s="81" t="s">
        <v>159</v>
      </c>
      <c r="AB119" s="81" t="s">
        <v>159</v>
      </c>
      <c r="AC119" s="81" t="s">
        <v>159</v>
      </c>
      <c r="AD119" s="81" t="s">
        <v>159</v>
      </c>
      <c r="AE119" s="81" t="s">
        <v>159</v>
      </c>
      <c r="AF119" s="81" t="s">
        <v>2177</v>
      </c>
      <c r="AG119" s="81" t="s">
        <v>2177</v>
      </c>
      <c r="AH119" s="81" t="s">
        <v>2177</v>
      </c>
      <c r="AI119" s="34"/>
      <c r="AJ119" s="81" t="s">
        <v>2177</v>
      </c>
    </row>
    <row r="120" spans="7:36" ht="15" customHeight="1" x14ac:dyDescent="0.2">
      <c r="G120" s="81" t="s">
        <v>2177</v>
      </c>
      <c r="O120" s="34" t="s">
        <v>1015</v>
      </c>
      <c r="P120" s="34"/>
      <c r="U120" s="81" t="s">
        <v>2177</v>
      </c>
      <c r="V120" s="81" t="s">
        <v>2177</v>
      </c>
      <c r="W120" s="81" t="s">
        <v>2177</v>
      </c>
      <c r="AA120" s="81" t="s">
        <v>159</v>
      </c>
      <c r="AB120" s="81" t="s">
        <v>159</v>
      </c>
      <c r="AC120" s="81" t="s">
        <v>159</v>
      </c>
      <c r="AD120" s="81" t="s">
        <v>159</v>
      </c>
      <c r="AE120" s="81" t="s">
        <v>159</v>
      </c>
      <c r="AF120" s="81" t="s">
        <v>2177</v>
      </c>
      <c r="AG120" s="81" t="s">
        <v>2177</v>
      </c>
      <c r="AH120" s="81" t="s">
        <v>2177</v>
      </c>
      <c r="AI120" s="34"/>
      <c r="AJ120" s="81" t="s">
        <v>2177</v>
      </c>
    </row>
    <row r="121" spans="7:36" ht="15" customHeight="1" x14ac:dyDescent="0.2">
      <c r="G121" s="81" t="s">
        <v>2177</v>
      </c>
      <c r="O121" s="34" t="s">
        <v>1015</v>
      </c>
      <c r="P121" s="34"/>
      <c r="U121" s="81" t="s">
        <v>2177</v>
      </c>
      <c r="V121" s="81" t="s">
        <v>2177</v>
      </c>
      <c r="W121" s="81" t="s">
        <v>2177</v>
      </c>
      <c r="AA121" s="81" t="s">
        <v>159</v>
      </c>
      <c r="AB121" s="81" t="s">
        <v>159</v>
      </c>
      <c r="AC121" s="81" t="s">
        <v>159</v>
      </c>
      <c r="AD121" s="81" t="s">
        <v>159</v>
      </c>
      <c r="AE121" s="81" t="s">
        <v>159</v>
      </c>
      <c r="AF121" s="81" t="s">
        <v>2177</v>
      </c>
      <c r="AG121" s="81" t="s">
        <v>2177</v>
      </c>
      <c r="AH121" s="81" t="s">
        <v>2177</v>
      </c>
      <c r="AI121" s="34"/>
      <c r="AJ121" s="81" t="s">
        <v>2177</v>
      </c>
    </row>
    <row r="122" spans="7:36" ht="15" customHeight="1" x14ac:dyDescent="0.2">
      <c r="G122" s="81" t="s">
        <v>2177</v>
      </c>
      <c r="O122" s="34" t="s">
        <v>1015</v>
      </c>
      <c r="P122" s="34"/>
      <c r="U122" s="81" t="s">
        <v>2177</v>
      </c>
      <c r="V122" s="81" t="s">
        <v>2177</v>
      </c>
      <c r="W122" s="81" t="s">
        <v>2177</v>
      </c>
      <c r="AA122" s="81" t="s">
        <v>159</v>
      </c>
      <c r="AB122" s="81" t="s">
        <v>159</v>
      </c>
      <c r="AC122" s="81" t="s">
        <v>159</v>
      </c>
      <c r="AD122" s="81" t="s">
        <v>159</v>
      </c>
      <c r="AE122" s="81" t="s">
        <v>159</v>
      </c>
      <c r="AF122" s="81" t="s">
        <v>2177</v>
      </c>
      <c r="AG122" s="81" t="s">
        <v>2177</v>
      </c>
      <c r="AH122" s="81" t="s">
        <v>2177</v>
      </c>
      <c r="AI122" s="34"/>
      <c r="AJ122" s="81" t="s">
        <v>2177</v>
      </c>
    </row>
    <row r="123" spans="7:36" ht="15" customHeight="1" x14ac:dyDescent="0.2">
      <c r="G123" s="81" t="s">
        <v>2177</v>
      </c>
      <c r="O123" s="34" t="s">
        <v>1015</v>
      </c>
      <c r="P123" s="34"/>
      <c r="U123" s="81" t="s">
        <v>2177</v>
      </c>
      <c r="V123" s="81" t="s">
        <v>2177</v>
      </c>
      <c r="W123" s="81" t="s">
        <v>2177</v>
      </c>
      <c r="AA123" s="81" t="s">
        <v>159</v>
      </c>
      <c r="AB123" s="81" t="s">
        <v>159</v>
      </c>
      <c r="AC123" s="81" t="s">
        <v>159</v>
      </c>
      <c r="AD123" s="81" t="s">
        <v>159</v>
      </c>
      <c r="AE123" s="81" t="s">
        <v>159</v>
      </c>
      <c r="AF123" s="81" t="s">
        <v>2177</v>
      </c>
      <c r="AG123" s="81" t="s">
        <v>2177</v>
      </c>
      <c r="AH123" s="81" t="s">
        <v>2177</v>
      </c>
      <c r="AI123" s="34"/>
      <c r="AJ123" s="81" t="s">
        <v>2177</v>
      </c>
    </row>
    <row r="124" spans="7:36" ht="15" customHeight="1" x14ac:dyDescent="0.2">
      <c r="G124" s="81" t="s">
        <v>2177</v>
      </c>
      <c r="O124" s="34" t="s">
        <v>1015</v>
      </c>
      <c r="P124" s="34"/>
      <c r="U124" s="81" t="s">
        <v>2177</v>
      </c>
      <c r="V124" s="81" t="s">
        <v>2177</v>
      </c>
      <c r="W124" s="81" t="s">
        <v>2177</v>
      </c>
      <c r="AA124" s="81" t="s">
        <v>159</v>
      </c>
      <c r="AB124" s="81" t="s">
        <v>159</v>
      </c>
      <c r="AC124" s="81" t="s">
        <v>159</v>
      </c>
      <c r="AD124" s="81" t="s">
        <v>159</v>
      </c>
      <c r="AE124" s="81" t="s">
        <v>159</v>
      </c>
      <c r="AF124" s="81" t="s">
        <v>2177</v>
      </c>
      <c r="AG124" s="81" t="s">
        <v>2177</v>
      </c>
      <c r="AH124" s="81" t="s">
        <v>2177</v>
      </c>
      <c r="AI124" s="34"/>
      <c r="AJ124" s="81" t="s">
        <v>2177</v>
      </c>
    </row>
    <row r="125" spans="7:36" ht="15" customHeight="1" x14ac:dyDescent="0.2">
      <c r="G125" s="81" t="s">
        <v>2177</v>
      </c>
      <c r="O125" s="34" t="s">
        <v>1015</v>
      </c>
      <c r="P125" s="34"/>
      <c r="U125" s="81" t="s">
        <v>2177</v>
      </c>
      <c r="V125" s="81" t="s">
        <v>2177</v>
      </c>
      <c r="W125" s="81" t="s">
        <v>2177</v>
      </c>
      <c r="AA125" s="81" t="s">
        <v>159</v>
      </c>
      <c r="AB125" s="81" t="s">
        <v>159</v>
      </c>
      <c r="AC125" s="81" t="s">
        <v>159</v>
      </c>
      <c r="AD125" s="81" t="s">
        <v>159</v>
      </c>
      <c r="AE125" s="81" t="s">
        <v>159</v>
      </c>
      <c r="AF125" s="81" t="s">
        <v>2177</v>
      </c>
      <c r="AG125" s="81" t="s">
        <v>2177</v>
      </c>
      <c r="AH125" s="81" t="s">
        <v>2177</v>
      </c>
      <c r="AI125" s="34"/>
      <c r="AJ125" s="81" t="s">
        <v>2177</v>
      </c>
    </row>
    <row r="126" spans="7:36" ht="15" customHeight="1" x14ac:dyDescent="0.2">
      <c r="G126" s="81" t="s">
        <v>2177</v>
      </c>
      <c r="O126" s="34" t="s">
        <v>1015</v>
      </c>
      <c r="P126" s="34"/>
      <c r="U126" s="81" t="s">
        <v>2177</v>
      </c>
      <c r="V126" s="81" t="s">
        <v>2177</v>
      </c>
      <c r="W126" s="81" t="s">
        <v>2177</v>
      </c>
      <c r="AA126" s="81" t="s">
        <v>159</v>
      </c>
      <c r="AB126" s="81" t="s">
        <v>159</v>
      </c>
      <c r="AC126" s="81" t="s">
        <v>159</v>
      </c>
      <c r="AD126" s="81" t="s">
        <v>159</v>
      </c>
      <c r="AE126" s="81" t="s">
        <v>159</v>
      </c>
      <c r="AF126" s="81" t="s">
        <v>2177</v>
      </c>
      <c r="AG126" s="81" t="s">
        <v>2177</v>
      </c>
      <c r="AH126" s="81" t="s">
        <v>2177</v>
      </c>
      <c r="AI126" s="34"/>
      <c r="AJ126" s="81" t="s">
        <v>2177</v>
      </c>
    </row>
    <row r="127" spans="7:36" ht="15" customHeight="1" x14ac:dyDescent="0.2">
      <c r="G127" s="81" t="s">
        <v>2177</v>
      </c>
      <c r="O127" s="34" t="s">
        <v>1015</v>
      </c>
      <c r="P127" s="34"/>
      <c r="U127" s="81" t="s">
        <v>2177</v>
      </c>
      <c r="V127" s="81" t="s">
        <v>2177</v>
      </c>
      <c r="W127" s="81" t="s">
        <v>2177</v>
      </c>
      <c r="AA127" s="81" t="s">
        <v>159</v>
      </c>
      <c r="AB127" s="81" t="s">
        <v>159</v>
      </c>
      <c r="AC127" s="81" t="s">
        <v>159</v>
      </c>
      <c r="AD127" s="81" t="s">
        <v>159</v>
      </c>
      <c r="AE127" s="81" t="s">
        <v>159</v>
      </c>
      <c r="AF127" s="81" t="s">
        <v>2177</v>
      </c>
      <c r="AG127" s="81" t="s">
        <v>2177</v>
      </c>
      <c r="AH127" s="81" t="s">
        <v>2177</v>
      </c>
      <c r="AI127" s="34"/>
      <c r="AJ127" s="81" t="s">
        <v>2177</v>
      </c>
    </row>
    <row r="128" spans="7:36" ht="15" customHeight="1" x14ac:dyDescent="0.2">
      <c r="G128" s="81" t="s">
        <v>2177</v>
      </c>
      <c r="O128" s="34" t="s">
        <v>1015</v>
      </c>
      <c r="P128" s="34"/>
      <c r="U128" s="81" t="s">
        <v>2177</v>
      </c>
      <c r="V128" s="81" t="s">
        <v>2177</v>
      </c>
      <c r="W128" s="81" t="s">
        <v>2177</v>
      </c>
      <c r="AA128" s="81" t="s">
        <v>159</v>
      </c>
      <c r="AB128" s="81" t="s">
        <v>159</v>
      </c>
      <c r="AC128" s="81" t="s">
        <v>159</v>
      </c>
      <c r="AD128" s="81" t="s">
        <v>159</v>
      </c>
      <c r="AE128" s="81" t="s">
        <v>159</v>
      </c>
      <c r="AF128" s="81" t="s">
        <v>2177</v>
      </c>
      <c r="AG128" s="81" t="s">
        <v>2177</v>
      </c>
      <c r="AH128" s="81" t="s">
        <v>2177</v>
      </c>
      <c r="AI128" s="34"/>
      <c r="AJ128" s="81" t="s">
        <v>2177</v>
      </c>
    </row>
    <row r="129" spans="7:36" ht="15" customHeight="1" x14ac:dyDescent="0.2">
      <c r="G129" s="81" t="s">
        <v>2177</v>
      </c>
      <c r="O129" s="34" t="s">
        <v>1015</v>
      </c>
      <c r="P129" s="34"/>
      <c r="U129" s="81" t="s">
        <v>2177</v>
      </c>
      <c r="V129" s="81" t="s">
        <v>2177</v>
      </c>
      <c r="W129" s="81" t="s">
        <v>2177</v>
      </c>
      <c r="AA129" s="81" t="s">
        <v>159</v>
      </c>
      <c r="AB129" s="81" t="s">
        <v>159</v>
      </c>
      <c r="AC129" s="81" t="s">
        <v>159</v>
      </c>
      <c r="AD129" s="81" t="s">
        <v>159</v>
      </c>
      <c r="AE129" s="81" t="s">
        <v>159</v>
      </c>
      <c r="AF129" s="81" t="s">
        <v>2177</v>
      </c>
      <c r="AG129" s="81" t="s">
        <v>2177</v>
      </c>
      <c r="AH129" s="81" t="s">
        <v>2177</v>
      </c>
      <c r="AI129" s="34"/>
      <c r="AJ129" s="81" t="s">
        <v>2177</v>
      </c>
    </row>
    <row r="130" spans="7:36" ht="15" customHeight="1" x14ac:dyDescent="0.2">
      <c r="G130" s="81" t="s">
        <v>2177</v>
      </c>
      <c r="O130" s="34" t="s">
        <v>1015</v>
      </c>
      <c r="P130" s="34"/>
      <c r="U130" s="81" t="s">
        <v>2177</v>
      </c>
      <c r="V130" s="81" t="s">
        <v>2177</v>
      </c>
      <c r="W130" s="81" t="s">
        <v>2177</v>
      </c>
      <c r="AA130" s="81" t="s">
        <v>159</v>
      </c>
      <c r="AB130" s="81" t="s">
        <v>159</v>
      </c>
      <c r="AC130" s="81" t="s">
        <v>159</v>
      </c>
      <c r="AD130" s="81" t="s">
        <v>159</v>
      </c>
      <c r="AE130" s="81" t="s">
        <v>159</v>
      </c>
      <c r="AF130" s="81" t="s">
        <v>2177</v>
      </c>
      <c r="AG130" s="81" t="s">
        <v>2177</v>
      </c>
      <c r="AH130" s="81" t="s">
        <v>2177</v>
      </c>
      <c r="AI130" s="34"/>
      <c r="AJ130" s="81" t="s">
        <v>2177</v>
      </c>
    </row>
    <row r="131" spans="7:36" ht="15" customHeight="1" x14ac:dyDescent="0.2">
      <c r="G131" s="81" t="s">
        <v>2177</v>
      </c>
      <c r="O131" s="34" t="s">
        <v>1015</v>
      </c>
      <c r="P131" s="34"/>
      <c r="U131" s="81" t="s">
        <v>2177</v>
      </c>
      <c r="V131" s="81" t="s">
        <v>2177</v>
      </c>
      <c r="W131" s="81" t="s">
        <v>2177</v>
      </c>
      <c r="AA131" s="81" t="s">
        <v>159</v>
      </c>
      <c r="AB131" s="81" t="s">
        <v>159</v>
      </c>
      <c r="AC131" s="81" t="s">
        <v>159</v>
      </c>
      <c r="AD131" s="81" t="s">
        <v>159</v>
      </c>
      <c r="AE131" s="81" t="s">
        <v>159</v>
      </c>
      <c r="AF131" s="81" t="s">
        <v>2177</v>
      </c>
      <c r="AG131" s="81" t="s">
        <v>2177</v>
      </c>
      <c r="AH131" s="81" t="s">
        <v>2177</v>
      </c>
      <c r="AI131" s="34"/>
      <c r="AJ131" s="81" t="s">
        <v>2177</v>
      </c>
    </row>
    <row r="132" spans="7:36" ht="15" customHeight="1" x14ac:dyDescent="0.2">
      <c r="G132" s="81" t="s">
        <v>2177</v>
      </c>
      <c r="O132" s="34" t="s">
        <v>1015</v>
      </c>
      <c r="P132" s="34"/>
      <c r="U132" s="81" t="s">
        <v>2177</v>
      </c>
      <c r="V132" s="81" t="s">
        <v>2177</v>
      </c>
      <c r="W132" s="81" t="s">
        <v>2177</v>
      </c>
      <c r="AA132" s="81" t="s">
        <v>159</v>
      </c>
      <c r="AB132" s="81" t="s">
        <v>159</v>
      </c>
      <c r="AC132" s="81" t="s">
        <v>159</v>
      </c>
      <c r="AD132" s="81" t="s">
        <v>159</v>
      </c>
      <c r="AE132" s="81" t="s">
        <v>159</v>
      </c>
      <c r="AF132" s="81" t="s">
        <v>2177</v>
      </c>
      <c r="AG132" s="81" t="s">
        <v>2177</v>
      </c>
      <c r="AH132" s="81" t="s">
        <v>2177</v>
      </c>
      <c r="AI132" s="34"/>
      <c r="AJ132" s="81" t="s">
        <v>2177</v>
      </c>
    </row>
    <row r="133" spans="7:36" ht="15" customHeight="1" x14ac:dyDescent="0.2">
      <c r="G133" s="81" t="s">
        <v>2177</v>
      </c>
      <c r="O133" s="34" t="s">
        <v>1015</v>
      </c>
      <c r="P133" s="34"/>
      <c r="U133" s="81" t="s">
        <v>2177</v>
      </c>
      <c r="V133" s="81" t="s">
        <v>2177</v>
      </c>
      <c r="W133" s="81" t="s">
        <v>2177</v>
      </c>
      <c r="AA133" s="81" t="s">
        <v>159</v>
      </c>
      <c r="AB133" s="81" t="s">
        <v>159</v>
      </c>
      <c r="AC133" s="81" t="s">
        <v>159</v>
      </c>
      <c r="AD133" s="81" t="s">
        <v>159</v>
      </c>
      <c r="AE133" s="81" t="s">
        <v>159</v>
      </c>
      <c r="AF133" s="81" t="s">
        <v>2177</v>
      </c>
      <c r="AG133" s="81" t="s">
        <v>2177</v>
      </c>
      <c r="AH133" s="81" t="s">
        <v>2177</v>
      </c>
      <c r="AI133" s="34"/>
      <c r="AJ133" s="81" t="s">
        <v>2177</v>
      </c>
    </row>
    <row r="134" spans="7:36" ht="15" customHeight="1" x14ac:dyDescent="0.2">
      <c r="G134" s="81" t="s">
        <v>2177</v>
      </c>
      <c r="O134" s="34" t="s">
        <v>1015</v>
      </c>
      <c r="P134" s="34"/>
      <c r="U134" s="81" t="s">
        <v>2177</v>
      </c>
      <c r="V134" s="81" t="s">
        <v>2177</v>
      </c>
      <c r="W134" s="81" t="s">
        <v>2177</v>
      </c>
      <c r="AA134" s="81" t="s">
        <v>159</v>
      </c>
      <c r="AB134" s="81" t="s">
        <v>159</v>
      </c>
      <c r="AC134" s="81" t="s">
        <v>159</v>
      </c>
      <c r="AD134" s="81" t="s">
        <v>159</v>
      </c>
      <c r="AE134" s="81" t="s">
        <v>159</v>
      </c>
      <c r="AF134" s="81" t="s">
        <v>2177</v>
      </c>
      <c r="AG134" s="81" t="s">
        <v>2177</v>
      </c>
      <c r="AH134" s="81" t="s">
        <v>2177</v>
      </c>
      <c r="AI134" s="34"/>
      <c r="AJ134" s="81" t="s">
        <v>2177</v>
      </c>
    </row>
    <row r="135" spans="7:36" ht="15" customHeight="1" x14ac:dyDescent="0.2">
      <c r="G135" s="81" t="s">
        <v>2177</v>
      </c>
      <c r="O135" s="34" t="s">
        <v>1015</v>
      </c>
      <c r="P135" s="34"/>
      <c r="U135" s="81" t="s">
        <v>2177</v>
      </c>
      <c r="V135" s="81" t="s">
        <v>2177</v>
      </c>
      <c r="W135" s="81" t="s">
        <v>2177</v>
      </c>
      <c r="AA135" s="81" t="s">
        <v>159</v>
      </c>
      <c r="AB135" s="81" t="s">
        <v>159</v>
      </c>
      <c r="AC135" s="81" t="s">
        <v>159</v>
      </c>
      <c r="AD135" s="81" t="s">
        <v>159</v>
      </c>
      <c r="AE135" s="81" t="s">
        <v>159</v>
      </c>
      <c r="AF135" s="81" t="s">
        <v>2177</v>
      </c>
      <c r="AG135" s="81" t="s">
        <v>2177</v>
      </c>
      <c r="AH135" s="81" t="s">
        <v>2177</v>
      </c>
      <c r="AI135" s="34"/>
      <c r="AJ135" s="81" t="s">
        <v>2177</v>
      </c>
    </row>
    <row r="136" spans="7:36" ht="15" customHeight="1" x14ac:dyDescent="0.2">
      <c r="G136" s="81" t="s">
        <v>2177</v>
      </c>
      <c r="O136" s="34" t="s">
        <v>1015</v>
      </c>
      <c r="P136" s="34"/>
      <c r="U136" s="81" t="s">
        <v>2177</v>
      </c>
      <c r="V136" s="81" t="s">
        <v>2177</v>
      </c>
      <c r="W136" s="81" t="s">
        <v>2177</v>
      </c>
      <c r="AA136" s="81" t="s">
        <v>159</v>
      </c>
      <c r="AB136" s="81" t="s">
        <v>159</v>
      </c>
      <c r="AC136" s="81" t="s">
        <v>159</v>
      </c>
      <c r="AD136" s="81" t="s">
        <v>159</v>
      </c>
      <c r="AE136" s="81" t="s">
        <v>159</v>
      </c>
      <c r="AF136" s="81" t="s">
        <v>2177</v>
      </c>
      <c r="AG136" s="81" t="s">
        <v>2177</v>
      </c>
      <c r="AH136" s="81" t="s">
        <v>2177</v>
      </c>
      <c r="AI136" s="34"/>
      <c r="AJ136" s="81" t="s">
        <v>2177</v>
      </c>
    </row>
    <row r="137" spans="7:36" ht="15" customHeight="1" x14ac:dyDescent="0.2">
      <c r="G137" s="81" t="s">
        <v>2177</v>
      </c>
      <c r="O137" s="34" t="s">
        <v>1015</v>
      </c>
      <c r="P137" s="34"/>
      <c r="U137" s="81" t="s">
        <v>2177</v>
      </c>
      <c r="V137" s="81" t="s">
        <v>2177</v>
      </c>
      <c r="W137" s="81" t="s">
        <v>2177</v>
      </c>
      <c r="AA137" s="81" t="s">
        <v>159</v>
      </c>
      <c r="AB137" s="81" t="s">
        <v>159</v>
      </c>
      <c r="AC137" s="81" t="s">
        <v>159</v>
      </c>
      <c r="AD137" s="81" t="s">
        <v>159</v>
      </c>
      <c r="AE137" s="81" t="s">
        <v>159</v>
      </c>
      <c r="AF137" s="81" t="s">
        <v>2177</v>
      </c>
      <c r="AG137" s="81" t="s">
        <v>2177</v>
      </c>
      <c r="AH137" s="81" t="s">
        <v>2177</v>
      </c>
      <c r="AI137" s="34"/>
      <c r="AJ137" s="81" t="s">
        <v>2177</v>
      </c>
    </row>
    <row r="138" spans="7:36" ht="15" customHeight="1" x14ac:dyDescent="0.2">
      <c r="G138" s="81" t="s">
        <v>2177</v>
      </c>
      <c r="O138" s="34" t="s">
        <v>1015</v>
      </c>
      <c r="P138" s="34"/>
      <c r="U138" s="81" t="s">
        <v>2177</v>
      </c>
      <c r="V138" s="81" t="s">
        <v>2177</v>
      </c>
      <c r="W138" s="81" t="s">
        <v>2177</v>
      </c>
      <c r="AA138" s="81" t="s">
        <v>159</v>
      </c>
      <c r="AB138" s="81" t="s">
        <v>159</v>
      </c>
      <c r="AC138" s="81" t="s">
        <v>159</v>
      </c>
      <c r="AD138" s="81" t="s">
        <v>159</v>
      </c>
      <c r="AE138" s="81" t="s">
        <v>159</v>
      </c>
      <c r="AF138" s="81" t="s">
        <v>2177</v>
      </c>
      <c r="AG138" s="81" t="s">
        <v>2177</v>
      </c>
      <c r="AH138" s="81" t="s">
        <v>2177</v>
      </c>
      <c r="AI138" s="34"/>
      <c r="AJ138" s="81" t="s">
        <v>2177</v>
      </c>
    </row>
    <row r="139" spans="7:36" ht="15" customHeight="1" x14ac:dyDescent="0.2">
      <c r="G139" s="81" t="s">
        <v>2177</v>
      </c>
      <c r="O139" s="34" t="s">
        <v>1015</v>
      </c>
      <c r="P139" s="34"/>
      <c r="U139" s="81" t="s">
        <v>2177</v>
      </c>
      <c r="V139" s="81" t="s">
        <v>2177</v>
      </c>
      <c r="W139" s="81" t="s">
        <v>2177</v>
      </c>
      <c r="AA139" s="81" t="s">
        <v>159</v>
      </c>
      <c r="AB139" s="81" t="s">
        <v>159</v>
      </c>
      <c r="AC139" s="81" t="s">
        <v>159</v>
      </c>
      <c r="AD139" s="81" t="s">
        <v>159</v>
      </c>
      <c r="AE139" s="81" t="s">
        <v>159</v>
      </c>
      <c r="AF139" s="81" t="s">
        <v>2177</v>
      </c>
      <c r="AG139" s="81" t="s">
        <v>2177</v>
      </c>
      <c r="AH139" s="81" t="s">
        <v>2177</v>
      </c>
      <c r="AI139" s="34"/>
      <c r="AJ139" s="81" t="s">
        <v>2177</v>
      </c>
    </row>
    <row r="140" spans="7:36" ht="15" customHeight="1" x14ac:dyDescent="0.2">
      <c r="G140" s="81" t="s">
        <v>2177</v>
      </c>
      <c r="O140" s="34" t="s">
        <v>1015</v>
      </c>
      <c r="P140" s="34"/>
      <c r="U140" s="81" t="s">
        <v>2177</v>
      </c>
      <c r="V140" s="81" t="s">
        <v>2177</v>
      </c>
      <c r="W140" s="81" t="s">
        <v>2177</v>
      </c>
      <c r="AA140" s="81" t="s">
        <v>159</v>
      </c>
      <c r="AB140" s="81" t="s">
        <v>159</v>
      </c>
      <c r="AC140" s="81" t="s">
        <v>159</v>
      </c>
      <c r="AD140" s="81" t="s">
        <v>159</v>
      </c>
      <c r="AE140" s="81" t="s">
        <v>159</v>
      </c>
      <c r="AF140" s="81" t="s">
        <v>2177</v>
      </c>
      <c r="AG140" s="81" t="s">
        <v>2177</v>
      </c>
      <c r="AH140" s="81" t="s">
        <v>2177</v>
      </c>
      <c r="AI140" s="34"/>
      <c r="AJ140" s="81" t="s">
        <v>2177</v>
      </c>
    </row>
    <row r="141" spans="7:36" ht="15" customHeight="1" x14ac:dyDescent="0.2">
      <c r="G141" s="81" t="s">
        <v>2177</v>
      </c>
      <c r="O141" s="34" t="s">
        <v>1015</v>
      </c>
      <c r="P141" s="34"/>
      <c r="U141" s="81" t="s">
        <v>2177</v>
      </c>
      <c r="V141" s="81" t="s">
        <v>2177</v>
      </c>
      <c r="W141" s="81" t="s">
        <v>2177</v>
      </c>
      <c r="AA141" s="81" t="s">
        <v>159</v>
      </c>
      <c r="AB141" s="81" t="s">
        <v>159</v>
      </c>
      <c r="AC141" s="81" t="s">
        <v>159</v>
      </c>
      <c r="AD141" s="81" t="s">
        <v>159</v>
      </c>
      <c r="AE141" s="81" t="s">
        <v>159</v>
      </c>
      <c r="AF141" s="81" t="s">
        <v>2177</v>
      </c>
      <c r="AG141" s="81" t="s">
        <v>2177</v>
      </c>
      <c r="AH141" s="81" t="s">
        <v>2177</v>
      </c>
      <c r="AI141" s="34"/>
      <c r="AJ141" s="81" t="s">
        <v>2177</v>
      </c>
    </row>
    <row r="142" spans="7:36" ht="15" customHeight="1" x14ac:dyDescent="0.2">
      <c r="G142" s="81" t="s">
        <v>2177</v>
      </c>
      <c r="O142" s="34" t="s">
        <v>1015</v>
      </c>
      <c r="P142" s="34"/>
      <c r="U142" s="81" t="s">
        <v>2177</v>
      </c>
      <c r="V142" s="81" t="s">
        <v>2177</v>
      </c>
      <c r="W142" s="81" t="s">
        <v>2177</v>
      </c>
      <c r="AA142" s="81" t="s">
        <v>159</v>
      </c>
      <c r="AB142" s="81" t="s">
        <v>159</v>
      </c>
      <c r="AC142" s="81" t="s">
        <v>159</v>
      </c>
      <c r="AD142" s="81" t="s">
        <v>159</v>
      </c>
      <c r="AE142" s="81" t="s">
        <v>159</v>
      </c>
      <c r="AF142" s="81" t="s">
        <v>2177</v>
      </c>
      <c r="AG142" s="81" t="s">
        <v>2177</v>
      </c>
      <c r="AH142" s="81" t="s">
        <v>2177</v>
      </c>
      <c r="AI142" s="34"/>
      <c r="AJ142" s="81" t="s">
        <v>2177</v>
      </c>
    </row>
    <row r="143" spans="7:36" ht="15" customHeight="1" x14ac:dyDescent="0.2">
      <c r="G143" s="81" t="s">
        <v>2177</v>
      </c>
      <c r="O143" s="34" t="s">
        <v>1015</v>
      </c>
      <c r="P143" s="34"/>
      <c r="U143" s="81" t="s">
        <v>2177</v>
      </c>
      <c r="V143" s="81" t="s">
        <v>2177</v>
      </c>
      <c r="W143" s="81" t="s">
        <v>2177</v>
      </c>
      <c r="AA143" s="81" t="s">
        <v>159</v>
      </c>
      <c r="AB143" s="81" t="s">
        <v>159</v>
      </c>
      <c r="AC143" s="81" t="s">
        <v>159</v>
      </c>
      <c r="AD143" s="81" t="s">
        <v>159</v>
      </c>
      <c r="AE143" s="81" t="s">
        <v>159</v>
      </c>
      <c r="AF143" s="81" t="s">
        <v>2177</v>
      </c>
      <c r="AG143" s="81" t="s">
        <v>2177</v>
      </c>
      <c r="AH143" s="81" t="s">
        <v>2177</v>
      </c>
      <c r="AI143" s="34"/>
      <c r="AJ143" s="81" t="s">
        <v>2177</v>
      </c>
    </row>
    <row r="144" spans="7:36" ht="15" customHeight="1" x14ac:dyDescent="0.2">
      <c r="G144" s="81" t="s">
        <v>2177</v>
      </c>
      <c r="O144" s="34" t="s">
        <v>1015</v>
      </c>
      <c r="P144" s="34"/>
      <c r="U144" s="81" t="s">
        <v>2177</v>
      </c>
      <c r="V144" s="81" t="s">
        <v>2177</v>
      </c>
      <c r="W144" s="81" t="s">
        <v>2177</v>
      </c>
      <c r="AA144" s="81" t="s">
        <v>159</v>
      </c>
      <c r="AB144" s="81" t="s">
        <v>159</v>
      </c>
      <c r="AC144" s="81" t="s">
        <v>159</v>
      </c>
      <c r="AD144" s="81" t="s">
        <v>159</v>
      </c>
      <c r="AE144" s="81" t="s">
        <v>159</v>
      </c>
      <c r="AF144" s="81" t="s">
        <v>2177</v>
      </c>
      <c r="AG144" s="81" t="s">
        <v>2177</v>
      </c>
      <c r="AH144" s="81" t="s">
        <v>2177</v>
      </c>
      <c r="AI144" s="34"/>
      <c r="AJ144" s="81" t="s">
        <v>2177</v>
      </c>
    </row>
    <row r="145" spans="7:36" ht="15" customHeight="1" x14ac:dyDescent="0.2">
      <c r="G145" s="81" t="s">
        <v>2177</v>
      </c>
      <c r="O145" s="34" t="s">
        <v>1015</v>
      </c>
      <c r="P145" s="34"/>
      <c r="U145" s="81" t="s">
        <v>2177</v>
      </c>
      <c r="V145" s="81" t="s">
        <v>2177</v>
      </c>
      <c r="W145" s="81" t="s">
        <v>2177</v>
      </c>
      <c r="AA145" s="81" t="s">
        <v>159</v>
      </c>
      <c r="AB145" s="81" t="s">
        <v>159</v>
      </c>
      <c r="AC145" s="81" t="s">
        <v>159</v>
      </c>
      <c r="AD145" s="81" t="s">
        <v>159</v>
      </c>
      <c r="AE145" s="81" t="s">
        <v>159</v>
      </c>
      <c r="AF145" s="81" t="s">
        <v>2177</v>
      </c>
      <c r="AG145" s="81" t="s">
        <v>2177</v>
      </c>
      <c r="AH145" s="81" t="s">
        <v>2177</v>
      </c>
      <c r="AI145" s="34"/>
      <c r="AJ145" s="81" t="s">
        <v>2177</v>
      </c>
    </row>
    <row r="146" spans="7:36" ht="15" customHeight="1" x14ac:dyDescent="0.2">
      <c r="G146" s="81" t="s">
        <v>2177</v>
      </c>
      <c r="O146" s="34" t="s">
        <v>1015</v>
      </c>
      <c r="P146" s="34"/>
      <c r="U146" s="81" t="s">
        <v>2177</v>
      </c>
      <c r="V146" s="81" t="s">
        <v>2177</v>
      </c>
      <c r="W146" s="81" t="s">
        <v>2177</v>
      </c>
      <c r="AA146" s="81" t="s">
        <v>159</v>
      </c>
      <c r="AB146" s="81" t="s">
        <v>159</v>
      </c>
      <c r="AC146" s="81" t="s">
        <v>159</v>
      </c>
      <c r="AD146" s="81" t="s">
        <v>159</v>
      </c>
      <c r="AE146" s="81" t="s">
        <v>159</v>
      </c>
      <c r="AF146" s="81" t="s">
        <v>2177</v>
      </c>
      <c r="AG146" s="81" t="s">
        <v>2177</v>
      </c>
      <c r="AH146" s="81" t="s">
        <v>2177</v>
      </c>
      <c r="AI146" s="34"/>
      <c r="AJ146" s="81" t="s">
        <v>2177</v>
      </c>
    </row>
    <row r="147" spans="7:36" ht="15" customHeight="1" x14ac:dyDescent="0.2">
      <c r="G147" s="81" t="s">
        <v>2177</v>
      </c>
      <c r="O147" s="34" t="s">
        <v>1015</v>
      </c>
      <c r="P147" s="34"/>
      <c r="U147" s="81" t="s">
        <v>2177</v>
      </c>
      <c r="V147" s="81" t="s">
        <v>2177</v>
      </c>
      <c r="W147" s="81" t="s">
        <v>2177</v>
      </c>
      <c r="AA147" s="81" t="s">
        <v>159</v>
      </c>
      <c r="AB147" s="81" t="s">
        <v>159</v>
      </c>
      <c r="AC147" s="81" t="s">
        <v>159</v>
      </c>
      <c r="AD147" s="81" t="s">
        <v>159</v>
      </c>
      <c r="AE147" s="81" t="s">
        <v>159</v>
      </c>
      <c r="AF147" s="81" t="s">
        <v>2177</v>
      </c>
      <c r="AG147" s="81" t="s">
        <v>2177</v>
      </c>
      <c r="AH147" s="81" t="s">
        <v>2177</v>
      </c>
      <c r="AI147" s="34"/>
      <c r="AJ147" s="81" t="s">
        <v>2177</v>
      </c>
    </row>
    <row r="148" spans="7:36" ht="15" customHeight="1" x14ac:dyDescent="0.2">
      <c r="G148" s="81" t="s">
        <v>2177</v>
      </c>
      <c r="O148" s="34" t="s">
        <v>1015</v>
      </c>
      <c r="P148" s="34"/>
      <c r="U148" s="81" t="s">
        <v>2177</v>
      </c>
      <c r="V148" s="81" t="s">
        <v>2177</v>
      </c>
      <c r="W148" s="81" t="s">
        <v>2177</v>
      </c>
      <c r="AA148" s="81" t="s">
        <v>159</v>
      </c>
      <c r="AB148" s="81" t="s">
        <v>159</v>
      </c>
      <c r="AC148" s="81" t="s">
        <v>159</v>
      </c>
      <c r="AD148" s="81" t="s">
        <v>159</v>
      </c>
      <c r="AE148" s="81" t="s">
        <v>159</v>
      </c>
      <c r="AF148" s="81" t="s">
        <v>2177</v>
      </c>
      <c r="AG148" s="81" t="s">
        <v>2177</v>
      </c>
      <c r="AH148" s="81" t="s">
        <v>2177</v>
      </c>
      <c r="AI148" s="34"/>
      <c r="AJ148" s="81" t="s">
        <v>2177</v>
      </c>
    </row>
    <row r="149" spans="7:36" ht="15" customHeight="1" x14ac:dyDescent="0.2">
      <c r="G149" s="81" t="s">
        <v>2177</v>
      </c>
      <c r="O149" s="34" t="s">
        <v>1015</v>
      </c>
      <c r="P149" s="34"/>
      <c r="U149" s="81" t="s">
        <v>2177</v>
      </c>
      <c r="V149" s="81" t="s">
        <v>2177</v>
      </c>
      <c r="W149" s="81" t="s">
        <v>2177</v>
      </c>
      <c r="AA149" s="81" t="s">
        <v>159</v>
      </c>
      <c r="AB149" s="81" t="s">
        <v>159</v>
      </c>
      <c r="AC149" s="81" t="s">
        <v>159</v>
      </c>
      <c r="AD149" s="81" t="s">
        <v>159</v>
      </c>
      <c r="AE149" s="81" t="s">
        <v>159</v>
      </c>
      <c r="AF149" s="81" t="s">
        <v>2177</v>
      </c>
      <c r="AG149" s="81" t="s">
        <v>2177</v>
      </c>
      <c r="AH149" s="81" t="s">
        <v>2177</v>
      </c>
      <c r="AI149" s="34"/>
      <c r="AJ149" s="81" t="s">
        <v>2177</v>
      </c>
    </row>
    <row r="150" spans="7:36" ht="15" customHeight="1" x14ac:dyDescent="0.2">
      <c r="G150" s="81" t="s">
        <v>2177</v>
      </c>
      <c r="O150" s="34" t="s">
        <v>1015</v>
      </c>
      <c r="P150" s="34"/>
      <c r="U150" s="81" t="s">
        <v>2177</v>
      </c>
      <c r="V150" s="81" t="s">
        <v>2177</v>
      </c>
      <c r="W150" s="81" t="s">
        <v>2177</v>
      </c>
      <c r="AA150" s="81" t="s">
        <v>159</v>
      </c>
      <c r="AB150" s="81" t="s">
        <v>159</v>
      </c>
      <c r="AC150" s="81" t="s">
        <v>159</v>
      </c>
      <c r="AD150" s="81" t="s">
        <v>159</v>
      </c>
      <c r="AE150" s="81" t="s">
        <v>159</v>
      </c>
      <c r="AF150" s="81" t="s">
        <v>2177</v>
      </c>
      <c r="AG150" s="81" t="s">
        <v>2177</v>
      </c>
      <c r="AH150" s="81" t="s">
        <v>2177</v>
      </c>
      <c r="AI150" s="34"/>
      <c r="AJ150" s="81" t="s">
        <v>2177</v>
      </c>
    </row>
    <row r="151" spans="7:36" ht="15" customHeight="1" x14ac:dyDescent="0.2">
      <c r="G151" s="81" t="s">
        <v>2177</v>
      </c>
      <c r="O151" s="34" t="s">
        <v>1015</v>
      </c>
      <c r="P151" s="34"/>
      <c r="U151" s="81" t="s">
        <v>2177</v>
      </c>
      <c r="V151" s="81" t="s">
        <v>2177</v>
      </c>
      <c r="W151" s="81" t="s">
        <v>2177</v>
      </c>
      <c r="AA151" s="81" t="s">
        <v>159</v>
      </c>
      <c r="AB151" s="81" t="s">
        <v>159</v>
      </c>
      <c r="AC151" s="81" t="s">
        <v>159</v>
      </c>
      <c r="AD151" s="81" t="s">
        <v>159</v>
      </c>
      <c r="AE151" s="81" t="s">
        <v>159</v>
      </c>
      <c r="AF151" s="81" t="s">
        <v>2177</v>
      </c>
      <c r="AG151" s="81" t="s">
        <v>2177</v>
      </c>
      <c r="AH151" s="81" t="s">
        <v>2177</v>
      </c>
      <c r="AI151" s="34"/>
      <c r="AJ151" s="81" t="s">
        <v>2177</v>
      </c>
    </row>
    <row r="152" spans="7:36" ht="15" customHeight="1" x14ac:dyDescent="0.2">
      <c r="G152" s="81" t="s">
        <v>2177</v>
      </c>
      <c r="O152" s="34" t="s">
        <v>1015</v>
      </c>
      <c r="P152" s="34"/>
      <c r="U152" s="81" t="s">
        <v>2177</v>
      </c>
      <c r="V152" s="81" t="s">
        <v>2177</v>
      </c>
      <c r="W152" s="81" t="s">
        <v>2177</v>
      </c>
      <c r="AA152" s="81" t="s">
        <v>159</v>
      </c>
      <c r="AB152" s="81" t="s">
        <v>159</v>
      </c>
      <c r="AC152" s="81" t="s">
        <v>159</v>
      </c>
      <c r="AD152" s="81" t="s">
        <v>159</v>
      </c>
      <c r="AE152" s="81" t="s">
        <v>159</v>
      </c>
      <c r="AF152" s="81" t="s">
        <v>2177</v>
      </c>
      <c r="AG152" s="81" t="s">
        <v>2177</v>
      </c>
      <c r="AH152" s="81" t="s">
        <v>2177</v>
      </c>
      <c r="AI152" s="34"/>
      <c r="AJ152" s="81" t="s">
        <v>2177</v>
      </c>
    </row>
    <row r="153" spans="7:36" ht="15" customHeight="1" x14ac:dyDescent="0.2">
      <c r="G153" s="81" t="s">
        <v>2177</v>
      </c>
      <c r="O153" s="34" t="s">
        <v>1015</v>
      </c>
      <c r="P153" s="34"/>
      <c r="U153" s="81" t="s">
        <v>2177</v>
      </c>
      <c r="V153" s="81" t="s">
        <v>2177</v>
      </c>
      <c r="W153" s="81" t="s">
        <v>2177</v>
      </c>
      <c r="AA153" s="81" t="s">
        <v>159</v>
      </c>
      <c r="AB153" s="81" t="s">
        <v>159</v>
      </c>
      <c r="AC153" s="81" t="s">
        <v>159</v>
      </c>
      <c r="AD153" s="81" t="s">
        <v>159</v>
      </c>
      <c r="AE153" s="81" t="s">
        <v>159</v>
      </c>
      <c r="AF153" s="81" t="s">
        <v>2177</v>
      </c>
      <c r="AG153" s="81" t="s">
        <v>2177</v>
      </c>
      <c r="AH153" s="81" t="s">
        <v>2177</v>
      </c>
      <c r="AI153" s="34"/>
      <c r="AJ153" s="81" t="s">
        <v>2177</v>
      </c>
    </row>
    <row r="154" spans="7:36" ht="15" customHeight="1" x14ac:dyDescent="0.2">
      <c r="G154" s="81" t="s">
        <v>2177</v>
      </c>
      <c r="O154" s="34" t="s">
        <v>1015</v>
      </c>
      <c r="P154" s="34"/>
      <c r="U154" s="81" t="s">
        <v>2177</v>
      </c>
      <c r="V154" s="81" t="s">
        <v>2177</v>
      </c>
      <c r="W154" s="81" t="s">
        <v>2177</v>
      </c>
      <c r="AA154" s="81" t="s">
        <v>159</v>
      </c>
      <c r="AB154" s="81" t="s">
        <v>159</v>
      </c>
      <c r="AC154" s="81" t="s">
        <v>159</v>
      </c>
      <c r="AD154" s="81" t="s">
        <v>159</v>
      </c>
      <c r="AE154" s="81" t="s">
        <v>159</v>
      </c>
      <c r="AF154" s="81" t="s">
        <v>2177</v>
      </c>
      <c r="AG154" s="81" t="s">
        <v>2177</v>
      </c>
      <c r="AH154" s="81" t="s">
        <v>2177</v>
      </c>
      <c r="AI154" s="34"/>
      <c r="AJ154" s="81" t="s">
        <v>2177</v>
      </c>
    </row>
    <row r="155" spans="7:36" ht="15" customHeight="1" x14ac:dyDescent="0.2">
      <c r="G155" s="81" t="s">
        <v>2177</v>
      </c>
      <c r="O155" s="34" t="s">
        <v>1015</v>
      </c>
      <c r="P155" s="34"/>
      <c r="U155" s="81" t="s">
        <v>2177</v>
      </c>
      <c r="V155" s="81" t="s">
        <v>2177</v>
      </c>
      <c r="W155" s="81" t="s">
        <v>2177</v>
      </c>
      <c r="AA155" s="81" t="s">
        <v>159</v>
      </c>
      <c r="AB155" s="81" t="s">
        <v>159</v>
      </c>
      <c r="AC155" s="81" t="s">
        <v>159</v>
      </c>
      <c r="AD155" s="81" t="s">
        <v>159</v>
      </c>
      <c r="AE155" s="81" t="s">
        <v>159</v>
      </c>
      <c r="AF155" s="81" t="s">
        <v>2177</v>
      </c>
      <c r="AG155" s="81" t="s">
        <v>2177</v>
      </c>
      <c r="AH155" s="81" t="s">
        <v>2177</v>
      </c>
      <c r="AI155" s="34"/>
      <c r="AJ155" s="81" t="s">
        <v>2177</v>
      </c>
    </row>
    <row r="156" spans="7:36" ht="15" customHeight="1" x14ac:dyDescent="0.2">
      <c r="G156" s="81" t="s">
        <v>2177</v>
      </c>
      <c r="O156" s="34" t="s">
        <v>1015</v>
      </c>
      <c r="P156" s="34"/>
      <c r="U156" s="81" t="s">
        <v>2177</v>
      </c>
      <c r="V156" s="81" t="s">
        <v>2177</v>
      </c>
      <c r="W156" s="81" t="s">
        <v>2177</v>
      </c>
      <c r="AA156" s="81" t="s">
        <v>159</v>
      </c>
      <c r="AB156" s="81" t="s">
        <v>159</v>
      </c>
      <c r="AC156" s="81" t="s">
        <v>159</v>
      </c>
      <c r="AD156" s="81" t="s">
        <v>159</v>
      </c>
      <c r="AE156" s="81" t="s">
        <v>159</v>
      </c>
      <c r="AF156" s="81" t="s">
        <v>2177</v>
      </c>
      <c r="AG156" s="81" t="s">
        <v>2177</v>
      </c>
      <c r="AH156" s="81" t="s">
        <v>2177</v>
      </c>
      <c r="AI156" s="34"/>
      <c r="AJ156" s="81" t="s">
        <v>2177</v>
      </c>
    </row>
    <row r="157" spans="7:36" ht="15" customHeight="1" x14ac:dyDescent="0.2">
      <c r="G157" s="81" t="s">
        <v>2177</v>
      </c>
      <c r="O157" s="34" t="s">
        <v>1015</v>
      </c>
      <c r="P157" s="34"/>
      <c r="U157" s="81" t="s">
        <v>2177</v>
      </c>
      <c r="V157" s="81" t="s">
        <v>2177</v>
      </c>
      <c r="W157" s="81" t="s">
        <v>2177</v>
      </c>
      <c r="AA157" s="81" t="s">
        <v>159</v>
      </c>
      <c r="AB157" s="81" t="s">
        <v>159</v>
      </c>
      <c r="AC157" s="81" t="s">
        <v>159</v>
      </c>
      <c r="AD157" s="81" t="s">
        <v>159</v>
      </c>
      <c r="AE157" s="81" t="s">
        <v>159</v>
      </c>
      <c r="AF157" s="81" t="s">
        <v>2177</v>
      </c>
      <c r="AG157" s="81" t="s">
        <v>2177</v>
      </c>
      <c r="AH157" s="81" t="s">
        <v>2177</v>
      </c>
      <c r="AI157" s="34"/>
      <c r="AJ157" s="81" t="s">
        <v>2177</v>
      </c>
    </row>
    <row r="158" spans="7:36" ht="15" customHeight="1" x14ac:dyDescent="0.2">
      <c r="G158" s="81" t="s">
        <v>2177</v>
      </c>
      <c r="O158" s="34" t="s">
        <v>1015</v>
      </c>
      <c r="P158" s="34"/>
      <c r="U158" s="81" t="s">
        <v>2177</v>
      </c>
      <c r="V158" s="81" t="s">
        <v>2177</v>
      </c>
      <c r="W158" s="81" t="s">
        <v>2177</v>
      </c>
      <c r="AA158" s="81" t="s">
        <v>159</v>
      </c>
      <c r="AB158" s="81" t="s">
        <v>159</v>
      </c>
      <c r="AC158" s="81" t="s">
        <v>159</v>
      </c>
      <c r="AD158" s="81" t="s">
        <v>159</v>
      </c>
      <c r="AE158" s="81" t="s">
        <v>159</v>
      </c>
      <c r="AF158" s="81" t="s">
        <v>2177</v>
      </c>
      <c r="AG158" s="81" t="s">
        <v>2177</v>
      </c>
      <c r="AH158" s="81" t="s">
        <v>2177</v>
      </c>
      <c r="AI158" s="34"/>
      <c r="AJ158" s="81" t="s">
        <v>2177</v>
      </c>
    </row>
    <row r="159" spans="7:36" ht="15" customHeight="1" x14ac:dyDescent="0.2">
      <c r="G159" s="81" t="s">
        <v>2177</v>
      </c>
      <c r="O159" s="34" t="s">
        <v>1015</v>
      </c>
      <c r="P159" s="34"/>
      <c r="U159" s="81" t="s">
        <v>2177</v>
      </c>
      <c r="V159" s="81" t="s">
        <v>2177</v>
      </c>
      <c r="W159" s="81" t="s">
        <v>2177</v>
      </c>
      <c r="AA159" s="81" t="s">
        <v>159</v>
      </c>
      <c r="AB159" s="81" t="s">
        <v>159</v>
      </c>
      <c r="AC159" s="81" t="s">
        <v>159</v>
      </c>
      <c r="AD159" s="81" t="s">
        <v>159</v>
      </c>
      <c r="AE159" s="81" t="s">
        <v>159</v>
      </c>
      <c r="AF159" s="81" t="s">
        <v>2177</v>
      </c>
      <c r="AG159" s="81" t="s">
        <v>2177</v>
      </c>
      <c r="AH159" s="81" t="s">
        <v>2177</v>
      </c>
      <c r="AI159" s="34"/>
      <c r="AJ159" s="81" t="s">
        <v>2177</v>
      </c>
    </row>
    <row r="160" spans="7:36" ht="15" customHeight="1" x14ac:dyDescent="0.2">
      <c r="G160" s="81" t="s">
        <v>2177</v>
      </c>
      <c r="O160" s="34" t="s">
        <v>1015</v>
      </c>
      <c r="P160" s="34"/>
      <c r="U160" s="81" t="s">
        <v>2177</v>
      </c>
      <c r="V160" s="81" t="s">
        <v>2177</v>
      </c>
      <c r="W160" s="81" t="s">
        <v>2177</v>
      </c>
      <c r="AA160" s="81" t="s">
        <v>159</v>
      </c>
      <c r="AB160" s="81" t="s">
        <v>159</v>
      </c>
      <c r="AC160" s="81" t="s">
        <v>159</v>
      </c>
      <c r="AD160" s="81" t="s">
        <v>159</v>
      </c>
      <c r="AE160" s="81" t="s">
        <v>159</v>
      </c>
      <c r="AF160" s="81" t="s">
        <v>2177</v>
      </c>
      <c r="AG160" s="81" t="s">
        <v>2177</v>
      </c>
      <c r="AH160" s="81" t="s">
        <v>2177</v>
      </c>
      <c r="AI160" s="34"/>
      <c r="AJ160" s="81" t="s">
        <v>2177</v>
      </c>
    </row>
    <row r="161" spans="7:36" ht="15" customHeight="1" x14ac:dyDescent="0.2">
      <c r="G161" s="81" t="s">
        <v>2177</v>
      </c>
      <c r="O161" s="34" t="s">
        <v>1015</v>
      </c>
      <c r="P161" s="34"/>
      <c r="U161" s="81" t="s">
        <v>2177</v>
      </c>
      <c r="V161" s="81" t="s">
        <v>2177</v>
      </c>
      <c r="W161" s="81" t="s">
        <v>2177</v>
      </c>
      <c r="AA161" s="81" t="s">
        <v>159</v>
      </c>
      <c r="AB161" s="81" t="s">
        <v>159</v>
      </c>
      <c r="AC161" s="81" t="s">
        <v>159</v>
      </c>
      <c r="AD161" s="81" t="s">
        <v>159</v>
      </c>
      <c r="AE161" s="81" t="s">
        <v>159</v>
      </c>
      <c r="AF161" s="81" t="s">
        <v>2177</v>
      </c>
      <c r="AG161" s="81" t="s">
        <v>2177</v>
      </c>
      <c r="AH161" s="81" t="s">
        <v>2177</v>
      </c>
      <c r="AI161" s="34"/>
      <c r="AJ161" s="81" t="s">
        <v>2177</v>
      </c>
    </row>
    <row r="162" spans="7:36" ht="15" customHeight="1" x14ac:dyDescent="0.2">
      <c r="G162" s="81" t="s">
        <v>2177</v>
      </c>
      <c r="O162" s="34" t="s">
        <v>1015</v>
      </c>
      <c r="P162" s="34"/>
      <c r="U162" s="81" t="s">
        <v>2177</v>
      </c>
      <c r="V162" s="81" t="s">
        <v>2177</v>
      </c>
      <c r="W162" s="81" t="s">
        <v>2177</v>
      </c>
      <c r="AA162" s="81" t="s">
        <v>159</v>
      </c>
      <c r="AB162" s="81" t="s">
        <v>159</v>
      </c>
      <c r="AC162" s="81" t="s">
        <v>159</v>
      </c>
      <c r="AD162" s="81" t="s">
        <v>159</v>
      </c>
      <c r="AE162" s="81" t="s">
        <v>159</v>
      </c>
      <c r="AF162" s="81" t="s">
        <v>2177</v>
      </c>
      <c r="AG162" s="81" t="s">
        <v>2177</v>
      </c>
      <c r="AH162" s="81" t="s">
        <v>2177</v>
      </c>
      <c r="AI162" s="34"/>
      <c r="AJ162" s="81" t="s">
        <v>2177</v>
      </c>
    </row>
    <row r="163" spans="7:36" ht="15" customHeight="1" x14ac:dyDescent="0.2">
      <c r="G163" s="81" t="s">
        <v>2177</v>
      </c>
      <c r="O163" s="34" t="s">
        <v>1015</v>
      </c>
      <c r="P163" s="34"/>
      <c r="U163" s="81" t="s">
        <v>2177</v>
      </c>
      <c r="V163" s="81" t="s">
        <v>2177</v>
      </c>
      <c r="W163" s="81" t="s">
        <v>2177</v>
      </c>
      <c r="AA163" s="81" t="s">
        <v>159</v>
      </c>
      <c r="AB163" s="81" t="s">
        <v>159</v>
      </c>
      <c r="AC163" s="81" t="s">
        <v>159</v>
      </c>
      <c r="AD163" s="81" t="s">
        <v>159</v>
      </c>
      <c r="AE163" s="81" t="s">
        <v>159</v>
      </c>
      <c r="AF163" s="81" t="s">
        <v>2177</v>
      </c>
      <c r="AG163" s="81" t="s">
        <v>2177</v>
      </c>
      <c r="AH163" s="81" t="s">
        <v>2177</v>
      </c>
      <c r="AI163" s="34"/>
      <c r="AJ163" s="81" t="s">
        <v>2177</v>
      </c>
    </row>
    <row r="164" spans="7:36" ht="15" customHeight="1" x14ac:dyDescent="0.2">
      <c r="G164" s="81" t="s">
        <v>2177</v>
      </c>
      <c r="O164" s="34" t="s">
        <v>1015</v>
      </c>
      <c r="P164" s="34"/>
      <c r="U164" s="81" t="s">
        <v>2177</v>
      </c>
      <c r="V164" s="81" t="s">
        <v>2177</v>
      </c>
      <c r="W164" s="81" t="s">
        <v>2177</v>
      </c>
      <c r="AA164" s="81" t="s">
        <v>159</v>
      </c>
      <c r="AB164" s="81" t="s">
        <v>159</v>
      </c>
      <c r="AC164" s="81" t="s">
        <v>159</v>
      </c>
      <c r="AD164" s="81" t="s">
        <v>159</v>
      </c>
      <c r="AE164" s="81" t="s">
        <v>159</v>
      </c>
      <c r="AF164" s="81" t="s">
        <v>2177</v>
      </c>
      <c r="AG164" s="81" t="s">
        <v>2177</v>
      </c>
      <c r="AH164" s="81" t="s">
        <v>2177</v>
      </c>
      <c r="AI164" s="34"/>
      <c r="AJ164" s="81" t="s">
        <v>2177</v>
      </c>
    </row>
    <row r="165" spans="7:36" ht="15" customHeight="1" x14ac:dyDescent="0.2">
      <c r="G165" s="81" t="s">
        <v>2177</v>
      </c>
      <c r="O165" s="34" t="s">
        <v>1015</v>
      </c>
      <c r="P165" s="34"/>
      <c r="U165" s="81" t="s">
        <v>2177</v>
      </c>
      <c r="V165" s="81" t="s">
        <v>2177</v>
      </c>
      <c r="W165" s="81" t="s">
        <v>2177</v>
      </c>
      <c r="AA165" s="81" t="s">
        <v>159</v>
      </c>
      <c r="AB165" s="81" t="s">
        <v>159</v>
      </c>
      <c r="AC165" s="81" t="s">
        <v>159</v>
      </c>
      <c r="AD165" s="81" t="s">
        <v>159</v>
      </c>
      <c r="AE165" s="81" t="s">
        <v>159</v>
      </c>
      <c r="AF165" s="81" t="s">
        <v>2177</v>
      </c>
      <c r="AG165" s="81" t="s">
        <v>2177</v>
      </c>
      <c r="AH165" s="81" t="s">
        <v>2177</v>
      </c>
      <c r="AI165" s="34"/>
      <c r="AJ165" s="81" t="s">
        <v>2177</v>
      </c>
    </row>
    <row r="166" spans="7:36" ht="15" customHeight="1" x14ac:dyDescent="0.2">
      <c r="G166" s="81" t="s">
        <v>2177</v>
      </c>
      <c r="O166" s="34" t="s">
        <v>1015</v>
      </c>
      <c r="P166" s="34"/>
      <c r="U166" s="81" t="s">
        <v>2177</v>
      </c>
      <c r="V166" s="81" t="s">
        <v>2177</v>
      </c>
      <c r="W166" s="81" t="s">
        <v>2177</v>
      </c>
      <c r="AA166" s="81" t="s">
        <v>159</v>
      </c>
      <c r="AB166" s="81" t="s">
        <v>159</v>
      </c>
      <c r="AC166" s="81" t="s">
        <v>159</v>
      </c>
      <c r="AD166" s="81" t="s">
        <v>159</v>
      </c>
      <c r="AE166" s="81" t="s">
        <v>159</v>
      </c>
      <c r="AF166" s="81" t="s">
        <v>2177</v>
      </c>
      <c r="AG166" s="81" t="s">
        <v>2177</v>
      </c>
      <c r="AH166" s="81" t="s">
        <v>2177</v>
      </c>
      <c r="AI166" s="34"/>
      <c r="AJ166" s="81" t="s">
        <v>2177</v>
      </c>
    </row>
    <row r="167" spans="7:36" ht="15" customHeight="1" x14ac:dyDescent="0.2">
      <c r="G167" s="81" t="s">
        <v>2177</v>
      </c>
      <c r="O167" s="34" t="s">
        <v>1015</v>
      </c>
      <c r="P167" s="34"/>
      <c r="U167" s="81" t="s">
        <v>2177</v>
      </c>
      <c r="V167" s="81" t="s">
        <v>2177</v>
      </c>
      <c r="W167" s="81" t="s">
        <v>2177</v>
      </c>
      <c r="AA167" s="81" t="s">
        <v>159</v>
      </c>
      <c r="AB167" s="81" t="s">
        <v>159</v>
      </c>
      <c r="AC167" s="81" t="s">
        <v>159</v>
      </c>
      <c r="AD167" s="81" t="s">
        <v>159</v>
      </c>
      <c r="AE167" s="81" t="s">
        <v>159</v>
      </c>
      <c r="AF167" s="81" t="s">
        <v>2177</v>
      </c>
      <c r="AG167" s="81" t="s">
        <v>2177</v>
      </c>
      <c r="AH167" s="81" t="s">
        <v>2177</v>
      </c>
      <c r="AI167" s="34"/>
      <c r="AJ167" s="81" t="s">
        <v>2177</v>
      </c>
    </row>
    <row r="168" spans="7:36" ht="15" customHeight="1" x14ac:dyDescent="0.2">
      <c r="G168" s="81" t="s">
        <v>2177</v>
      </c>
      <c r="O168" s="34" t="s">
        <v>1015</v>
      </c>
      <c r="P168" s="34"/>
      <c r="U168" s="81" t="s">
        <v>2177</v>
      </c>
      <c r="V168" s="81" t="s">
        <v>2177</v>
      </c>
      <c r="W168" s="81" t="s">
        <v>2177</v>
      </c>
      <c r="AA168" s="81" t="s">
        <v>159</v>
      </c>
      <c r="AB168" s="81" t="s">
        <v>159</v>
      </c>
      <c r="AC168" s="81" t="s">
        <v>159</v>
      </c>
      <c r="AD168" s="81" t="s">
        <v>159</v>
      </c>
      <c r="AE168" s="81" t="s">
        <v>159</v>
      </c>
      <c r="AF168" s="81" t="s">
        <v>2177</v>
      </c>
      <c r="AG168" s="81" t="s">
        <v>2177</v>
      </c>
      <c r="AH168" s="81" t="s">
        <v>2177</v>
      </c>
      <c r="AI168" s="34"/>
      <c r="AJ168" s="81" t="s">
        <v>2177</v>
      </c>
    </row>
    <row r="169" spans="7:36" ht="15" customHeight="1" x14ac:dyDescent="0.2">
      <c r="G169" s="81" t="s">
        <v>2177</v>
      </c>
      <c r="O169" s="34" t="s">
        <v>1015</v>
      </c>
      <c r="P169" s="34"/>
      <c r="U169" s="81" t="s">
        <v>2177</v>
      </c>
      <c r="V169" s="81" t="s">
        <v>2177</v>
      </c>
      <c r="W169" s="81" t="s">
        <v>2177</v>
      </c>
      <c r="AA169" s="81" t="s">
        <v>159</v>
      </c>
      <c r="AB169" s="81" t="s">
        <v>159</v>
      </c>
      <c r="AC169" s="81" t="s">
        <v>159</v>
      </c>
      <c r="AD169" s="81" t="s">
        <v>159</v>
      </c>
      <c r="AE169" s="81" t="s">
        <v>159</v>
      </c>
      <c r="AF169" s="81" t="s">
        <v>2177</v>
      </c>
      <c r="AG169" s="81" t="s">
        <v>2177</v>
      </c>
      <c r="AH169" s="81" t="s">
        <v>2177</v>
      </c>
      <c r="AI169" s="34"/>
      <c r="AJ169" s="81" t="s">
        <v>2177</v>
      </c>
    </row>
    <row r="170" spans="7:36" ht="15" customHeight="1" x14ac:dyDescent="0.2">
      <c r="G170" s="81" t="s">
        <v>2177</v>
      </c>
      <c r="O170" s="34" t="s">
        <v>1015</v>
      </c>
      <c r="P170" s="34"/>
      <c r="U170" s="81" t="s">
        <v>2177</v>
      </c>
      <c r="V170" s="81" t="s">
        <v>2177</v>
      </c>
      <c r="W170" s="81" t="s">
        <v>2177</v>
      </c>
      <c r="AA170" s="81" t="s">
        <v>159</v>
      </c>
      <c r="AB170" s="81" t="s">
        <v>159</v>
      </c>
      <c r="AC170" s="81" t="s">
        <v>159</v>
      </c>
      <c r="AD170" s="81" t="s">
        <v>159</v>
      </c>
      <c r="AE170" s="81" t="s">
        <v>159</v>
      </c>
      <c r="AF170" s="81" t="s">
        <v>2177</v>
      </c>
      <c r="AG170" s="81" t="s">
        <v>2177</v>
      </c>
      <c r="AH170" s="81" t="s">
        <v>2177</v>
      </c>
      <c r="AI170" s="34"/>
      <c r="AJ170" s="81" t="s">
        <v>2177</v>
      </c>
    </row>
    <row r="171" spans="7:36" ht="15" customHeight="1" x14ac:dyDescent="0.2">
      <c r="G171" s="81" t="s">
        <v>2177</v>
      </c>
      <c r="O171" s="34" t="s">
        <v>1015</v>
      </c>
      <c r="P171" s="34"/>
      <c r="U171" s="81" t="s">
        <v>2177</v>
      </c>
      <c r="V171" s="81" t="s">
        <v>2177</v>
      </c>
      <c r="W171" s="81" t="s">
        <v>2177</v>
      </c>
      <c r="AA171" s="81" t="s">
        <v>159</v>
      </c>
      <c r="AB171" s="81" t="s">
        <v>159</v>
      </c>
      <c r="AC171" s="81" t="s">
        <v>159</v>
      </c>
      <c r="AD171" s="81" t="s">
        <v>159</v>
      </c>
      <c r="AE171" s="81" t="s">
        <v>159</v>
      </c>
      <c r="AF171" s="81" t="s">
        <v>2177</v>
      </c>
      <c r="AG171" s="81" t="s">
        <v>2177</v>
      </c>
      <c r="AH171" s="81" t="s">
        <v>2177</v>
      </c>
      <c r="AI171" s="34"/>
      <c r="AJ171" s="81" t="s">
        <v>2177</v>
      </c>
    </row>
    <row r="172" spans="7:36" ht="15" customHeight="1" x14ac:dyDescent="0.2">
      <c r="G172" s="81" t="s">
        <v>2177</v>
      </c>
      <c r="O172" s="34" t="s">
        <v>1015</v>
      </c>
      <c r="P172" s="34"/>
      <c r="U172" s="81" t="s">
        <v>2177</v>
      </c>
      <c r="V172" s="81" t="s">
        <v>2177</v>
      </c>
      <c r="W172" s="81" t="s">
        <v>2177</v>
      </c>
      <c r="AA172" s="81" t="s">
        <v>159</v>
      </c>
      <c r="AB172" s="81" t="s">
        <v>159</v>
      </c>
      <c r="AC172" s="81" t="s">
        <v>159</v>
      </c>
      <c r="AD172" s="81" t="s">
        <v>159</v>
      </c>
      <c r="AE172" s="81" t="s">
        <v>159</v>
      </c>
      <c r="AF172" s="81" t="s">
        <v>2177</v>
      </c>
      <c r="AG172" s="81" t="s">
        <v>2177</v>
      </c>
      <c r="AH172" s="81" t="s">
        <v>2177</v>
      </c>
      <c r="AI172" s="34"/>
      <c r="AJ172" s="81" t="s">
        <v>2177</v>
      </c>
    </row>
    <row r="173" spans="7:36" ht="15" customHeight="1" x14ac:dyDescent="0.2">
      <c r="G173" s="81" t="s">
        <v>2177</v>
      </c>
      <c r="O173" s="34" t="s">
        <v>1015</v>
      </c>
      <c r="P173" s="34"/>
      <c r="U173" s="81" t="s">
        <v>2177</v>
      </c>
      <c r="V173" s="81" t="s">
        <v>2177</v>
      </c>
      <c r="W173" s="81" t="s">
        <v>2177</v>
      </c>
      <c r="AA173" s="81" t="s">
        <v>159</v>
      </c>
      <c r="AB173" s="81" t="s">
        <v>159</v>
      </c>
      <c r="AC173" s="81" t="s">
        <v>159</v>
      </c>
      <c r="AD173" s="81" t="s">
        <v>159</v>
      </c>
      <c r="AE173" s="81" t="s">
        <v>159</v>
      </c>
      <c r="AF173" s="81" t="s">
        <v>2177</v>
      </c>
      <c r="AG173" s="81" t="s">
        <v>2177</v>
      </c>
      <c r="AH173" s="81" t="s">
        <v>2177</v>
      </c>
      <c r="AI173" s="34"/>
      <c r="AJ173" s="81" t="s">
        <v>2177</v>
      </c>
    </row>
    <row r="174" spans="7:36" ht="15" customHeight="1" x14ac:dyDescent="0.2">
      <c r="G174" s="81" t="s">
        <v>2177</v>
      </c>
      <c r="O174" s="34" t="s">
        <v>1015</v>
      </c>
      <c r="P174" s="34"/>
      <c r="U174" s="81" t="s">
        <v>2177</v>
      </c>
      <c r="V174" s="81" t="s">
        <v>2177</v>
      </c>
      <c r="W174" s="81" t="s">
        <v>2177</v>
      </c>
      <c r="AA174" s="81" t="s">
        <v>159</v>
      </c>
      <c r="AB174" s="81" t="s">
        <v>159</v>
      </c>
      <c r="AC174" s="81" t="s">
        <v>159</v>
      </c>
      <c r="AD174" s="81" t="s">
        <v>159</v>
      </c>
      <c r="AE174" s="81" t="s">
        <v>159</v>
      </c>
      <c r="AF174" s="81" t="s">
        <v>2177</v>
      </c>
      <c r="AG174" s="81" t="s">
        <v>2177</v>
      </c>
      <c r="AH174" s="81" t="s">
        <v>2177</v>
      </c>
      <c r="AI174" s="34"/>
      <c r="AJ174" s="81" t="s">
        <v>2177</v>
      </c>
    </row>
    <row r="175" spans="7:36" ht="15" customHeight="1" x14ac:dyDescent="0.2">
      <c r="G175" s="81" t="s">
        <v>2177</v>
      </c>
      <c r="O175" s="34" t="s">
        <v>1015</v>
      </c>
      <c r="P175" s="34"/>
      <c r="U175" s="81" t="s">
        <v>2177</v>
      </c>
      <c r="V175" s="81" t="s">
        <v>2177</v>
      </c>
      <c r="W175" s="81" t="s">
        <v>2177</v>
      </c>
      <c r="AA175" s="81" t="s">
        <v>159</v>
      </c>
      <c r="AB175" s="81" t="s">
        <v>159</v>
      </c>
      <c r="AC175" s="81" t="s">
        <v>159</v>
      </c>
      <c r="AD175" s="81" t="s">
        <v>159</v>
      </c>
      <c r="AE175" s="81" t="s">
        <v>159</v>
      </c>
      <c r="AF175" s="81" t="s">
        <v>2177</v>
      </c>
      <c r="AG175" s="81" t="s">
        <v>2177</v>
      </c>
      <c r="AH175" s="81" t="s">
        <v>2177</v>
      </c>
      <c r="AI175" s="34"/>
      <c r="AJ175" s="81" t="s">
        <v>2177</v>
      </c>
    </row>
    <row r="176" spans="7:36" ht="15" customHeight="1" x14ac:dyDescent="0.2">
      <c r="G176" s="81" t="s">
        <v>2177</v>
      </c>
      <c r="O176" s="34" t="s">
        <v>1015</v>
      </c>
      <c r="P176" s="34"/>
      <c r="U176" s="81" t="s">
        <v>2177</v>
      </c>
      <c r="V176" s="81" t="s">
        <v>2177</v>
      </c>
      <c r="W176" s="81" t="s">
        <v>2177</v>
      </c>
      <c r="AA176" s="81" t="s">
        <v>159</v>
      </c>
      <c r="AB176" s="81" t="s">
        <v>159</v>
      </c>
      <c r="AC176" s="81" t="s">
        <v>159</v>
      </c>
      <c r="AD176" s="81" t="s">
        <v>159</v>
      </c>
      <c r="AE176" s="81" t="s">
        <v>159</v>
      </c>
      <c r="AF176" s="81" t="s">
        <v>2177</v>
      </c>
      <c r="AG176" s="81" t="s">
        <v>2177</v>
      </c>
      <c r="AH176" s="81" t="s">
        <v>2177</v>
      </c>
      <c r="AI176" s="34"/>
      <c r="AJ176" s="81" t="s">
        <v>2177</v>
      </c>
    </row>
    <row r="177" spans="7:36" ht="15" customHeight="1" x14ac:dyDescent="0.2">
      <c r="G177" s="81" t="s">
        <v>2177</v>
      </c>
      <c r="O177" s="34" t="s">
        <v>1015</v>
      </c>
      <c r="P177" s="34"/>
      <c r="U177" s="81" t="s">
        <v>2177</v>
      </c>
      <c r="V177" s="81" t="s">
        <v>2177</v>
      </c>
      <c r="W177" s="81" t="s">
        <v>2177</v>
      </c>
      <c r="AA177" s="81" t="s">
        <v>159</v>
      </c>
      <c r="AB177" s="81" t="s">
        <v>159</v>
      </c>
      <c r="AC177" s="81" t="s">
        <v>159</v>
      </c>
      <c r="AD177" s="81" t="s">
        <v>159</v>
      </c>
      <c r="AE177" s="81" t="s">
        <v>159</v>
      </c>
      <c r="AF177" s="81" t="s">
        <v>2177</v>
      </c>
      <c r="AG177" s="81" t="s">
        <v>2177</v>
      </c>
      <c r="AH177" s="81" t="s">
        <v>2177</v>
      </c>
      <c r="AI177" s="34"/>
      <c r="AJ177" s="81" t="s">
        <v>2177</v>
      </c>
    </row>
    <row r="178" spans="7:36" ht="15" customHeight="1" x14ac:dyDescent="0.2">
      <c r="G178" s="81" t="s">
        <v>2177</v>
      </c>
      <c r="O178" s="34" t="s">
        <v>1015</v>
      </c>
      <c r="P178" s="34"/>
      <c r="U178" s="81" t="s">
        <v>2177</v>
      </c>
      <c r="V178" s="81" t="s">
        <v>2177</v>
      </c>
      <c r="W178" s="81" t="s">
        <v>2177</v>
      </c>
      <c r="AA178" s="81" t="s">
        <v>159</v>
      </c>
      <c r="AB178" s="81" t="s">
        <v>159</v>
      </c>
      <c r="AC178" s="81" t="s">
        <v>159</v>
      </c>
      <c r="AD178" s="81" t="s">
        <v>159</v>
      </c>
      <c r="AE178" s="81" t="s">
        <v>159</v>
      </c>
      <c r="AF178" s="81" t="s">
        <v>2177</v>
      </c>
      <c r="AG178" s="81" t="s">
        <v>2177</v>
      </c>
      <c r="AH178" s="81" t="s">
        <v>2177</v>
      </c>
      <c r="AI178" s="34"/>
      <c r="AJ178" s="81" t="s">
        <v>2177</v>
      </c>
    </row>
    <row r="179" spans="7:36" ht="15" customHeight="1" x14ac:dyDescent="0.2">
      <c r="G179" s="81" t="s">
        <v>2177</v>
      </c>
      <c r="O179" s="34" t="s">
        <v>1015</v>
      </c>
      <c r="P179" s="34"/>
      <c r="U179" s="81" t="s">
        <v>2177</v>
      </c>
      <c r="V179" s="81" t="s">
        <v>2177</v>
      </c>
      <c r="W179" s="81" t="s">
        <v>2177</v>
      </c>
      <c r="AA179" s="81" t="s">
        <v>159</v>
      </c>
      <c r="AB179" s="81" t="s">
        <v>159</v>
      </c>
      <c r="AC179" s="81" t="s">
        <v>159</v>
      </c>
      <c r="AD179" s="81" t="s">
        <v>159</v>
      </c>
      <c r="AE179" s="81" t="s">
        <v>159</v>
      </c>
      <c r="AF179" s="81" t="s">
        <v>2177</v>
      </c>
      <c r="AG179" s="81" t="s">
        <v>2177</v>
      </c>
      <c r="AH179" s="81" t="s">
        <v>2177</v>
      </c>
      <c r="AI179" s="34"/>
      <c r="AJ179" s="81" t="s">
        <v>2177</v>
      </c>
    </row>
    <row r="180" spans="7:36" ht="15" customHeight="1" x14ac:dyDescent="0.2">
      <c r="G180" s="81" t="s">
        <v>2177</v>
      </c>
      <c r="O180" s="34" t="s">
        <v>1015</v>
      </c>
      <c r="P180" s="34"/>
      <c r="U180" s="81" t="s">
        <v>2177</v>
      </c>
      <c r="V180" s="81" t="s">
        <v>2177</v>
      </c>
      <c r="W180" s="81" t="s">
        <v>2177</v>
      </c>
      <c r="AA180" s="81" t="s">
        <v>159</v>
      </c>
      <c r="AB180" s="81" t="s">
        <v>159</v>
      </c>
      <c r="AC180" s="81" t="s">
        <v>159</v>
      </c>
      <c r="AD180" s="81" t="s">
        <v>159</v>
      </c>
      <c r="AE180" s="81" t="s">
        <v>159</v>
      </c>
      <c r="AF180" s="81" t="s">
        <v>2177</v>
      </c>
      <c r="AG180" s="81" t="s">
        <v>2177</v>
      </c>
      <c r="AH180" s="81" t="s">
        <v>2177</v>
      </c>
      <c r="AI180" s="34"/>
      <c r="AJ180" s="81" t="s">
        <v>2177</v>
      </c>
    </row>
    <row r="181" spans="7:36" ht="15" customHeight="1" x14ac:dyDescent="0.2">
      <c r="G181" s="81" t="s">
        <v>2177</v>
      </c>
      <c r="O181" s="34" t="s">
        <v>1015</v>
      </c>
      <c r="P181" s="34"/>
      <c r="U181" s="81" t="s">
        <v>2177</v>
      </c>
      <c r="V181" s="81" t="s">
        <v>2177</v>
      </c>
      <c r="W181" s="81" t="s">
        <v>2177</v>
      </c>
      <c r="AA181" s="81" t="s">
        <v>159</v>
      </c>
      <c r="AB181" s="81" t="s">
        <v>159</v>
      </c>
      <c r="AC181" s="81" t="s">
        <v>159</v>
      </c>
      <c r="AD181" s="81" t="s">
        <v>159</v>
      </c>
      <c r="AE181" s="81" t="s">
        <v>159</v>
      </c>
      <c r="AF181" s="81" t="s">
        <v>2177</v>
      </c>
      <c r="AG181" s="81" t="s">
        <v>2177</v>
      </c>
      <c r="AH181" s="81" t="s">
        <v>2177</v>
      </c>
      <c r="AI181" s="34"/>
      <c r="AJ181" s="81" t="s">
        <v>2177</v>
      </c>
    </row>
    <row r="182" spans="7:36" ht="15" customHeight="1" x14ac:dyDescent="0.2">
      <c r="G182" s="81" t="s">
        <v>2177</v>
      </c>
      <c r="O182" s="34" t="s">
        <v>1015</v>
      </c>
      <c r="P182" s="34"/>
      <c r="U182" s="81" t="s">
        <v>2177</v>
      </c>
      <c r="V182" s="81" t="s">
        <v>2177</v>
      </c>
      <c r="W182" s="81" t="s">
        <v>2177</v>
      </c>
      <c r="AA182" s="81" t="s">
        <v>159</v>
      </c>
      <c r="AB182" s="81" t="s">
        <v>159</v>
      </c>
      <c r="AC182" s="81" t="s">
        <v>159</v>
      </c>
      <c r="AD182" s="81" t="s">
        <v>159</v>
      </c>
      <c r="AE182" s="81" t="s">
        <v>159</v>
      </c>
      <c r="AF182" s="81" t="s">
        <v>2177</v>
      </c>
      <c r="AG182" s="81" t="s">
        <v>2177</v>
      </c>
      <c r="AH182" s="81" t="s">
        <v>2177</v>
      </c>
      <c r="AI182" s="34"/>
      <c r="AJ182" s="81" t="s">
        <v>2177</v>
      </c>
    </row>
    <row r="183" spans="7:36" ht="15" customHeight="1" x14ac:dyDescent="0.2">
      <c r="G183" s="81" t="s">
        <v>2177</v>
      </c>
      <c r="O183" s="34" t="s">
        <v>1015</v>
      </c>
      <c r="P183" s="34"/>
      <c r="U183" s="81" t="s">
        <v>2177</v>
      </c>
      <c r="V183" s="81" t="s">
        <v>2177</v>
      </c>
      <c r="W183" s="81" t="s">
        <v>2177</v>
      </c>
      <c r="AA183" s="81" t="s">
        <v>159</v>
      </c>
      <c r="AB183" s="81" t="s">
        <v>159</v>
      </c>
      <c r="AC183" s="81" t="s">
        <v>159</v>
      </c>
      <c r="AD183" s="81" t="s">
        <v>159</v>
      </c>
      <c r="AE183" s="81" t="s">
        <v>159</v>
      </c>
      <c r="AF183" s="81" t="s">
        <v>2177</v>
      </c>
      <c r="AG183" s="81" t="s">
        <v>2177</v>
      </c>
      <c r="AH183" s="81" t="s">
        <v>2177</v>
      </c>
      <c r="AI183" s="34"/>
      <c r="AJ183" s="81" t="s">
        <v>2177</v>
      </c>
    </row>
    <row r="184" spans="7:36" ht="15" customHeight="1" x14ac:dyDescent="0.2">
      <c r="G184" s="81" t="s">
        <v>2177</v>
      </c>
      <c r="O184" s="34" t="s">
        <v>1015</v>
      </c>
      <c r="P184" s="34"/>
      <c r="U184" s="81" t="s">
        <v>2177</v>
      </c>
      <c r="V184" s="81" t="s">
        <v>2177</v>
      </c>
      <c r="W184" s="81" t="s">
        <v>2177</v>
      </c>
      <c r="AA184" s="81" t="s">
        <v>159</v>
      </c>
      <c r="AB184" s="81" t="s">
        <v>159</v>
      </c>
      <c r="AC184" s="81" t="s">
        <v>159</v>
      </c>
      <c r="AD184" s="81" t="s">
        <v>159</v>
      </c>
      <c r="AE184" s="81" t="s">
        <v>159</v>
      </c>
      <c r="AF184" s="81" t="s">
        <v>2177</v>
      </c>
      <c r="AG184" s="81" t="s">
        <v>2177</v>
      </c>
      <c r="AH184" s="81" t="s">
        <v>2177</v>
      </c>
      <c r="AI184" s="34"/>
      <c r="AJ184" s="81" t="s">
        <v>2177</v>
      </c>
    </row>
    <row r="185" spans="7:36" ht="15" customHeight="1" x14ac:dyDescent="0.2">
      <c r="G185" s="81" t="s">
        <v>2177</v>
      </c>
      <c r="O185" s="34" t="s">
        <v>1015</v>
      </c>
      <c r="P185" s="34"/>
      <c r="U185" s="81" t="s">
        <v>2177</v>
      </c>
      <c r="V185" s="81" t="s">
        <v>2177</v>
      </c>
      <c r="W185" s="81" t="s">
        <v>2177</v>
      </c>
      <c r="AA185" s="81" t="s">
        <v>159</v>
      </c>
      <c r="AB185" s="81" t="s">
        <v>159</v>
      </c>
      <c r="AC185" s="81" t="s">
        <v>159</v>
      </c>
      <c r="AD185" s="81" t="s">
        <v>159</v>
      </c>
      <c r="AE185" s="81" t="s">
        <v>159</v>
      </c>
      <c r="AF185" s="81" t="s">
        <v>2177</v>
      </c>
      <c r="AG185" s="81" t="s">
        <v>2177</v>
      </c>
      <c r="AH185" s="81" t="s">
        <v>2177</v>
      </c>
      <c r="AI185" s="34"/>
      <c r="AJ185" s="81" t="s">
        <v>2177</v>
      </c>
    </row>
    <row r="186" spans="7:36" ht="15" customHeight="1" x14ac:dyDescent="0.2">
      <c r="G186" s="81" t="s">
        <v>2177</v>
      </c>
      <c r="O186" s="34" t="s">
        <v>1015</v>
      </c>
      <c r="P186" s="34"/>
      <c r="U186" s="81" t="s">
        <v>2177</v>
      </c>
      <c r="V186" s="81" t="s">
        <v>2177</v>
      </c>
      <c r="W186" s="81" t="s">
        <v>2177</v>
      </c>
      <c r="AA186" s="81" t="s">
        <v>159</v>
      </c>
      <c r="AB186" s="81" t="s">
        <v>159</v>
      </c>
      <c r="AC186" s="81" t="s">
        <v>159</v>
      </c>
      <c r="AD186" s="81" t="s">
        <v>159</v>
      </c>
      <c r="AE186" s="81" t="s">
        <v>159</v>
      </c>
      <c r="AF186" s="81" t="s">
        <v>2177</v>
      </c>
      <c r="AG186" s="81" t="s">
        <v>2177</v>
      </c>
      <c r="AH186" s="81" t="s">
        <v>2177</v>
      </c>
      <c r="AI186" s="34"/>
      <c r="AJ186" s="81" t="s">
        <v>2177</v>
      </c>
    </row>
    <row r="187" spans="7:36" ht="15" customHeight="1" x14ac:dyDescent="0.2">
      <c r="G187" s="81" t="s">
        <v>2177</v>
      </c>
      <c r="O187" s="34" t="s">
        <v>1015</v>
      </c>
      <c r="P187" s="34"/>
      <c r="U187" s="81" t="s">
        <v>2177</v>
      </c>
      <c r="V187" s="81" t="s">
        <v>2177</v>
      </c>
      <c r="W187" s="81" t="s">
        <v>2177</v>
      </c>
      <c r="AA187" s="81" t="s">
        <v>159</v>
      </c>
      <c r="AB187" s="81" t="s">
        <v>159</v>
      </c>
      <c r="AC187" s="81" t="s">
        <v>159</v>
      </c>
      <c r="AD187" s="81" t="s">
        <v>159</v>
      </c>
      <c r="AE187" s="81" t="s">
        <v>159</v>
      </c>
      <c r="AF187" s="81" t="s">
        <v>2177</v>
      </c>
      <c r="AG187" s="81" t="s">
        <v>2177</v>
      </c>
      <c r="AH187" s="81" t="s">
        <v>2177</v>
      </c>
      <c r="AI187" s="34"/>
      <c r="AJ187" s="81" t="s">
        <v>2177</v>
      </c>
    </row>
    <row r="188" spans="7:36" ht="15" customHeight="1" x14ac:dyDescent="0.2">
      <c r="G188" s="81" t="s">
        <v>2177</v>
      </c>
      <c r="O188" s="34" t="s">
        <v>1015</v>
      </c>
      <c r="P188" s="34"/>
      <c r="U188" s="81" t="s">
        <v>2177</v>
      </c>
      <c r="V188" s="81" t="s">
        <v>2177</v>
      </c>
      <c r="W188" s="81" t="s">
        <v>2177</v>
      </c>
      <c r="AA188" s="81" t="s">
        <v>159</v>
      </c>
      <c r="AB188" s="81" t="s">
        <v>159</v>
      </c>
      <c r="AC188" s="81" t="s">
        <v>159</v>
      </c>
      <c r="AD188" s="81" t="s">
        <v>159</v>
      </c>
      <c r="AE188" s="81" t="s">
        <v>159</v>
      </c>
      <c r="AF188" s="81" t="s">
        <v>2177</v>
      </c>
      <c r="AG188" s="81" t="s">
        <v>2177</v>
      </c>
      <c r="AH188" s="81" t="s">
        <v>2177</v>
      </c>
      <c r="AI188" s="34"/>
      <c r="AJ188" s="81" t="s">
        <v>2177</v>
      </c>
    </row>
    <row r="189" spans="7:36" ht="15" customHeight="1" x14ac:dyDescent="0.2">
      <c r="G189" s="81" t="s">
        <v>2177</v>
      </c>
      <c r="O189" s="34" t="s">
        <v>1015</v>
      </c>
      <c r="P189" s="34"/>
      <c r="U189" s="81" t="s">
        <v>2177</v>
      </c>
      <c r="V189" s="81" t="s">
        <v>2177</v>
      </c>
      <c r="W189" s="81" t="s">
        <v>2177</v>
      </c>
      <c r="AA189" s="81" t="s">
        <v>159</v>
      </c>
      <c r="AB189" s="81" t="s">
        <v>159</v>
      </c>
      <c r="AC189" s="81" t="s">
        <v>159</v>
      </c>
      <c r="AD189" s="81" t="s">
        <v>159</v>
      </c>
      <c r="AE189" s="81" t="s">
        <v>159</v>
      </c>
      <c r="AF189" s="81" t="s">
        <v>2177</v>
      </c>
      <c r="AG189" s="81" t="s">
        <v>2177</v>
      </c>
      <c r="AH189" s="81" t="s">
        <v>2177</v>
      </c>
      <c r="AI189" s="34"/>
      <c r="AJ189" s="81" t="s">
        <v>2177</v>
      </c>
    </row>
    <row r="190" spans="7:36" ht="15" customHeight="1" x14ac:dyDescent="0.2">
      <c r="G190" s="81" t="s">
        <v>2177</v>
      </c>
      <c r="O190" s="34" t="s">
        <v>1015</v>
      </c>
      <c r="P190" s="34"/>
      <c r="U190" s="81" t="s">
        <v>2177</v>
      </c>
      <c r="V190" s="81" t="s">
        <v>2177</v>
      </c>
      <c r="W190" s="81" t="s">
        <v>2177</v>
      </c>
      <c r="AA190" s="81" t="s">
        <v>159</v>
      </c>
      <c r="AB190" s="81" t="s">
        <v>159</v>
      </c>
      <c r="AC190" s="81" t="s">
        <v>159</v>
      </c>
      <c r="AD190" s="81" t="s">
        <v>159</v>
      </c>
      <c r="AE190" s="81" t="s">
        <v>159</v>
      </c>
      <c r="AF190" s="81" t="s">
        <v>2177</v>
      </c>
      <c r="AG190" s="81" t="s">
        <v>2177</v>
      </c>
      <c r="AH190" s="81" t="s">
        <v>2177</v>
      </c>
      <c r="AI190" s="34"/>
      <c r="AJ190" s="81" t="s">
        <v>2177</v>
      </c>
    </row>
    <row r="191" spans="7:36" ht="15" customHeight="1" x14ac:dyDescent="0.2">
      <c r="G191" s="81" t="s">
        <v>2177</v>
      </c>
      <c r="O191" s="34" t="s">
        <v>1015</v>
      </c>
      <c r="P191" s="34"/>
      <c r="U191" s="81" t="s">
        <v>2177</v>
      </c>
      <c r="V191" s="81" t="s">
        <v>2177</v>
      </c>
      <c r="W191" s="81" t="s">
        <v>2177</v>
      </c>
      <c r="AA191" s="81" t="s">
        <v>159</v>
      </c>
      <c r="AB191" s="81" t="s">
        <v>159</v>
      </c>
      <c r="AC191" s="81" t="s">
        <v>159</v>
      </c>
      <c r="AD191" s="81" t="s">
        <v>159</v>
      </c>
      <c r="AE191" s="81" t="s">
        <v>159</v>
      </c>
      <c r="AF191" s="81" t="s">
        <v>2177</v>
      </c>
      <c r="AG191" s="81" t="s">
        <v>2177</v>
      </c>
      <c r="AH191" s="81" t="s">
        <v>2177</v>
      </c>
      <c r="AI191" s="34"/>
      <c r="AJ191" s="81" t="s">
        <v>2177</v>
      </c>
    </row>
    <row r="192" spans="7:36" ht="15" customHeight="1" x14ac:dyDescent="0.2">
      <c r="G192" s="81" t="s">
        <v>2177</v>
      </c>
      <c r="O192" s="34" t="s">
        <v>1015</v>
      </c>
      <c r="P192" s="34"/>
      <c r="U192" s="81" t="s">
        <v>2177</v>
      </c>
      <c r="V192" s="81" t="s">
        <v>2177</v>
      </c>
      <c r="W192" s="81" t="s">
        <v>2177</v>
      </c>
      <c r="AA192" s="81" t="s">
        <v>159</v>
      </c>
      <c r="AB192" s="81" t="s">
        <v>159</v>
      </c>
      <c r="AC192" s="81" t="s">
        <v>159</v>
      </c>
      <c r="AD192" s="81" t="s">
        <v>159</v>
      </c>
      <c r="AE192" s="81" t="s">
        <v>159</v>
      </c>
      <c r="AF192" s="81" t="s">
        <v>2177</v>
      </c>
      <c r="AG192" s="81" t="s">
        <v>2177</v>
      </c>
      <c r="AH192" s="81" t="s">
        <v>2177</v>
      </c>
      <c r="AI192" s="34"/>
      <c r="AJ192" s="81" t="s">
        <v>2177</v>
      </c>
    </row>
    <row r="193" spans="7:36" ht="15" customHeight="1" x14ac:dyDescent="0.2">
      <c r="G193" s="81" t="s">
        <v>2177</v>
      </c>
      <c r="O193" s="34" t="s">
        <v>1015</v>
      </c>
      <c r="P193" s="34"/>
      <c r="U193" s="81" t="s">
        <v>2177</v>
      </c>
      <c r="V193" s="81" t="s">
        <v>2177</v>
      </c>
      <c r="W193" s="81" t="s">
        <v>2177</v>
      </c>
      <c r="AA193" s="81" t="s">
        <v>159</v>
      </c>
      <c r="AB193" s="81" t="s">
        <v>159</v>
      </c>
      <c r="AC193" s="81" t="s">
        <v>159</v>
      </c>
      <c r="AD193" s="81" t="s">
        <v>159</v>
      </c>
      <c r="AE193" s="81" t="s">
        <v>159</v>
      </c>
      <c r="AF193" s="81" t="s">
        <v>2177</v>
      </c>
      <c r="AG193" s="81" t="s">
        <v>2177</v>
      </c>
      <c r="AH193" s="81" t="s">
        <v>2177</v>
      </c>
      <c r="AI193" s="34"/>
      <c r="AJ193" s="81" t="s">
        <v>2177</v>
      </c>
    </row>
    <row r="194" spans="7:36" ht="15" customHeight="1" x14ac:dyDescent="0.2">
      <c r="G194" s="81" t="s">
        <v>2177</v>
      </c>
      <c r="O194" s="34" t="s">
        <v>1015</v>
      </c>
      <c r="P194" s="34"/>
      <c r="U194" s="81" t="s">
        <v>2177</v>
      </c>
      <c r="V194" s="81" t="s">
        <v>2177</v>
      </c>
      <c r="W194" s="81" t="s">
        <v>2177</v>
      </c>
      <c r="AA194" s="81" t="s">
        <v>159</v>
      </c>
      <c r="AB194" s="81" t="s">
        <v>159</v>
      </c>
      <c r="AC194" s="81" t="s">
        <v>159</v>
      </c>
      <c r="AD194" s="81" t="s">
        <v>159</v>
      </c>
      <c r="AE194" s="81" t="s">
        <v>159</v>
      </c>
      <c r="AF194" s="81" t="s">
        <v>2177</v>
      </c>
      <c r="AG194" s="81" t="s">
        <v>2177</v>
      </c>
      <c r="AH194" s="81" t="s">
        <v>2177</v>
      </c>
      <c r="AI194" s="34"/>
      <c r="AJ194" s="81" t="s">
        <v>2177</v>
      </c>
    </row>
    <row r="195" spans="7:36" ht="15" customHeight="1" x14ac:dyDescent="0.2">
      <c r="G195" s="81" t="s">
        <v>2177</v>
      </c>
      <c r="O195" s="34" t="s">
        <v>1015</v>
      </c>
      <c r="P195" s="34"/>
      <c r="U195" s="81" t="s">
        <v>2177</v>
      </c>
      <c r="V195" s="81" t="s">
        <v>2177</v>
      </c>
      <c r="W195" s="81" t="s">
        <v>2177</v>
      </c>
      <c r="AA195" s="81" t="s">
        <v>159</v>
      </c>
      <c r="AB195" s="81" t="s">
        <v>159</v>
      </c>
      <c r="AC195" s="81" t="s">
        <v>159</v>
      </c>
      <c r="AD195" s="81" t="s">
        <v>159</v>
      </c>
      <c r="AE195" s="81" t="s">
        <v>159</v>
      </c>
      <c r="AF195" s="81" t="s">
        <v>2177</v>
      </c>
      <c r="AG195" s="81" t="s">
        <v>2177</v>
      </c>
      <c r="AH195" s="81" t="s">
        <v>2177</v>
      </c>
      <c r="AI195" s="34"/>
      <c r="AJ195" s="81" t="s">
        <v>2177</v>
      </c>
    </row>
    <row r="196" spans="7:36" ht="15" customHeight="1" x14ac:dyDescent="0.2">
      <c r="G196" s="81" t="s">
        <v>2177</v>
      </c>
      <c r="O196" s="34" t="s">
        <v>1015</v>
      </c>
      <c r="P196" s="34"/>
      <c r="U196" s="81" t="s">
        <v>2177</v>
      </c>
      <c r="V196" s="81" t="s">
        <v>2177</v>
      </c>
      <c r="W196" s="81" t="s">
        <v>2177</v>
      </c>
      <c r="AA196" s="81" t="s">
        <v>159</v>
      </c>
      <c r="AB196" s="81" t="s">
        <v>159</v>
      </c>
      <c r="AC196" s="81" t="s">
        <v>159</v>
      </c>
      <c r="AD196" s="81" t="s">
        <v>159</v>
      </c>
      <c r="AE196" s="81" t="s">
        <v>159</v>
      </c>
      <c r="AF196" s="81" t="s">
        <v>2177</v>
      </c>
      <c r="AG196" s="81" t="s">
        <v>2177</v>
      </c>
      <c r="AH196" s="81" t="s">
        <v>2177</v>
      </c>
      <c r="AI196" s="34"/>
      <c r="AJ196" s="81" t="s">
        <v>2177</v>
      </c>
    </row>
    <row r="197" spans="7:36" ht="15" customHeight="1" x14ac:dyDescent="0.2">
      <c r="G197" s="81" t="s">
        <v>2177</v>
      </c>
      <c r="O197" s="34" t="s">
        <v>1015</v>
      </c>
      <c r="P197" s="34"/>
      <c r="U197" s="81" t="s">
        <v>2177</v>
      </c>
      <c r="V197" s="81" t="s">
        <v>2177</v>
      </c>
      <c r="W197" s="81" t="s">
        <v>2177</v>
      </c>
      <c r="AA197" s="81" t="s">
        <v>159</v>
      </c>
      <c r="AB197" s="81" t="s">
        <v>159</v>
      </c>
      <c r="AC197" s="81" t="s">
        <v>159</v>
      </c>
      <c r="AD197" s="81" t="s">
        <v>159</v>
      </c>
      <c r="AE197" s="81" t="s">
        <v>159</v>
      </c>
      <c r="AF197" s="81" t="s">
        <v>2177</v>
      </c>
      <c r="AG197" s="81" t="s">
        <v>2177</v>
      </c>
      <c r="AH197" s="81" t="s">
        <v>2177</v>
      </c>
      <c r="AI197" s="34"/>
      <c r="AJ197" s="81" t="s">
        <v>2177</v>
      </c>
    </row>
    <row r="198" spans="7:36" ht="15" customHeight="1" x14ac:dyDescent="0.2">
      <c r="G198" s="81" t="s">
        <v>2177</v>
      </c>
      <c r="O198" s="34" t="s">
        <v>1015</v>
      </c>
      <c r="P198" s="34"/>
      <c r="U198" s="81" t="s">
        <v>2177</v>
      </c>
      <c r="V198" s="81" t="s">
        <v>2177</v>
      </c>
      <c r="W198" s="81" t="s">
        <v>2177</v>
      </c>
      <c r="AA198" s="81" t="s">
        <v>159</v>
      </c>
      <c r="AB198" s="81" t="s">
        <v>159</v>
      </c>
      <c r="AC198" s="81" t="s">
        <v>159</v>
      </c>
      <c r="AD198" s="81" t="s">
        <v>159</v>
      </c>
      <c r="AE198" s="81" t="s">
        <v>159</v>
      </c>
      <c r="AF198" s="81" t="s">
        <v>2177</v>
      </c>
      <c r="AG198" s="81" t="s">
        <v>2177</v>
      </c>
      <c r="AH198" s="81" t="s">
        <v>2177</v>
      </c>
      <c r="AI198" s="34"/>
      <c r="AJ198" s="81" t="s">
        <v>2177</v>
      </c>
    </row>
    <row r="199" spans="7:36" ht="15" customHeight="1" x14ac:dyDescent="0.2">
      <c r="G199" s="81" t="s">
        <v>2177</v>
      </c>
      <c r="O199" s="34" t="s">
        <v>1015</v>
      </c>
      <c r="P199" s="34"/>
      <c r="U199" s="81" t="s">
        <v>2177</v>
      </c>
      <c r="V199" s="81" t="s">
        <v>2177</v>
      </c>
      <c r="W199" s="81" t="s">
        <v>2177</v>
      </c>
      <c r="AA199" s="81" t="s">
        <v>159</v>
      </c>
      <c r="AB199" s="81" t="s">
        <v>159</v>
      </c>
      <c r="AC199" s="81" t="s">
        <v>159</v>
      </c>
      <c r="AD199" s="81" t="s">
        <v>159</v>
      </c>
      <c r="AE199" s="81" t="s">
        <v>159</v>
      </c>
      <c r="AF199" s="81" t="s">
        <v>2177</v>
      </c>
      <c r="AG199" s="81" t="s">
        <v>2177</v>
      </c>
      <c r="AH199" s="81" t="s">
        <v>2177</v>
      </c>
      <c r="AI199" s="34"/>
      <c r="AJ199" s="81" t="s">
        <v>2177</v>
      </c>
    </row>
    <row r="200" spans="7:36" ht="15" customHeight="1" x14ac:dyDescent="0.2">
      <c r="G200" s="81" t="s">
        <v>2177</v>
      </c>
      <c r="O200" s="34" t="s">
        <v>1015</v>
      </c>
      <c r="P200" s="34"/>
      <c r="U200" s="81" t="s">
        <v>2177</v>
      </c>
      <c r="V200" s="81" t="s">
        <v>2177</v>
      </c>
      <c r="W200" s="81" t="s">
        <v>2177</v>
      </c>
      <c r="AA200" s="81" t="s">
        <v>159</v>
      </c>
      <c r="AB200" s="81" t="s">
        <v>159</v>
      </c>
      <c r="AC200" s="81" t="s">
        <v>159</v>
      </c>
      <c r="AD200" s="81" t="s">
        <v>159</v>
      </c>
      <c r="AE200" s="81" t="s">
        <v>159</v>
      </c>
      <c r="AF200" s="81" t="s">
        <v>2177</v>
      </c>
      <c r="AG200" s="81" t="s">
        <v>2177</v>
      </c>
      <c r="AH200" s="81" t="s">
        <v>2177</v>
      </c>
      <c r="AI200" s="34"/>
      <c r="AJ200" s="81" t="s">
        <v>2177</v>
      </c>
    </row>
    <row r="201" spans="7:36" ht="15" customHeight="1" x14ac:dyDescent="0.2">
      <c r="G201" s="81" t="s">
        <v>2177</v>
      </c>
      <c r="O201" s="34" t="s">
        <v>1015</v>
      </c>
      <c r="P201" s="34"/>
      <c r="U201" s="81" t="s">
        <v>2177</v>
      </c>
      <c r="V201" s="81" t="s">
        <v>2177</v>
      </c>
      <c r="W201" s="81" t="s">
        <v>2177</v>
      </c>
      <c r="AA201" s="81" t="s">
        <v>159</v>
      </c>
      <c r="AB201" s="81" t="s">
        <v>159</v>
      </c>
      <c r="AC201" s="81" t="s">
        <v>159</v>
      </c>
      <c r="AD201" s="81" t="s">
        <v>159</v>
      </c>
      <c r="AE201" s="81" t="s">
        <v>159</v>
      </c>
      <c r="AF201" s="81" t="s">
        <v>2177</v>
      </c>
      <c r="AG201" s="81" t="s">
        <v>2177</v>
      </c>
      <c r="AH201" s="81" t="s">
        <v>2177</v>
      </c>
      <c r="AI201" s="34"/>
      <c r="AJ201" s="81" t="s">
        <v>2177</v>
      </c>
    </row>
    <row r="202" spans="7:36" ht="15" customHeight="1" x14ac:dyDescent="0.2">
      <c r="G202" s="81" t="s">
        <v>2177</v>
      </c>
      <c r="O202" s="34" t="s">
        <v>1015</v>
      </c>
      <c r="P202" s="34"/>
      <c r="U202" s="81" t="s">
        <v>2177</v>
      </c>
      <c r="V202" s="81" t="s">
        <v>2177</v>
      </c>
      <c r="W202" s="81" t="s">
        <v>2177</v>
      </c>
      <c r="AA202" s="81" t="s">
        <v>159</v>
      </c>
      <c r="AB202" s="81" t="s">
        <v>159</v>
      </c>
      <c r="AC202" s="81" t="s">
        <v>159</v>
      </c>
      <c r="AD202" s="81" t="s">
        <v>159</v>
      </c>
      <c r="AE202" s="81" t="s">
        <v>159</v>
      </c>
      <c r="AF202" s="81" t="s">
        <v>2177</v>
      </c>
      <c r="AG202" s="81" t="s">
        <v>2177</v>
      </c>
      <c r="AH202" s="81" t="s">
        <v>2177</v>
      </c>
      <c r="AI202" s="34"/>
      <c r="AJ202" s="81" t="s">
        <v>2177</v>
      </c>
    </row>
    <row r="203" spans="7:36" ht="15" customHeight="1" x14ac:dyDescent="0.2">
      <c r="G203" s="81" t="s">
        <v>2177</v>
      </c>
      <c r="O203" s="34" t="s">
        <v>1015</v>
      </c>
      <c r="P203" s="34"/>
      <c r="U203" s="81" t="s">
        <v>2177</v>
      </c>
      <c r="V203" s="81" t="s">
        <v>2177</v>
      </c>
      <c r="W203" s="81" t="s">
        <v>2177</v>
      </c>
      <c r="AA203" s="81" t="s">
        <v>159</v>
      </c>
      <c r="AB203" s="81" t="s">
        <v>159</v>
      </c>
      <c r="AC203" s="81" t="s">
        <v>159</v>
      </c>
      <c r="AD203" s="81" t="s">
        <v>159</v>
      </c>
      <c r="AE203" s="81" t="s">
        <v>159</v>
      </c>
      <c r="AF203" s="81" t="s">
        <v>2177</v>
      </c>
      <c r="AG203" s="81" t="s">
        <v>2177</v>
      </c>
      <c r="AH203" s="81" t="s">
        <v>2177</v>
      </c>
      <c r="AI203" s="34"/>
      <c r="AJ203" s="81" t="s">
        <v>2177</v>
      </c>
    </row>
    <row r="204" spans="7:36" ht="15" customHeight="1" x14ac:dyDescent="0.2">
      <c r="G204" s="81" t="s">
        <v>2177</v>
      </c>
      <c r="O204" s="34" t="s">
        <v>1015</v>
      </c>
      <c r="P204" s="34"/>
      <c r="U204" s="81" t="s">
        <v>2177</v>
      </c>
      <c r="V204" s="81" t="s">
        <v>2177</v>
      </c>
      <c r="W204" s="81" t="s">
        <v>2177</v>
      </c>
      <c r="AA204" s="81" t="s">
        <v>159</v>
      </c>
      <c r="AB204" s="81" t="s">
        <v>159</v>
      </c>
      <c r="AC204" s="81" t="s">
        <v>159</v>
      </c>
      <c r="AD204" s="81" t="s">
        <v>159</v>
      </c>
      <c r="AE204" s="81" t="s">
        <v>159</v>
      </c>
      <c r="AF204" s="81" t="s">
        <v>2177</v>
      </c>
      <c r="AG204" s="81" t="s">
        <v>2177</v>
      </c>
      <c r="AH204" s="81" t="s">
        <v>2177</v>
      </c>
      <c r="AI204" s="34"/>
      <c r="AJ204" s="81" t="s">
        <v>2177</v>
      </c>
    </row>
    <row r="205" spans="7:36" ht="15" customHeight="1" x14ac:dyDescent="0.2">
      <c r="G205" s="81" t="s">
        <v>2177</v>
      </c>
      <c r="O205" s="34" t="s">
        <v>1015</v>
      </c>
      <c r="P205" s="34"/>
      <c r="U205" s="81" t="s">
        <v>2177</v>
      </c>
      <c r="V205" s="81" t="s">
        <v>2177</v>
      </c>
      <c r="W205" s="81" t="s">
        <v>2177</v>
      </c>
      <c r="AA205" s="81" t="s">
        <v>159</v>
      </c>
      <c r="AB205" s="81" t="s">
        <v>159</v>
      </c>
      <c r="AC205" s="81" t="s">
        <v>159</v>
      </c>
      <c r="AD205" s="81" t="s">
        <v>159</v>
      </c>
      <c r="AE205" s="81" t="s">
        <v>159</v>
      </c>
      <c r="AF205" s="81" t="s">
        <v>2177</v>
      </c>
      <c r="AG205" s="81" t="s">
        <v>2177</v>
      </c>
      <c r="AH205" s="81" t="s">
        <v>2177</v>
      </c>
      <c r="AI205" s="34"/>
      <c r="AJ205" s="81" t="s">
        <v>2177</v>
      </c>
    </row>
    <row r="206" spans="7:36" ht="15" customHeight="1" x14ac:dyDescent="0.2">
      <c r="G206" s="81" t="s">
        <v>2177</v>
      </c>
      <c r="O206" s="34" t="s">
        <v>1015</v>
      </c>
      <c r="P206" s="34"/>
      <c r="U206" s="81" t="s">
        <v>2177</v>
      </c>
      <c r="V206" s="81" t="s">
        <v>2177</v>
      </c>
      <c r="W206" s="81" t="s">
        <v>2177</v>
      </c>
      <c r="AA206" s="81" t="s">
        <v>159</v>
      </c>
      <c r="AB206" s="81" t="s">
        <v>159</v>
      </c>
      <c r="AC206" s="81" t="s">
        <v>159</v>
      </c>
      <c r="AD206" s="81" t="s">
        <v>159</v>
      </c>
      <c r="AE206" s="81" t="s">
        <v>159</v>
      </c>
      <c r="AF206" s="81" t="s">
        <v>2177</v>
      </c>
      <c r="AG206" s="81" t="s">
        <v>2177</v>
      </c>
      <c r="AH206" s="81" t="s">
        <v>2177</v>
      </c>
      <c r="AI206" s="34"/>
      <c r="AJ206" s="81" t="s">
        <v>2177</v>
      </c>
    </row>
    <row r="207" spans="7:36" ht="15" customHeight="1" x14ac:dyDescent="0.2">
      <c r="G207" s="81" t="s">
        <v>2177</v>
      </c>
      <c r="O207" s="34" t="s">
        <v>1015</v>
      </c>
      <c r="P207" s="34"/>
      <c r="U207" s="81" t="s">
        <v>2177</v>
      </c>
      <c r="V207" s="81" t="s">
        <v>2177</v>
      </c>
      <c r="W207" s="81" t="s">
        <v>2177</v>
      </c>
      <c r="AA207" s="81" t="s">
        <v>159</v>
      </c>
      <c r="AB207" s="81" t="s">
        <v>159</v>
      </c>
      <c r="AC207" s="81" t="s">
        <v>159</v>
      </c>
      <c r="AD207" s="81" t="s">
        <v>159</v>
      </c>
      <c r="AE207" s="81" t="s">
        <v>159</v>
      </c>
      <c r="AF207" s="81" t="s">
        <v>2177</v>
      </c>
      <c r="AG207" s="81" t="s">
        <v>2177</v>
      </c>
      <c r="AH207" s="81" t="s">
        <v>2177</v>
      </c>
      <c r="AI207" s="34"/>
      <c r="AJ207" s="81" t="s">
        <v>2177</v>
      </c>
    </row>
    <row r="208" spans="7:36" ht="15" customHeight="1" x14ac:dyDescent="0.2">
      <c r="G208" s="81" t="s">
        <v>2177</v>
      </c>
      <c r="O208" s="34" t="s">
        <v>1015</v>
      </c>
      <c r="P208" s="34"/>
      <c r="U208" s="81" t="s">
        <v>2177</v>
      </c>
      <c r="V208" s="81" t="s">
        <v>2177</v>
      </c>
      <c r="W208" s="81" t="s">
        <v>2177</v>
      </c>
      <c r="AA208" s="81" t="s">
        <v>159</v>
      </c>
      <c r="AB208" s="81" t="s">
        <v>159</v>
      </c>
      <c r="AC208" s="81" t="s">
        <v>159</v>
      </c>
      <c r="AD208" s="81" t="s">
        <v>159</v>
      </c>
      <c r="AE208" s="81" t="s">
        <v>159</v>
      </c>
      <c r="AF208" s="81" t="s">
        <v>2177</v>
      </c>
      <c r="AG208" s="81" t="s">
        <v>2177</v>
      </c>
      <c r="AH208" s="81" t="s">
        <v>2177</v>
      </c>
      <c r="AI208" s="34"/>
      <c r="AJ208" s="81" t="s">
        <v>2177</v>
      </c>
    </row>
    <row r="209" spans="7:36" ht="15" customHeight="1" x14ac:dyDescent="0.2">
      <c r="G209" s="81" t="s">
        <v>2177</v>
      </c>
      <c r="O209" s="34" t="s">
        <v>1015</v>
      </c>
      <c r="P209" s="34"/>
      <c r="U209" s="81" t="s">
        <v>2177</v>
      </c>
      <c r="V209" s="81" t="s">
        <v>2177</v>
      </c>
      <c r="W209" s="81" t="s">
        <v>2177</v>
      </c>
      <c r="AA209" s="81" t="s">
        <v>159</v>
      </c>
      <c r="AB209" s="81" t="s">
        <v>159</v>
      </c>
      <c r="AC209" s="81" t="s">
        <v>159</v>
      </c>
      <c r="AD209" s="81" t="s">
        <v>159</v>
      </c>
      <c r="AE209" s="81" t="s">
        <v>159</v>
      </c>
      <c r="AF209" s="81" t="s">
        <v>2177</v>
      </c>
      <c r="AG209" s="81" t="s">
        <v>2177</v>
      </c>
      <c r="AH209" s="81" t="s">
        <v>2177</v>
      </c>
      <c r="AI209" s="34"/>
      <c r="AJ209" s="81" t="s">
        <v>2177</v>
      </c>
    </row>
    <row r="210" spans="7:36" ht="15" customHeight="1" x14ac:dyDescent="0.2">
      <c r="G210" s="81" t="s">
        <v>2177</v>
      </c>
      <c r="O210" s="34" t="s">
        <v>1015</v>
      </c>
      <c r="P210" s="34"/>
      <c r="U210" s="81" t="s">
        <v>2177</v>
      </c>
      <c r="V210" s="81" t="s">
        <v>2177</v>
      </c>
      <c r="W210" s="81" t="s">
        <v>2177</v>
      </c>
      <c r="AA210" s="81" t="s">
        <v>159</v>
      </c>
      <c r="AB210" s="81" t="s">
        <v>159</v>
      </c>
      <c r="AC210" s="81" t="s">
        <v>159</v>
      </c>
      <c r="AD210" s="81" t="s">
        <v>159</v>
      </c>
      <c r="AE210" s="81" t="s">
        <v>159</v>
      </c>
      <c r="AF210" s="81" t="s">
        <v>2177</v>
      </c>
      <c r="AG210" s="81" t="s">
        <v>2177</v>
      </c>
      <c r="AH210" s="81" t="s">
        <v>2177</v>
      </c>
      <c r="AI210" s="34"/>
      <c r="AJ210" s="81" t="s">
        <v>2177</v>
      </c>
    </row>
    <row r="211" spans="7:36" ht="15" customHeight="1" x14ac:dyDescent="0.2">
      <c r="G211" s="81" t="s">
        <v>2177</v>
      </c>
      <c r="O211" s="34" t="s">
        <v>1015</v>
      </c>
      <c r="P211" s="34"/>
      <c r="U211" s="81" t="s">
        <v>2177</v>
      </c>
      <c r="V211" s="81" t="s">
        <v>2177</v>
      </c>
      <c r="W211" s="81" t="s">
        <v>2177</v>
      </c>
      <c r="AA211" s="81" t="s">
        <v>159</v>
      </c>
      <c r="AB211" s="81" t="s">
        <v>159</v>
      </c>
      <c r="AC211" s="81" t="s">
        <v>159</v>
      </c>
      <c r="AD211" s="81" t="s">
        <v>159</v>
      </c>
      <c r="AE211" s="81" t="s">
        <v>159</v>
      </c>
      <c r="AF211" s="81" t="s">
        <v>2177</v>
      </c>
      <c r="AG211" s="81" t="s">
        <v>2177</v>
      </c>
      <c r="AH211" s="81" t="s">
        <v>2177</v>
      </c>
      <c r="AI211" s="34"/>
      <c r="AJ211" s="81" t="s">
        <v>2177</v>
      </c>
    </row>
    <row r="212" spans="7:36" ht="15" customHeight="1" x14ac:dyDescent="0.2">
      <c r="G212" s="81" t="s">
        <v>2177</v>
      </c>
      <c r="O212" s="34" t="s">
        <v>1015</v>
      </c>
      <c r="P212" s="34"/>
      <c r="U212" s="81" t="s">
        <v>2177</v>
      </c>
      <c r="V212" s="81" t="s">
        <v>2177</v>
      </c>
      <c r="W212" s="81" t="s">
        <v>2177</v>
      </c>
      <c r="AA212" s="81" t="s">
        <v>159</v>
      </c>
      <c r="AB212" s="81" t="s">
        <v>159</v>
      </c>
      <c r="AC212" s="81" t="s">
        <v>159</v>
      </c>
      <c r="AD212" s="81" t="s">
        <v>159</v>
      </c>
      <c r="AE212" s="81" t="s">
        <v>159</v>
      </c>
      <c r="AF212" s="81" t="s">
        <v>2177</v>
      </c>
      <c r="AG212" s="81" t="s">
        <v>2177</v>
      </c>
      <c r="AH212" s="81" t="s">
        <v>2177</v>
      </c>
      <c r="AI212" s="34"/>
      <c r="AJ212" s="81" t="s">
        <v>2177</v>
      </c>
    </row>
    <row r="213" spans="7:36" ht="15" customHeight="1" x14ac:dyDescent="0.2">
      <c r="G213" s="81" t="s">
        <v>2177</v>
      </c>
      <c r="O213" s="34" t="s">
        <v>1015</v>
      </c>
      <c r="P213" s="34"/>
      <c r="U213" s="81" t="s">
        <v>2177</v>
      </c>
      <c r="V213" s="81" t="s">
        <v>2177</v>
      </c>
      <c r="W213" s="81" t="s">
        <v>2177</v>
      </c>
      <c r="AA213" s="81" t="s">
        <v>159</v>
      </c>
      <c r="AB213" s="81" t="s">
        <v>159</v>
      </c>
      <c r="AC213" s="81" t="s">
        <v>159</v>
      </c>
      <c r="AD213" s="81" t="s">
        <v>159</v>
      </c>
      <c r="AE213" s="81" t="s">
        <v>159</v>
      </c>
      <c r="AF213" s="81" t="s">
        <v>2177</v>
      </c>
      <c r="AG213" s="81" t="s">
        <v>2177</v>
      </c>
      <c r="AH213" s="81" t="s">
        <v>2177</v>
      </c>
      <c r="AI213" s="34"/>
      <c r="AJ213" s="81" t="s">
        <v>2177</v>
      </c>
    </row>
    <row r="214" spans="7:36" ht="15" customHeight="1" x14ac:dyDescent="0.2">
      <c r="G214" s="81" t="s">
        <v>2177</v>
      </c>
      <c r="O214" s="34" t="s">
        <v>1015</v>
      </c>
      <c r="P214" s="34"/>
      <c r="U214" s="81" t="s">
        <v>2177</v>
      </c>
      <c r="V214" s="81" t="s">
        <v>2177</v>
      </c>
      <c r="W214" s="81" t="s">
        <v>2177</v>
      </c>
      <c r="AA214" s="81" t="s">
        <v>159</v>
      </c>
      <c r="AB214" s="81" t="s">
        <v>159</v>
      </c>
      <c r="AC214" s="81" t="s">
        <v>159</v>
      </c>
      <c r="AD214" s="81" t="s">
        <v>159</v>
      </c>
      <c r="AE214" s="81" t="s">
        <v>159</v>
      </c>
      <c r="AF214" s="81" t="s">
        <v>2177</v>
      </c>
      <c r="AG214" s="81" t="s">
        <v>2177</v>
      </c>
      <c r="AH214" s="81" t="s">
        <v>2177</v>
      </c>
      <c r="AI214" s="34"/>
      <c r="AJ214" s="81" t="s">
        <v>2177</v>
      </c>
    </row>
    <row r="215" spans="7:36" ht="15" customHeight="1" x14ac:dyDescent="0.2">
      <c r="G215" s="81" t="s">
        <v>2177</v>
      </c>
      <c r="O215" s="34" t="s">
        <v>1015</v>
      </c>
      <c r="P215" s="34"/>
      <c r="U215" s="81" t="s">
        <v>2177</v>
      </c>
      <c r="V215" s="81" t="s">
        <v>2177</v>
      </c>
      <c r="W215" s="81" t="s">
        <v>2177</v>
      </c>
      <c r="AA215" s="81" t="s">
        <v>159</v>
      </c>
      <c r="AB215" s="81" t="s">
        <v>159</v>
      </c>
      <c r="AC215" s="81" t="s">
        <v>159</v>
      </c>
      <c r="AD215" s="81" t="s">
        <v>159</v>
      </c>
      <c r="AE215" s="81" t="s">
        <v>159</v>
      </c>
      <c r="AF215" s="81" t="s">
        <v>2177</v>
      </c>
      <c r="AG215" s="81" t="s">
        <v>2177</v>
      </c>
      <c r="AH215" s="81" t="s">
        <v>2177</v>
      </c>
      <c r="AI215" s="34"/>
      <c r="AJ215" s="81" t="s">
        <v>2177</v>
      </c>
    </row>
    <row r="216" spans="7:36" ht="15" customHeight="1" x14ac:dyDescent="0.2">
      <c r="G216" s="81" t="s">
        <v>2177</v>
      </c>
      <c r="O216" s="34" t="s">
        <v>1015</v>
      </c>
      <c r="P216" s="34"/>
      <c r="U216" s="81" t="s">
        <v>2177</v>
      </c>
      <c r="V216" s="81" t="s">
        <v>2177</v>
      </c>
      <c r="W216" s="81" t="s">
        <v>2177</v>
      </c>
      <c r="AA216" s="81" t="s">
        <v>159</v>
      </c>
      <c r="AB216" s="81" t="s">
        <v>159</v>
      </c>
      <c r="AC216" s="81" t="s">
        <v>159</v>
      </c>
      <c r="AD216" s="81" t="s">
        <v>159</v>
      </c>
      <c r="AE216" s="81" t="s">
        <v>159</v>
      </c>
      <c r="AF216" s="81" t="s">
        <v>2177</v>
      </c>
      <c r="AG216" s="81" t="s">
        <v>2177</v>
      </c>
      <c r="AH216" s="81" t="s">
        <v>2177</v>
      </c>
      <c r="AI216" s="34"/>
      <c r="AJ216" s="81" t="s">
        <v>2177</v>
      </c>
    </row>
    <row r="217" spans="7:36" ht="15" customHeight="1" x14ac:dyDescent="0.2">
      <c r="G217" s="81" t="s">
        <v>2177</v>
      </c>
      <c r="O217" s="34" t="s">
        <v>1015</v>
      </c>
      <c r="P217" s="34"/>
      <c r="U217" s="81" t="s">
        <v>2177</v>
      </c>
      <c r="V217" s="81" t="s">
        <v>2177</v>
      </c>
      <c r="W217" s="81" t="s">
        <v>2177</v>
      </c>
      <c r="AA217" s="81" t="s">
        <v>159</v>
      </c>
      <c r="AB217" s="81" t="s">
        <v>159</v>
      </c>
      <c r="AC217" s="81" t="s">
        <v>159</v>
      </c>
      <c r="AD217" s="81" t="s">
        <v>159</v>
      </c>
      <c r="AE217" s="81" t="s">
        <v>159</v>
      </c>
      <c r="AF217" s="81" t="s">
        <v>2177</v>
      </c>
      <c r="AG217" s="81" t="s">
        <v>2177</v>
      </c>
      <c r="AH217" s="81" t="s">
        <v>2177</v>
      </c>
      <c r="AI217" s="34"/>
      <c r="AJ217" s="81" t="s">
        <v>2177</v>
      </c>
    </row>
    <row r="218" spans="7:36" ht="15" customHeight="1" x14ac:dyDescent="0.2">
      <c r="G218" s="81" t="s">
        <v>2177</v>
      </c>
      <c r="O218" s="34" t="s">
        <v>1015</v>
      </c>
      <c r="P218" s="34"/>
      <c r="U218" s="81" t="s">
        <v>2177</v>
      </c>
      <c r="V218" s="81" t="s">
        <v>2177</v>
      </c>
      <c r="W218" s="81" t="s">
        <v>2177</v>
      </c>
      <c r="AA218" s="81" t="s">
        <v>159</v>
      </c>
      <c r="AB218" s="81" t="s">
        <v>159</v>
      </c>
      <c r="AC218" s="81" t="s">
        <v>159</v>
      </c>
      <c r="AD218" s="81" t="s">
        <v>159</v>
      </c>
      <c r="AE218" s="81" t="s">
        <v>159</v>
      </c>
      <c r="AF218" s="81" t="s">
        <v>2177</v>
      </c>
      <c r="AG218" s="81" t="s">
        <v>2177</v>
      </c>
      <c r="AH218" s="81" t="s">
        <v>2177</v>
      </c>
      <c r="AI218" s="34"/>
      <c r="AJ218" s="81" t="s">
        <v>2177</v>
      </c>
    </row>
    <row r="219" spans="7:36" ht="15" customHeight="1" x14ac:dyDescent="0.2">
      <c r="G219" s="81" t="s">
        <v>2177</v>
      </c>
      <c r="O219" s="34" t="s">
        <v>1015</v>
      </c>
      <c r="P219" s="34"/>
      <c r="U219" s="81" t="s">
        <v>2177</v>
      </c>
      <c r="V219" s="81" t="s">
        <v>2177</v>
      </c>
      <c r="W219" s="81" t="s">
        <v>2177</v>
      </c>
      <c r="AA219" s="81" t="s">
        <v>159</v>
      </c>
      <c r="AB219" s="81" t="s">
        <v>159</v>
      </c>
      <c r="AC219" s="81" t="s">
        <v>159</v>
      </c>
      <c r="AD219" s="81" t="s">
        <v>159</v>
      </c>
      <c r="AE219" s="81" t="s">
        <v>159</v>
      </c>
      <c r="AF219" s="81" t="s">
        <v>2177</v>
      </c>
      <c r="AG219" s="81" t="s">
        <v>2177</v>
      </c>
      <c r="AH219" s="81" t="s">
        <v>2177</v>
      </c>
      <c r="AI219" s="34"/>
      <c r="AJ219" s="81" t="s">
        <v>2177</v>
      </c>
    </row>
    <row r="220" spans="7:36" ht="15" customHeight="1" x14ac:dyDescent="0.2">
      <c r="G220" s="81" t="s">
        <v>2177</v>
      </c>
      <c r="O220" s="34" t="s">
        <v>1015</v>
      </c>
      <c r="P220" s="34"/>
      <c r="U220" s="81" t="s">
        <v>2177</v>
      </c>
      <c r="V220" s="81" t="s">
        <v>2177</v>
      </c>
      <c r="W220" s="81" t="s">
        <v>2177</v>
      </c>
      <c r="AA220" s="81" t="s">
        <v>159</v>
      </c>
      <c r="AB220" s="81" t="s">
        <v>159</v>
      </c>
      <c r="AC220" s="81" t="s">
        <v>159</v>
      </c>
      <c r="AD220" s="81" t="s">
        <v>159</v>
      </c>
      <c r="AE220" s="81" t="s">
        <v>159</v>
      </c>
      <c r="AF220" s="81" t="s">
        <v>2177</v>
      </c>
      <c r="AG220" s="81" t="s">
        <v>2177</v>
      </c>
      <c r="AH220" s="81" t="s">
        <v>2177</v>
      </c>
      <c r="AI220" s="34"/>
      <c r="AJ220" s="81" t="s">
        <v>2177</v>
      </c>
    </row>
    <row r="221" spans="7:36" ht="15" customHeight="1" x14ac:dyDescent="0.2">
      <c r="G221" s="81" t="s">
        <v>2177</v>
      </c>
      <c r="O221" s="34" t="s">
        <v>1015</v>
      </c>
      <c r="P221" s="34"/>
      <c r="U221" s="81" t="s">
        <v>2177</v>
      </c>
      <c r="V221" s="81" t="s">
        <v>2177</v>
      </c>
      <c r="W221" s="81" t="s">
        <v>2177</v>
      </c>
      <c r="AA221" s="81" t="s">
        <v>159</v>
      </c>
      <c r="AB221" s="81" t="s">
        <v>159</v>
      </c>
      <c r="AC221" s="81" t="s">
        <v>159</v>
      </c>
      <c r="AD221" s="81" t="s">
        <v>159</v>
      </c>
      <c r="AE221" s="81" t="s">
        <v>159</v>
      </c>
      <c r="AF221" s="81" t="s">
        <v>2177</v>
      </c>
      <c r="AG221" s="81" t="s">
        <v>2177</v>
      </c>
      <c r="AH221" s="81" t="s">
        <v>2177</v>
      </c>
      <c r="AI221" s="34"/>
      <c r="AJ221" s="81" t="s">
        <v>2177</v>
      </c>
    </row>
    <row r="222" spans="7:36" ht="15" customHeight="1" x14ac:dyDescent="0.2">
      <c r="G222" s="81" t="s">
        <v>2177</v>
      </c>
      <c r="O222" s="34" t="s">
        <v>1015</v>
      </c>
      <c r="P222" s="34"/>
      <c r="U222" s="81" t="s">
        <v>2177</v>
      </c>
      <c r="V222" s="81" t="s">
        <v>2177</v>
      </c>
      <c r="W222" s="81" t="s">
        <v>2177</v>
      </c>
      <c r="AA222" s="81" t="s">
        <v>159</v>
      </c>
      <c r="AB222" s="81" t="s">
        <v>159</v>
      </c>
      <c r="AC222" s="81" t="s">
        <v>159</v>
      </c>
      <c r="AD222" s="81" t="s">
        <v>159</v>
      </c>
      <c r="AE222" s="81" t="s">
        <v>159</v>
      </c>
      <c r="AF222" s="81" t="s">
        <v>2177</v>
      </c>
      <c r="AG222" s="81" t="s">
        <v>2177</v>
      </c>
      <c r="AH222" s="81" t="s">
        <v>2177</v>
      </c>
      <c r="AI222" s="34"/>
      <c r="AJ222" s="81" t="s">
        <v>2177</v>
      </c>
    </row>
    <row r="223" spans="7:36" ht="15" customHeight="1" x14ac:dyDescent="0.2">
      <c r="G223" s="81" t="s">
        <v>2177</v>
      </c>
      <c r="O223" s="34" t="s">
        <v>1015</v>
      </c>
      <c r="P223" s="34"/>
      <c r="U223" s="81" t="s">
        <v>2177</v>
      </c>
      <c r="V223" s="81" t="s">
        <v>2177</v>
      </c>
      <c r="W223" s="81" t="s">
        <v>2177</v>
      </c>
      <c r="AA223" s="81" t="s">
        <v>159</v>
      </c>
      <c r="AB223" s="81" t="s">
        <v>159</v>
      </c>
      <c r="AC223" s="81" t="s">
        <v>159</v>
      </c>
      <c r="AD223" s="81" t="s">
        <v>159</v>
      </c>
      <c r="AE223" s="81" t="s">
        <v>159</v>
      </c>
      <c r="AF223" s="81" t="s">
        <v>2177</v>
      </c>
      <c r="AG223" s="81" t="s">
        <v>2177</v>
      </c>
      <c r="AH223" s="81" t="s">
        <v>2177</v>
      </c>
      <c r="AI223" s="34"/>
      <c r="AJ223" s="81" t="s">
        <v>2177</v>
      </c>
    </row>
    <row r="224" spans="7:36" ht="15" customHeight="1" x14ac:dyDescent="0.2">
      <c r="G224" s="81" t="s">
        <v>2177</v>
      </c>
      <c r="O224" s="34" t="s">
        <v>1015</v>
      </c>
      <c r="P224" s="34"/>
      <c r="U224" s="81" t="s">
        <v>2177</v>
      </c>
      <c r="V224" s="81" t="s">
        <v>2177</v>
      </c>
      <c r="W224" s="81" t="s">
        <v>2177</v>
      </c>
      <c r="AA224" s="81" t="s">
        <v>159</v>
      </c>
      <c r="AB224" s="81" t="s">
        <v>159</v>
      </c>
      <c r="AC224" s="81" t="s">
        <v>159</v>
      </c>
      <c r="AD224" s="81" t="s">
        <v>159</v>
      </c>
      <c r="AE224" s="81" t="s">
        <v>159</v>
      </c>
      <c r="AF224" s="81" t="s">
        <v>2177</v>
      </c>
      <c r="AG224" s="81" t="s">
        <v>2177</v>
      </c>
      <c r="AH224" s="81" t="s">
        <v>2177</v>
      </c>
      <c r="AI224" s="34"/>
      <c r="AJ224" s="81" t="s">
        <v>2177</v>
      </c>
    </row>
    <row r="225" spans="7:36" ht="15" customHeight="1" x14ac:dyDescent="0.2">
      <c r="G225" s="81" t="s">
        <v>2177</v>
      </c>
      <c r="O225" s="34" t="s">
        <v>1015</v>
      </c>
      <c r="P225" s="34"/>
      <c r="U225" s="81" t="s">
        <v>2177</v>
      </c>
      <c r="V225" s="81" t="s">
        <v>2177</v>
      </c>
      <c r="W225" s="81" t="s">
        <v>2177</v>
      </c>
      <c r="AA225" s="81" t="s">
        <v>159</v>
      </c>
      <c r="AB225" s="81" t="s">
        <v>159</v>
      </c>
      <c r="AC225" s="81" t="s">
        <v>159</v>
      </c>
      <c r="AD225" s="81" t="s">
        <v>159</v>
      </c>
      <c r="AE225" s="81" t="s">
        <v>159</v>
      </c>
      <c r="AF225" s="81" t="s">
        <v>2177</v>
      </c>
      <c r="AG225" s="81" t="s">
        <v>2177</v>
      </c>
      <c r="AH225" s="81" t="s">
        <v>2177</v>
      </c>
      <c r="AI225" s="34"/>
      <c r="AJ225" s="81" t="s">
        <v>2177</v>
      </c>
    </row>
    <row r="226" spans="7:36" ht="15" customHeight="1" x14ac:dyDescent="0.2">
      <c r="G226" s="81" t="s">
        <v>2177</v>
      </c>
      <c r="O226" s="34" t="s">
        <v>1015</v>
      </c>
      <c r="P226" s="34"/>
      <c r="U226" s="81" t="s">
        <v>2177</v>
      </c>
      <c r="V226" s="81" t="s">
        <v>2177</v>
      </c>
      <c r="W226" s="81" t="s">
        <v>2177</v>
      </c>
      <c r="AA226" s="81" t="s">
        <v>159</v>
      </c>
      <c r="AB226" s="81" t="s">
        <v>159</v>
      </c>
      <c r="AC226" s="81" t="s">
        <v>159</v>
      </c>
      <c r="AD226" s="81" t="s">
        <v>159</v>
      </c>
      <c r="AE226" s="81" t="s">
        <v>159</v>
      </c>
      <c r="AF226" s="81" t="s">
        <v>2177</v>
      </c>
      <c r="AG226" s="81" t="s">
        <v>2177</v>
      </c>
      <c r="AH226" s="81" t="s">
        <v>2177</v>
      </c>
      <c r="AI226" s="34"/>
      <c r="AJ226" s="81" t="s">
        <v>2177</v>
      </c>
    </row>
    <row r="227" spans="7:36" ht="15" customHeight="1" x14ac:dyDescent="0.2">
      <c r="G227" s="81" t="s">
        <v>2177</v>
      </c>
      <c r="O227" s="34" t="s">
        <v>1015</v>
      </c>
      <c r="P227" s="34"/>
      <c r="U227" s="81" t="s">
        <v>2177</v>
      </c>
      <c r="V227" s="81" t="s">
        <v>2177</v>
      </c>
      <c r="W227" s="81" t="s">
        <v>2177</v>
      </c>
      <c r="AA227" s="81" t="s">
        <v>159</v>
      </c>
      <c r="AB227" s="81" t="s">
        <v>159</v>
      </c>
      <c r="AC227" s="81" t="s">
        <v>159</v>
      </c>
      <c r="AD227" s="81" t="s">
        <v>159</v>
      </c>
      <c r="AE227" s="81" t="s">
        <v>159</v>
      </c>
      <c r="AF227" s="81" t="s">
        <v>2177</v>
      </c>
      <c r="AG227" s="81" t="s">
        <v>2177</v>
      </c>
      <c r="AH227" s="81" t="s">
        <v>2177</v>
      </c>
      <c r="AI227" s="34"/>
      <c r="AJ227" s="81" t="s">
        <v>2177</v>
      </c>
    </row>
    <row r="228" spans="7:36" ht="15" customHeight="1" x14ac:dyDescent="0.2">
      <c r="G228" s="81" t="s">
        <v>2177</v>
      </c>
      <c r="O228" s="34" t="s">
        <v>1015</v>
      </c>
      <c r="P228" s="34"/>
      <c r="U228" s="81" t="s">
        <v>2177</v>
      </c>
      <c r="V228" s="81" t="s">
        <v>2177</v>
      </c>
      <c r="W228" s="81" t="s">
        <v>2177</v>
      </c>
      <c r="AA228" s="81" t="s">
        <v>159</v>
      </c>
      <c r="AB228" s="81" t="s">
        <v>159</v>
      </c>
      <c r="AC228" s="81" t="s">
        <v>159</v>
      </c>
      <c r="AD228" s="81" t="s">
        <v>159</v>
      </c>
      <c r="AE228" s="81" t="s">
        <v>159</v>
      </c>
      <c r="AF228" s="81" t="s">
        <v>2177</v>
      </c>
      <c r="AG228" s="81" t="s">
        <v>2177</v>
      </c>
      <c r="AH228" s="81" t="s">
        <v>2177</v>
      </c>
      <c r="AI228" s="34"/>
      <c r="AJ228" s="81" t="s">
        <v>2177</v>
      </c>
    </row>
    <row r="229" spans="7:36" ht="15" customHeight="1" x14ac:dyDescent="0.2">
      <c r="G229" s="81" t="s">
        <v>2177</v>
      </c>
      <c r="O229" s="34" t="s">
        <v>1015</v>
      </c>
      <c r="P229" s="34"/>
      <c r="U229" s="81" t="s">
        <v>2177</v>
      </c>
      <c r="V229" s="81" t="s">
        <v>2177</v>
      </c>
      <c r="W229" s="81" t="s">
        <v>2177</v>
      </c>
      <c r="AA229" s="81" t="s">
        <v>159</v>
      </c>
      <c r="AB229" s="81" t="s">
        <v>159</v>
      </c>
      <c r="AC229" s="81" t="s">
        <v>159</v>
      </c>
      <c r="AD229" s="81" t="s">
        <v>159</v>
      </c>
      <c r="AE229" s="81" t="s">
        <v>159</v>
      </c>
      <c r="AF229" s="81" t="s">
        <v>2177</v>
      </c>
      <c r="AG229" s="81" t="s">
        <v>2177</v>
      </c>
      <c r="AH229" s="81" t="s">
        <v>2177</v>
      </c>
      <c r="AI229" s="34"/>
      <c r="AJ229" s="81" t="s">
        <v>2177</v>
      </c>
    </row>
    <row r="230" spans="7:36" ht="15" customHeight="1" x14ac:dyDescent="0.2">
      <c r="G230" s="81" t="s">
        <v>2177</v>
      </c>
      <c r="O230" s="34" t="s">
        <v>1015</v>
      </c>
      <c r="P230" s="34"/>
      <c r="U230" s="81" t="s">
        <v>2177</v>
      </c>
      <c r="V230" s="81" t="s">
        <v>2177</v>
      </c>
      <c r="W230" s="81" t="s">
        <v>2177</v>
      </c>
      <c r="AA230" s="81" t="s">
        <v>159</v>
      </c>
      <c r="AB230" s="81" t="s">
        <v>159</v>
      </c>
      <c r="AC230" s="81" t="s">
        <v>159</v>
      </c>
      <c r="AD230" s="81" t="s">
        <v>159</v>
      </c>
      <c r="AE230" s="81" t="s">
        <v>159</v>
      </c>
      <c r="AF230" s="81" t="s">
        <v>2177</v>
      </c>
      <c r="AG230" s="81" t="s">
        <v>2177</v>
      </c>
      <c r="AH230" s="81" t="s">
        <v>2177</v>
      </c>
      <c r="AI230" s="34"/>
      <c r="AJ230" s="81" t="s">
        <v>2177</v>
      </c>
    </row>
    <row r="231" spans="7:36" ht="15" customHeight="1" x14ac:dyDescent="0.2">
      <c r="G231" s="81" t="s">
        <v>2177</v>
      </c>
      <c r="O231" s="34" t="s">
        <v>1015</v>
      </c>
      <c r="P231" s="34"/>
      <c r="U231" s="81" t="s">
        <v>2177</v>
      </c>
      <c r="V231" s="81" t="s">
        <v>2177</v>
      </c>
      <c r="W231" s="81" t="s">
        <v>2177</v>
      </c>
      <c r="AA231" s="81" t="s">
        <v>159</v>
      </c>
      <c r="AB231" s="81" t="s">
        <v>159</v>
      </c>
      <c r="AC231" s="81" t="s">
        <v>159</v>
      </c>
      <c r="AD231" s="81" t="s">
        <v>159</v>
      </c>
      <c r="AE231" s="81" t="s">
        <v>159</v>
      </c>
      <c r="AF231" s="81" t="s">
        <v>2177</v>
      </c>
      <c r="AG231" s="81" t="s">
        <v>2177</v>
      </c>
      <c r="AH231" s="81" t="s">
        <v>2177</v>
      </c>
      <c r="AI231" s="34"/>
      <c r="AJ231" s="81" t="s">
        <v>2177</v>
      </c>
    </row>
    <row r="232" spans="7:36" ht="15" customHeight="1" x14ac:dyDescent="0.2">
      <c r="G232" s="81" t="s">
        <v>2177</v>
      </c>
      <c r="O232" s="34" t="s">
        <v>1015</v>
      </c>
      <c r="P232" s="34"/>
      <c r="U232" s="81" t="s">
        <v>2177</v>
      </c>
      <c r="V232" s="81" t="s">
        <v>2177</v>
      </c>
      <c r="W232" s="81" t="s">
        <v>2177</v>
      </c>
      <c r="AA232" s="81" t="s">
        <v>159</v>
      </c>
      <c r="AB232" s="81" t="s">
        <v>159</v>
      </c>
      <c r="AC232" s="81" t="s">
        <v>159</v>
      </c>
      <c r="AD232" s="81" t="s">
        <v>159</v>
      </c>
      <c r="AE232" s="81" t="s">
        <v>159</v>
      </c>
      <c r="AF232" s="81" t="s">
        <v>2177</v>
      </c>
      <c r="AG232" s="81" t="s">
        <v>2177</v>
      </c>
      <c r="AH232" s="81" t="s">
        <v>2177</v>
      </c>
      <c r="AI232" s="34"/>
      <c r="AJ232" s="81" t="s">
        <v>2177</v>
      </c>
    </row>
    <row r="233" spans="7:36" ht="15" customHeight="1" x14ac:dyDescent="0.2">
      <c r="G233" s="81" t="s">
        <v>2177</v>
      </c>
      <c r="O233" s="34" t="s">
        <v>1015</v>
      </c>
      <c r="P233" s="34"/>
      <c r="U233" s="81" t="s">
        <v>2177</v>
      </c>
      <c r="V233" s="81" t="s">
        <v>2177</v>
      </c>
      <c r="W233" s="81" t="s">
        <v>2177</v>
      </c>
      <c r="AA233" s="81" t="s">
        <v>159</v>
      </c>
      <c r="AB233" s="81" t="s">
        <v>159</v>
      </c>
      <c r="AC233" s="81" t="s">
        <v>159</v>
      </c>
      <c r="AD233" s="81" t="s">
        <v>159</v>
      </c>
      <c r="AE233" s="81" t="s">
        <v>159</v>
      </c>
      <c r="AF233" s="81" t="s">
        <v>2177</v>
      </c>
      <c r="AG233" s="81" t="s">
        <v>2177</v>
      </c>
      <c r="AH233" s="81" t="s">
        <v>2177</v>
      </c>
      <c r="AI233" s="34"/>
      <c r="AJ233" s="81" t="s">
        <v>2177</v>
      </c>
    </row>
    <row r="234" spans="7:36" ht="15" customHeight="1" x14ac:dyDescent="0.2">
      <c r="G234" s="81" t="s">
        <v>2177</v>
      </c>
      <c r="O234" s="34" t="s">
        <v>1015</v>
      </c>
      <c r="P234" s="34"/>
      <c r="U234" s="81" t="s">
        <v>2177</v>
      </c>
      <c r="V234" s="81" t="s">
        <v>2177</v>
      </c>
      <c r="W234" s="81" t="s">
        <v>2177</v>
      </c>
      <c r="AA234" s="81" t="s">
        <v>159</v>
      </c>
      <c r="AB234" s="81" t="s">
        <v>159</v>
      </c>
      <c r="AC234" s="81" t="s">
        <v>159</v>
      </c>
      <c r="AD234" s="81" t="s">
        <v>159</v>
      </c>
      <c r="AE234" s="81" t="s">
        <v>159</v>
      </c>
      <c r="AF234" s="81" t="s">
        <v>2177</v>
      </c>
      <c r="AG234" s="81" t="s">
        <v>2177</v>
      </c>
      <c r="AH234" s="81" t="s">
        <v>2177</v>
      </c>
      <c r="AI234" s="34"/>
      <c r="AJ234" s="81" t="s">
        <v>2177</v>
      </c>
    </row>
    <row r="235" spans="7:36" ht="15" customHeight="1" x14ac:dyDescent="0.2">
      <c r="G235" s="81" t="s">
        <v>2177</v>
      </c>
      <c r="O235" s="34" t="s">
        <v>1015</v>
      </c>
      <c r="P235" s="34"/>
      <c r="U235" s="81" t="s">
        <v>2177</v>
      </c>
      <c r="V235" s="81" t="s">
        <v>2177</v>
      </c>
      <c r="W235" s="81" t="s">
        <v>2177</v>
      </c>
      <c r="AA235" s="81" t="s">
        <v>159</v>
      </c>
      <c r="AB235" s="81" t="s">
        <v>159</v>
      </c>
      <c r="AC235" s="81" t="s">
        <v>159</v>
      </c>
      <c r="AD235" s="81" t="s">
        <v>159</v>
      </c>
      <c r="AE235" s="81" t="s">
        <v>159</v>
      </c>
      <c r="AF235" s="81" t="s">
        <v>2177</v>
      </c>
      <c r="AG235" s="81" t="s">
        <v>2177</v>
      </c>
      <c r="AH235" s="81" t="s">
        <v>2177</v>
      </c>
      <c r="AI235" s="34"/>
      <c r="AJ235" s="81" t="s">
        <v>2177</v>
      </c>
    </row>
    <row r="236" spans="7:36" ht="15" customHeight="1" x14ac:dyDescent="0.2">
      <c r="G236" s="81" t="s">
        <v>2177</v>
      </c>
      <c r="O236" s="34" t="s">
        <v>1015</v>
      </c>
      <c r="P236" s="34"/>
      <c r="U236" s="81" t="s">
        <v>2177</v>
      </c>
      <c r="V236" s="81" t="s">
        <v>2177</v>
      </c>
      <c r="W236" s="81" t="s">
        <v>2177</v>
      </c>
      <c r="AA236" s="81" t="s">
        <v>159</v>
      </c>
      <c r="AB236" s="81" t="s">
        <v>159</v>
      </c>
      <c r="AC236" s="81" t="s">
        <v>159</v>
      </c>
      <c r="AD236" s="81" t="s">
        <v>159</v>
      </c>
      <c r="AE236" s="81" t="s">
        <v>159</v>
      </c>
      <c r="AF236" s="81" t="s">
        <v>2177</v>
      </c>
      <c r="AG236" s="81" t="s">
        <v>2177</v>
      </c>
      <c r="AH236" s="81" t="s">
        <v>2177</v>
      </c>
      <c r="AI236" s="34"/>
      <c r="AJ236" s="81" t="s">
        <v>2177</v>
      </c>
    </row>
    <row r="237" spans="7:36" ht="15" customHeight="1" x14ac:dyDescent="0.2">
      <c r="G237" s="81" t="s">
        <v>2177</v>
      </c>
      <c r="O237" s="34" t="s">
        <v>1015</v>
      </c>
      <c r="P237" s="34"/>
      <c r="U237" s="81" t="s">
        <v>2177</v>
      </c>
      <c r="V237" s="81" t="s">
        <v>2177</v>
      </c>
      <c r="W237" s="81" t="s">
        <v>2177</v>
      </c>
      <c r="AA237" s="81" t="s">
        <v>159</v>
      </c>
      <c r="AB237" s="81" t="s">
        <v>159</v>
      </c>
      <c r="AC237" s="81" t="s">
        <v>159</v>
      </c>
      <c r="AD237" s="81" t="s">
        <v>159</v>
      </c>
      <c r="AE237" s="81" t="s">
        <v>159</v>
      </c>
      <c r="AF237" s="81" t="s">
        <v>2177</v>
      </c>
      <c r="AG237" s="81" t="s">
        <v>2177</v>
      </c>
      <c r="AH237" s="81" t="s">
        <v>2177</v>
      </c>
      <c r="AI237" s="34"/>
      <c r="AJ237" s="81" t="s">
        <v>2177</v>
      </c>
    </row>
    <row r="238" spans="7:36" ht="15" customHeight="1" x14ac:dyDescent="0.2">
      <c r="G238" s="81" t="s">
        <v>2177</v>
      </c>
      <c r="O238" s="34" t="s">
        <v>1015</v>
      </c>
      <c r="P238" s="34"/>
      <c r="U238" s="81" t="s">
        <v>2177</v>
      </c>
      <c r="V238" s="81" t="s">
        <v>2177</v>
      </c>
      <c r="W238" s="81" t="s">
        <v>2177</v>
      </c>
      <c r="AA238" s="81" t="s">
        <v>159</v>
      </c>
      <c r="AB238" s="81" t="s">
        <v>159</v>
      </c>
      <c r="AC238" s="81" t="s">
        <v>159</v>
      </c>
      <c r="AD238" s="81" t="s">
        <v>159</v>
      </c>
      <c r="AE238" s="81" t="s">
        <v>159</v>
      </c>
      <c r="AF238" s="81" t="s">
        <v>2177</v>
      </c>
      <c r="AG238" s="81" t="s">
        <v>2177</v>
      </c>
      <c r="AH238" s="81" t="s">
        <v>2177</v>
      </c>
      <c r="AI238" s="34"/>
      <c r="AJ238" s="81" t="s">
        <v>2177</v>
      </c>
    </row>
    <row r="239" spans="7:36" ht="15" customHeight="1" x14ac:dyDescent="0.2">
      <c r="G239" s="81" t="s">
        <v>2177</v>
      </c>
      <c r="O239" s="34" t="s">
        <v>1015</v>
      </c>
      <c r="P239" s="34"/>
      <c r="U239" s="81" t="s">
        <v>2177</v>
      </c>
      <c r="V239" s="81" t="s">
        <v>2177</v>
      </c>
      <c r="W239" s="81" t="s">
        <v>2177</v>
      </c>
      <c r="AA239" s="81" t="s">
        <v>159</v>
      </c>
      <c r="AB239" s="81" t="s">
        <v>159</v>
      </c>
      <c r="AC239" s="81" t="s">
        <v>159</v>
      </c>
      <c r="AD239" s="81" t="s">
        <v>159</v>
      </c>
      <c r="AE239" s="81" t="s">
        <v>159</v>
      </c>
      <c r="AF239" s="81" t="s">
        <v>2177</v>
      </c>
      <c r="AG239" s="81" t="s">
        <v>2177</v>
      </c>
      <c r="AH239" s="81" t="s">
        <v>2177</v>
      </c>
      <c r="AI239" s="34"/>
      <c r="AJ239" s="81" t="s">
        <v>2177</v>
      </c>
    </row>
    <row r="240" spans="7:36" ht="15" customHeight="1" x14ac:dyDescent="0.2">
      <c r="G240" s="81" t="s">
        <v>2177</v>
      </c>
      <c r="O240" s="34" t="s">
        <v>1015</v>
      </c>
      <c r="P240" s="34"/>
      <c r="U240" s="81" t="s">
        <v>2177</v>
      </c>
      <c r="V240" s="81" t="s">
        <v>2177</v>
      </c>
      <c r="W240" s="81" t="s">
        <v>2177</v>
      </c>
      <c r="AA240" s="81" t="s">
        <v>159</v>
      </c>
      <c r="AB240" s="81" t="s">
        <v>159</v>
      </c>
      <c r="AC240" s="81" t="s">
        <v>159</v>
      </c>
      <c r="AD240" s="81" t="s">
        <v>159</v>
      </c>
      <c r="AE240" s="81" t="s">
        <v>159</v>
      </c>
      <c r="AF240" s="81" t="s">
        <v>2177</v>
      </c>
      <c r="AG240" s="81" t="s">
        <v>2177</v>
      </c>
      <c r="AH240" s="81" t="s">
        <v>2177</v>
      </c>
      <c r="AI240" s="34"/>
      <c r="AJ240" s="81" t="s">
        <v>2177</v>
      </c>
    </row>
    <row r="241" spans="7:36" ht="15" customHeight="1" x14ac:dyDescent="0.2">
      <c r="G241" s="81" t="s">
        <v>2177</v>
      </c>
      <c r="O241" s="34" t="s">
        <v>1015</v>
      </c>
      <c r="P241" s="34"/>
      <c r="U241" s="81" t="s">
        <v>2177</v>
      </c>
      <c r="V241" s="81" t="s">
        <v>2177</v>
      </c>
      <c r="W241" s="81" t="s">
        <v>2177</v>
      </c>
      <c r="AA241" s="81" t="s">
        <v>159</v>
      </c>
      <c r="AB241" s="81" t="s">
        <v>159</v>
      </c>
      <c r="AC241" s="81" t="s">
        <v>159</v>
      </c>
      <c r="AD241" s="81" t="s">
        <v>159</v>
      </c>
      <c r="AE241" s="81" t="s">
        <v>159</v>
      </c>
      <c r="AF241" s="81" t="s">
        <v>2177</v>
      </c>
      <c r="AG241" s="81" t="s">
        <v>2177</v>
      </c>
      <c r="AH241" s="81" t="s">
        <v>2177</v>
      </c>
      <c r="AI241" s="34"/>
      <c r="AJ241" s="81" t="s">
        <v>2177</v>
      </c>
    </row>
    <row r="242" spans="7:36" ht="15" customHeight="1" x14ac:dyDescent="0.2">
      <c r="G242" s="81" t="s">
        <v>2177</v>
      </c>
      <c r="O242" s="34" t="s">
        <v>1015</v>
      </c>
      <c r="P242" s="34"/>
      <c r="U242" s="81" t="s">
        <v>2177</v>
      </c>
      <c r="V242" s="81" t="s">
        <v>2177</v>
      </c>
      <c r="W242" s="81" t="s">
        <v>2177</v>
      </c>
      <c r="AA242" s="81" t="s">
        <v>159</v>
      </c>
      <c r="AB242" s="81" t="s">
        <v>159</v>
      </c>
      <c r="AC242" s="81" t="s">
        <v>159</v>
      </c>
      <c r="AD242" s="81" t="s">
        <v>159</v>
      </c>
      <c r="AE242" s="81" t="s">
        <v>159</v>
      </c>
      <c r="AF242" s="81" t="s">
        <v>2177</v>
      </c>
      <c r="AG242" s="81" t="s">
        <v>2177</v>
      </c>
      <c r="AH242" s="81" t="s">
        <v>2177</v>
      </c>
      <c r="AI242" s="34"/>
      <c r="AJ242" s="81" t="s">
        <v>2177</v>
      </c>
    </row>
    <row r="243" spans="7:36" ht="15" customHeight="1" x14ac:dyDescent="0.2">
      <c r="G243" s="81" t="s">
        <v>2177</v>
      </c>
      <c r="O243" s="34" t="s">
        <v>1015</v>
      </c>
      <c r="P243" s="34"/>
      <c r="U243" s="81" t="s">
        <v>2177</v>
      </c>
      <c r="V243" s="81" t="s">
        <v>2177</v>
      </c>
      <c r="W243" s="81" t="s">
        <v>2177</v>
      </c>
      <c r="AA243" s="81" t="s">
        <v>159</v>
      </c>
      <c r="AB243" s="81" t="s">
        <v>159</v>
      </c>
      <c r="AC243" s="81" t="s">
        <v>159</v>
      </c>
      <c r="AD243" s="81" t="s">
        <v>159</v>
      </c>
      <c r="AE243" s="81" t="s">
        <v>159</v>
      </c>
      <c r="AF243" s="81" t="s">
        <v>2177</v>
      </c>
      <c r="AG243" s="81" t="s">
        <v>2177</v>
      </c>
      <c r="AH243" s="81" t="s">
        <v>2177</v>
      </c>
      <c r="AI243" s="34"/>
      <c r="AJ243" s="81" t="s">
        <v>2177</v>
      </c>
    </row>
    <row r="244" spans="7:36" ht="15" customHeight="1" x14ac:dyDescent="0.2">
      <c r="G244" s="81" t="s">
        <v>2177</v>
      </c>
      <c r="O244" s="34" t="s">
        <v>1015</v>
      </c>
      <c r="P244" s="34"/>
      <c r="U244" s="81" t="s">
        <v>2177</v>
      </c>
      <c r="V244" s="81" t="s">
        <v>2177</v>
      </c>
      <c r="W244" s="81" t="s">
        <v>2177</v>
      </c>
      <c r="AA244" s="81" t="s">
        <v>159</v>
      </c>
      <c r="AB244" s="81" t="s">
        <v>159</v>
      </c>
      <c r="AC244" s="81" t="s">
        <v>159</v>
      </c>
      <c r="AD244" s="81" t="s">
        <v>159</v>
      </c>
      <c r="AE244" s="81" t="s">
        <v>159</v>
      </c>
      <c r="AF244" s="81" t="s">
        <v>2177</v>
      </c>
      <c r="AG244" s="81" t="s">
        <v>2177</v>
      </c>
      <c r="AH244" s="81" t="s">
        <v>2177</v>
      </c>
      <c r="AI244" s="34"/>
      <c r="AJ244" s="81" t="s">
        <v>2177</v>
      </c>
    </row>
    <row r="245" spans="7:36" ht="15" customHeight="1" x14ac:dyDescent="0.2">
      <c r="G245" s="81" t="s">
        <v>2177</v>
      </c>
      <c r="O245" s="34" t="s">
        <v>1015</v>
      </c>
      <c r="P245" s="34"/>
      <c r="U245" s="81" t="s">
        <v>2177</v>
      </c>
      <c r="V245" s="81" t="s">
        <v>2177</v>
      </c>
      <c r="W245" s="81" t="s">
        <v>2177</v>
      </c>
      <c r="AA245" s="81" t="s">
        <v>159</v>
      </c>
      <c r="AB245" s="81" t="s">
        <v>159</v>
      </c>
      <c r="AC245" s="81" t="s">
        <v>159</v>
      </c>
      <c r="AD245" s="81" t="s">
        <v>159</v>
      </c>
      <c r="AE245" s="81" t="s">
        <v>159</v>
      </c>
      <c r="AF245" s="81" t="s">
        <v>2177</v>
      </c>
      <c r="AG245" s="81" t="s">
        <v>2177</v>
      </c>
      <c r="AH245" s="81" t="s">
        <v>2177</v>
      </c>
      <c r="AI245" s="34"/>
      <c r="AJ245" s="81" t="s">
        <v>2177</v>
      </c>
    </row>
    <row r="246" spans="7:36" ht="15" customHeight="1" x14ac:dyDescent="0.2">
      <c r="G246" s="81" t="s">
        <v>2177</v>
      </c>
      <c r="O246" s="34" t="s">
        <v>1015</v>
      </c>
      <c r="P246" s="34"/>
      <c r="U246" s="81" t="s">
        <v>2177</v>
      </c>
      <c r="V246" s="81" t="s">
        <v>2177</v>
      </c>
      <c r="W246" s="81" t="s">
        <v>2177</v>
      </c>
      <c r="AA246" s="81" t="s">
        <v>159</v>
      </c>
      <c r="AB246" s="81" t="s">
        <v>159</v>
      </c>
      <c r="AC246" s="81" t="s">
        <v>159</v>
      </c>
      <c r="AD246" s="81" t="s">
        <v>159</v>
      </c>
      <c r="AE246" s="81" t="s">
        <v>159</v>
      </c>
      <c r="AF246" s="81" t="s">
        <v>2177</v>
      </c>
      <c r="AG246" s="81" t="s">
        <v>2177</v>
      </c>
      <c r="AH246" s="81" t="s">
        <v>2177</v>
      </c>
      <c r="AI246" s="34"/>
      <c r="AJ246" s="81" t="s">
        <v>2177</v>
      </c>
    </row>
    <row r="247" spans="7:36" ht="15" customHeight="1" x14ac:dyDescent="0.2">
      <c r="G247" s="81" t="s">
        <v>2177</v>
      </c>
      <c r="O247" s="34" t="s">
        <v>1015</v>
      </c>
      <c r="P247" s="34"/>
      <c r="U247" s="81" t="s">
        <v>2177</v>
      </c>
      <c r="V247" s="81" t="s">
        <v>2177</v>
      </c>
      <c r="W247" s="81" t="s">
        <v>2177</v>
      </c>
      <c r="AA247" s="81" t="s">
        <v>159</v>
      </c>
      <c r="AB247" s="81" t="s">
        <v>159</v>
      </c>
      <c r="AC247" s="81" t="s">
        <v>159</v>
      </c>
      <c r="AD247" s="81" t="s">
        <v>159</v>
      </c>
      <c r="AE247" s="81" t="s">
        <v>159</v>
      </c>
      <c r="AF247" s="81" t="s">
        <v>2177</v>
      </c>
      <c r="AG247" s="81" t="s">
        <v>2177</v>
      </c>
      <c r="AH247" s="81" t="s">
        <v>2177</v>
      </c>
      <c r="AI247" s="34"/>
      <c r="AJ247" s="81" t="s">
        <v>2177</v>
      </c>
    </row>
    <row r="248" spans="7:36" ht="15" customHeight="1" x14ac:dyDescent="0.2">
      <c r="G248" s="81" t="s">
        <v>2177</v>
      </c>
      <c r="O248" s="34" t="s">
        <v>1015</v>
      </c>
      <c r="P248" s="34"/>
      <c r="U248" s="81" t="s">
        <v>2177</v>
      </c>
      <c r="V248" s="81" t="s">
        <v>2177</v>
      </c>
      <c r="W248" s="81" t="s">
        <v>2177</v>
      </c>
      <c r="AA248" s="81" t="s">
        <v>159</v>
      </c>
      <c r="AB248" s="81" t="s">
        <v>159</v>
      </c>
      <c r="AC248" s="81" t="s">
        <v>159</v>
      </c>
      <c r="AD248" s="81" t="s">
        <v>159</v>
      </c>
      <c r="AE248" s="81" t="s">
        <v>159</v>
      </c>
      <c r="AF248" s="81" t="s">
        <v>2177</v>
      </c>
      <c r="AG248" s="81" t="s">
        <v>2177</v>
      </c>
      <c r="AH248" s="81" t="s">
        <v>2177</v>
      </c>
      <c r="AI248" s="34"/>
      <c r="AJ248" s="81" t="s">
        <v>2177</v>
      </c>
    </row>
    <row r="249" spans="7:36" ht="15" customHeight="1" x14ac:dyDescent="0.2">
      <c r="G249" s="81" t="s">
        <v>2177</v>
      </c>
      <c r="O249" s="34" t="s">
        <v>1015</v>
      </c>
      <c r="P249" s="34"/>
      <c r="U249" s="81" t="s">
        <v>2177</v>
      </c>
      <c r="V249" s="81" t="s">
        <v>2177</v>
      </c>
      <c r="W249" s="81" t="s">
        <v>2177</v>
      </c>
      <c r="AA249" s="81" t="s">
        <v>159</v>
      </c>
      <c r="AB249" s="81" t="s">
        <v>159</v>
      </c>
      <c r="AC249" s="81" t="s">
        <v>159</v>
      </c>
      <c r="AD249" s="81" t="s">
        <v>159</v>
      </c>
      <c r="AE249" s="81" t="s">
        <v>159</v>
      </c>
      <c r="AF249" s="81" t="s">
        <v>2177</v>
      </c>
      <c r="AG249" s="81" t="s">
        <v>2177</v>
      </c>
      <c r="AH249" s="81" t="s">
        <v>2177</v>
      </c>
      <c r="AI249" s="34"/>
      <c r="AJ249" s="81" t="s">
        <v>2177</v>
      </c>
    </row>
    <row r="250" spans="7:36" ht="15" customHeight="1" x14ac:dyDescent="0.2">
      <c r="G250" s="81" t="s">
        <v>2177</v>
      </c>
      <c r="O250" s="34" t="s">
        <v>1015</v>
      </c>
      <c r="P250" s="34"/>
      <c r="U250" s="81" t="s">
        <v>2177</v>
      </c>
      <c r="V250" s="81" t="s">
        <v>2177</v>
      </c>
      <c r="W250" s="81" t="s">
        <v>2177</v>
      </c>
      <c r="AA250" s="81" t="s">
        <v>159</v>
      </c>
      <c r="AB250" s="81" t="s">
        <v>159</v>
      </c>
      <c r="AC250" s="81" t="s">
        <v>159</v>
      </c>
      <c r="AD250" s="81" t="s">
        <v>159</v>
      </c>
      <c r="AE250" s="81" t="s">
        <v>159</v>
      </c>
      <c r="AF250" s="81" t="s">
        <v>2177</v>
      </c>
      <c r="AG250" s="81" t="s">
        <v>2177</v>
      </c>
      <c r="AH250" s="81" t="s">
        <v>2177</v>
      </c>
      <c r="AI250" s="34"/>
      <c r="AJ250" s="81" t="s">
        <v>2177</v>
      </c>
    </row>
    <row r="251" spans="7:36" ht="15" customHeight="1" x14ac:dyDescent="0.2">
      <c r="G251" s="81" t="s">
        <v>2177</v>
      </c>
      <c r="O251" s="34" t="s">
        <v>1015</v>
      </c>
      <c r="P251" s="34"/>
      <c r="U251" s="81" t="s">
        <v>2177</v>
      </c>
      <c r="V251" s="81" t="s">
        <v>2177</v>
      </c>
      <c r="W251" s="81" t="s">
        <v>2177</v>
      </c>
      <c r="AA251" s="81" t="s">
        <v>159</v>
      </c>
      <c r="AB251" s="81" t="s">
        <v>159</v>
      </c>
      <c r="AC251" s="81" t="s">
        <v>159</v>
      </c>
      <c r="AD251" s="81" t="s">
        <v>159</v>
      </c>
      <c r="AE251" s="81" t="s">
        <v>159</v>
      </c>
      <c r="AF251" s="81" t="s">
        <v>2177</v>
      </c>
      <c r="AG251" s="81" t="s">
        <v>2177</v>
      </c>
      <c r="AH251" s="81" t="s">
        <v>2177</v>
      </c>
      <c r="AI251" s="34"/>
      <c r="AJ251" s="81" t="s">
        <v>2177</v>
      </c>
    </row>
    <row r="252" spans="7:36" ht="15" customHeight="1" x14ac:dyDescent="0.2">
      <c r="G252" s="81" t="s">
        <v>2177</v>
      </c>
      <c r="O252" s="34" t="s">
        <v>1015</v>
      </c>
      <c r="P252" s="34"/>
      <c r="U252" s="81" t="s">
        <v>2177</v>
      </c>
      <c r="V252" s="81" t="s">
        <v>2177</v>
      </c>
      <c r="W252" s="81" t="s">
        <v>2177</v>
      </c>
      <c r="AA252" s="81" t="s">
        <v>159</v>
      </c>
      <c r="AB252" s="81" t="s">
        <v>159</v>
      </c>
      <c r="AC252" s="81" t="s">
        <v>159</v>
      </c>
      <c r="AD252" s="81" t="s">
        <v>159</v>
      </c>
      <c r="AE252" s="81" t="s">
        <v>159</v>
      </c>
      <c r="AF252" s="81" t="s">
        <v>2177</v>
      </c>
      <c r="AG252" s="81" t="s">
        <v>2177</v>
      </c>
      <c r="AH252" s="81" t="s">
        <v>2177</v>
      </c>
      <c r="AI252" s="34"/>
      <c r="AJ252" s="81" t="s">
        <v>2177</v>
      </c>
    </row>
    <row r="253" spans="7:36" ht="15" customHeight="1" x14ac:dyDescent="0.2">
      <c r="G253" s="81" t="s">
        <v>2177</v>
      </c>
      <c r="O253" s="34" t="s">
        <v>1015</v>
      </c>
      <c r="P253" s="34"/>
      <c r="U253" s="81" t="s">
        <v>2177</v>
      </c>
      <c r="V253" s="81" t="s">
        <v>2177</v>
      </c>
      <c r="W253" s="81" t="s">
        <v>2177</v>
      </c>
      <c r="AA253" s="81" t="s">
        <v>159</v>
      </c>
      <c r="AB253" s="81" t="s">
        <v>159</v>
      </c>
      <c r="AC253" s="81" t="s">
        <v>159</v>
      </c>
      <c r="AD253" s="81" t="s">
        <v>159</v>
      </c>
      <c r="AE253" s="81" t="s">
        <v>159</v>
      </c>
      <c r="AF253" s="81" t="s">
        <v>2177</v>
      </c>
      <c r="AG253" s="81" t="s">
        <v>2177</v>
      </c>
      <c r="AH253" s="81" t="s">
        <v>2177</v>
      </c>
      <c r="AI253" s="34"/>
      <c r="AJ253" s="81" t="s">
        <v>2177</v>
      </c>
    </row>
    <row r="254" spans="7:36" ht="15" customHeight="1" x14ac:dyDescent="0.2">
      <c r="G254" s="81" t="s">
        <v>2177</v>
      </c>
      <c r="O254" s="34" t="s">
        <v>1015</v>
      </c>
      <c r="P254" s="34"/>
      <c r="U254" s="81" t="s">
        <v>2177</v>
      </c>
      <c r="V254" s="81" t="s">
        <v>2177</v>
      </c>
      <c r="W254" s="81" t="s">
        <v>2177</v>
      </c>
      <c r="AA254" s="81" t="s">
        <v>159</v>
      </c>
      <c r="AB254" s="81" t="s">
        <v>159</v>
      </c>
      <c r="AC254" s="81" t="s">
        <v>159</v>
      </c>
      <c r="AD254" s="81" t="s">
        <v>159</v>
      </c>
      <c r="AE254" s="81" t="s">
        <v>159</v>
      </c>
      <c r="AF254" s="81" t="s">
        <v>2177</v>
      </c>
      <c r="AG254" s="81" t="s">
        <v>2177</v>
      </c>
      <c r="AH254" s="81" t="s">
        <v>2177</v>
      </c>
      <c r="AI254" s="34"/>
      <c r="AJ254" s="81" t="s">
        <v>2177</v>
      </c>
    </row>
    <row r="255" spans="7:36" ht="15" customHeight="1" x14ac:dyDescent="0.2">
      <c r="G255" s="81" t="s">
        <v>2177</v>
      </c>
      <c r="O255" s="34" t="s">
        <v>1015</v>
      </c>
      <c r="P255" s="34"/>
      <c r="U255" s="81" t="s">
        <v>2177</v>
      </c>
      <c r="V255" s="81" t="s">
        <v>2177</v>
      </c>
      <c r="W255" s="81" t="s">
        <v>2177</v>
      </c>
      <c r="AA255" s="81" t="s">
        <v>159</v>
      </c>
      <c r="AB255" s="81" t="s">
        <v>159</v>
      </c>
      <c r="AC255" s="81" t="s">
        <v>159</v>
      </c>
      <c r="AD255" s="81" t="s">
        <v>159</v>
      </c>
      <c r="AE255" s="81" t="s">
        <v>159</v>
      </c>
      <c r="AF255" s="81" t="s">
        <v>2177</v>
      </c>
      <c r="AG255" s="81" t="s">
        <v>2177</v>
      </c>
      <c r="AH255" s="81" t="s">
        <v>2177</v>
      </c>
      <c r="AI255" s="34"/>
      <c r="AJ255" s="81" t="s">
        <v>2177</v>
      </c>
    </row>
    <row r="256" spans="7:36" ht="15" customHeight="1" x14ac:dyDescent="0.2">
      <c r="G256" s="81" t="s">
        <v>2177</v>
      </c>
      <c r="O256" s="34" t="s">
        <v>1015</v>
      </c>
      <c r="P256" s="34"/>
      <c r="U256" s="81" t="s">
        <v>2177</v>
      </c>
      <c r="V256" s="81" t="s">
        <v>2177</v>
      </c>
      <c r="W256" s="81" t="s">
        <v>2177</v>
      </c>
      <c r="AA256" s="81" t="s">
        <v>159</v>
      </c>
      <c r="AB256" s="81" t="s">
        <v>159</v>
      </c>
      <c r="AC256" s="81" t="s">
        <v>159</v>
      </c>
      <c r="AD256" s="81" t="s">
        <v>159</v>
      </c>
      <c r="AE256" s="81" t="s">
        <v>159</v>
      </c>
      <c r="AF256" s="81" t="s">
        <v>2177</v>
      </c>
      <c r="AG256" s="81" t="s">
        <v>2177</v>
      </c>
      <c r="AH256" s="81" t="s">
        <v>2177</v>
      </c>
      <c r="AI256" s="34"/>
      <c r="AJ256" s="81" t="s">
        <v>2177</v>
      </c>
    </row>
    <row r="257" spans="7:36" ht="15" customHeight="1" x14ac:dyDescent="0.2">
      <c r="G257" s="81" t="s">
        <v>2177</v>
      </c>
      <c r="O257" s="34" t="s">
        <v>1015</v>
      </c>
      <c r="P257" s="34"/>
      <c r="U257" s="81" t="s">
        <v>2177</v>
      </c>
      <c r="V257" s="81" t="s">
        <v>2177</v>
      </c>
      <c r="W257" s="81" t="s">
        <v>2177</v>
      </c>
      <c r="AA257" s="81" t="s">
        <v>159</v>
      </c>
      <c r="AB257" s="81" t="s">
        <v>159</v>
      </c>
      <c r="AC257" s="81" t="s">
        <v>159</v>
      </c>
      <c r="AD257" s="81" t="s">
        <v>159</v>
      </c>
      <c r="AE257" s="81" t="s">
        <v>159</v>
      </c>
      <c r="AF257" s="81" t="s">
        <v>2177</v>
      </c>
      <c r="AG257" s="81" t="s">
        <v>2177</v>
      </c>
      <c r="AH257" s="81" t="s">
        <v>2177</v>
      </c>
      <c r="AI257" s="34"/>
      <c r="AJ257" s="81" t="s">
        <v>2177</v>
      </c>
    </row>
    <row r="258" spans="7:36" ht="15" customHeight="1" x14ac:dyDescent="0.2">
      <c r="G258" s="81" t="s">
        <v>2177</v>
      </c>
      <c r="O258" s="34" t="s">
        <v>1015</v>
      </c>
      <c r="P258" s="34"/>
      <c r="U258" s="81" t="s">
        <v>2177</v>
      </c>
      <c r="V258" s="81" t="s">
        <v>2177</v>
      </c>
      <c r="W258" s="81" t="s">
        <v>2177</v>
      </c>
      <c r="AA258" s="81" t="s">
        <v>159</v>
      </c>
      <c r="AB258" s="81" t="s">
        <v>159</v>
      </c>
      <c r="AC258" s="81" t="s">
        <v>159</v>
      </c>
      <c r="AD258" s="81" t="s">
        <v>159</v>
      </c>
      <c r="AE258" s="81" t="s">
        <v>159</v>
      </c>
      <c r="AF258" s="81" t="s">
        <v>2177</v>
      </c>
      <c r="AG258" s="81" t="s">
        <v>2177</v>
      </c>
      <c r="AH258" s="81" t="s">
        <v>2177</v>
      </c>
      <c r="AI258" s="34"/>
      <c r="AJ258" s="81" t="s">
        <v>2177</v>
      </c>
    </row>
    <row r="259" spans="7:36" ht="15" customHeight="1" x14ac:dyDescent="0.2">
      <c r="G259" s="81" t="s">
        <v>2177</v>
      </c>
      <c r="O259" s="34" t="s">
        <v>1015</v>
      </c>
      <c r="P259" s="34"/>
      <c r="U259" s="81" t="s">
        <v>2177</v>
      </c>
      <c r="V259" s="81" t="s">
        <v>2177</v>
      </c>
      <c r="W259" s="81" t="s">
        <v>2177</v>
      </c>
      <c r="AA259" s="81" t="s">
        <v>159</v>
      </c>
      <c r="AB259" s="81" t="s">
        <v>159</v>
      </c>
      <c r="AC259" s="81" t="s">
        <v>159</v>
      </c>
      <c r="AD259" s="81" t="s">
        <v>159</v>
      </c>
      <c r="AE259" s="81" t="s">
        <v>159</v>
      </c>
      <c r="AF259" s="81" t="s">
        <v>2177</v>
      </c>
      <c r="AG259" s="81" t="s">
        <v>2177</v>
      </c>
      <c r="AH259" s="81" t="s">
        <v>2177</v>
      </c>
      <c r="AI259" s="34"/>
      <c r="AJ259" s="81" t="s">
        <v>2177</v>
      </c>
    </row>
    <row r="260" spans="7:36" ht="15" customHeight="1" x14ac:dyDescent="0.2">
      <c r="G260" s="81" t="s">
        <v>2177</v>
      </c>
      <c r="O260" s="34" t="s">
        <v>1015</v>
      </c>
      <c r="P260" s="34"/>
      <c r="U260" s="81" t="s">
        <v>2177</v>
      </c>
      <c r="V260" s="81" t="s">
        <v>2177</v>
      </c>
      <c r="W260" s="81" t="s">
        <v>2177</v>
      </c>
      <c r="AA260" s="81" t="s">
        <v>159</v>
      </c>
      <c r="AB260" s="81" t="s">
        <v>159</v>
      </c>
      <c r="AC260" s="81" t="s">
        <v>159</v>
      </c>
      <c r="AD260" s="81" t="s">
        <v>159</v>
      </c>
      <c r="AE260" s="81" t="s">
        <v>159</v>
      </c>
      <c r="AF260" s="81" t="s">
        <v>2177</v>
      </c>
      <c r="AG260" s="81" t="s">
        <v>2177</v>
      </c>
      <c r="AH260" s="81" t="s">
        <v>2177</v>
      </c>
      <c r="AI260" s="34"/>
      <c r="AJ260" s="81" t="s">
        <v>2177</v>
      </c>
    </row>
    <row r="261" spans="7:36" ht="15" customHeight="1" x14ac:dyDescent="0.2">
      <c r="G261" s="81" t="s">
        <v>2177</v>
      </c>
      <c r="O261" s="34" t="s">
        <v>1015</v>
      </c>
      <c r="P261" s="34"/>
      <c r="U261" s="81" t="s">
        <v>2177</v>
      </c>
      <c r="V261" s="81" t="s">
        <v>2177</v>
      </c>
      <c r="W261" s="81" t="s">
        <v>2177</v>
      </c>
      <c r="AA261" s="81" t="s">
        <v>159</v>
      </c>
      <c r="AB261" s="81" t="s">
        <v>159</v>
      </c>
      <c r="AC261" s="81" t="s">
        <v>159</v>
      </c>
      <c r="AD261" s="81" t="s">
        <v>159</v>
      </c>
      <c r="AE261" s="81" t="s">
        <v>159</v>
      </c>
      <c r="AF261" s="81" t="s">
        <v>2177</v>
      </c>
      <c r="AG261" s="81" t="s">
        <v>2177</v>
      </c>
      <c r="AH261" s="81" t="s">
        <v>2177</v>
      </c>
      <c r="AI261" s="34"/>
      <c r="AJ261" s="81" t="s">
        <v>2177</v>
      </c>
    </row>
    <row r="262" spans="7:36" ht="15" customHeight="1" x14ac:dyDescent="0.2">
      <c r="G262" s="81" t="s">
        <v>2177</v>
      </c>
      <c r="O262" s="34" t="s">
        <v>1015</v>
      </c>
      <c r="P262" s="34"/>
      <c r="U262" s="81" t="s">
        <v>2177</v>
      </c>
      <c r="V262" s="81" t="s">
        <v>2177</v>
      </c>
      <c r="W262" s="81" t="s">
        <v>2177</v>
      </c>
      <c r="AA262" s="81" t="s">
        <v>159</v>
      </c>
      <c r="AB262" s="81" t="s">
        <v>159</v>
      </c>
      <c r="AC262" s="81" t="s">
        <v>159</v>
      </c>
      <c r="AD262" s="81" t="s">
        <v>159</v>
      </c>
      <c r="AE262" s="81" t="s">
        <v>159</v>
      </c>
      <c r="AF262" s="81" t="s">
        <v>2177</v>
      </c>
      <c r="AG262" s="81" t="s">
        <v>2177</v>
      </c>
      <c r="AH262" s="81" t="s">
        <v>2177</v>
      </c>
      <c r="AI262" s="34"/>
      <c r="AJ262" s="81" t="s">
        <v>2177</v>
      </c>
    </row>
    <row r="263" spans="7:36" ht="15" customHeight="1" x14ac:dyDescent="0.2">
      <c r="G263" s="81" t="s">
        <v>2177</v>
      </c>
      <c r="O263" s="34" t="s">
        <v>1015</v>
      </c>
      <c r="P263" s="34"/>
      <c r="U263" s="81" t="s">
        <v>2177</v>
      </c>
      <c r="V263" s="81" t="s">
        <v>2177</v>
      </c>
      <c r="W263" s="81" t="s">
        <v>2177</v>
      </c>
      <c r="AA263" s="81" t="s">
        <v>159</v>
      </c>
      <c r="AB263" s="81" t="s">
        <v>159</v>
      </c>
      <c r="AC263" s="81" t="s">
        <v>159</v>
      </c>
      <c r="AD263" s="81" t="s">
        <v>159</v>
      </c>
      <c r="AE263" s="81" t="s">
        <v>159</v>
      </c>
      <c r="AF263" s="81" t="s">
        <v>2177</v>
      </c>
      <c r="AG263" s="81" t="s">
        <v>2177</v>
      </c>
      <c r="AH263" s="81" t="s">
        <v>2177</v>
      </c>
      <c r="AI263" s="34"/>
      <c r="AJ263" s="81" t="s">
        <v>2177</v>
      </c>
    </row>
    <row r="264" spans="7:36" ht="15" customHeight="1" x14ac:dyDescent="0.2">
      <c r="G264" s="81" t="s">
        <v>2177</v>
      </c>
      <c r="O264" s="34" t="s">
        <v>1015</v>
      </c>
      <c r="P264" s="34"/>
      <c r="U264" s="81" t="s">
        <v>2177</v>
      </c>
      <c r="V264" s="81" t="s">
        <v>2177</v>
      </c>
      <c r="W264" s="81" t="s">
        <v>2177</v>
      </c>
      <c r="AA264" s="81" t="s">
        <v>159</v>
      </c>
      <c r="AB264" s="81" t="s">
        <v>159</v>
      </c>
      <c r="AC264" s="81" t="s">
        <v>159</v>
      </c>
      <c r="AD264" s="81" t="s">
        <v>159</v>
      </c>
      <c r="AE264" s="81" t="s">
        <v>159</v>
      </c>
      <c r="AF264" s="81" t="s">
        <v>2177</v>
      </c>
      <c r="AG264" s="81" t="s">
        <v>2177</v>
      </c>
      <c r="AH264" s="81" t="s">
        <v>2177</v>
      </c>
      <c r="AI264" s="34"/>
      <c r="AJ264" s="81" t="s">
        <v>2177</v>
      </c>
    </row>
    <row r="265" spans="7:36" ht="15" customHeight="1" x14ac:dyDescent="0.2">
      <c r="G265" s="81" t="s">
        <v>2177</v>
      </c>
      <c r="O265" s="34" t="s">
        <v>1015</v>
      </c>
      <c r="P265" s="34"/>
      <c r="U265" s="81" t="s">
        <v>2177</v>
      </c>
      <c r="V265" s="81" t="s">
        <v>2177</v>
      </c>
      <c r="W265" s="81" t="s">
        <v>2177</v>
      </c>
      <c r="AA265" s="81" t="s">
        <v>159</v>
      </c>
      <c r="AB265" s="81" t="s">
        <v>159</v>
      </c>
      <c r="AC265" s="81" t="s">
        <v>159</v>
      </c>
      <c r="AD265" s="81" t="s">
        <v>159</v>
      </c>
      <c r="AE265" s="81" t="s">
        <v>159</v>
      </c>
      <c r="AF265" s="81" t="s">
        <v>2177</v>
      </c>
      <c r="AG265" s="81" t="s">
        <v>2177</v>
      </c>
      <c r="AH265" s="81" t="s">
        <v>2177</v>
      </c>
      <c r="AI265" s="34"/>
      <c r="AJ265" s="81" t="s">
        <v>2177</v>
      </c>
    </row>
    <row r="266" spans="7:36" ht="15" customHeight="1" x14ac:dyDescent="0.2">
      <c r="G266" s="81" t="s">
        <v>2177</v>
      </c>
      <c r="O266" s="34" t="s">
        <v>1015</v>
      </c>
      <c r="P266" s="34"/>
      <c r="U266" s="81" t="s">
        <v>2177</v>
      </c>
      <c r="V266" s="81" t="s">
        <v>2177</v>
      </c>
      <c r="W266" s="81" t="s">
        <v>2177</v>
      </c>
      <c r="AA266" s="81" t="s">
        <v>159</v>
      </c>
      <c r="AB266" s="81" t="s">
        <v>159</v>
      </c>
      <c r="AC266" s="81" t="s">
        <v>159</v>
      </c>
      <c r="AD266" s="81" t="s">
        <v>159</v>
      </c>
      <c r="AE266" s="81" t="s">
        <v>159</v>
      </c>
      <c r="AF266" s="81" t="s">
        <v>2177</v>
      </c>
      <c r="AG266" s="81" t="s">
        <v>2177</v>
      </c>
      <c r="AH266" s="81" t="s">
        <v>2177</v>
      </c>
      <c r="AI266" s="34"/>
      <c r="AJ266" s="81" t="s">
        <v>2177</v>
      </c>
    </row>
    <row r="267" spans="7:36" ht="15" customHeight="1" x14ac:dyDescent="0.2">
      <c r="G267" s="81" t="s">
        <v>2177</v>
      </c>
      <c r="O267" s="34" t="s">
        <v>1015</v>
      </c>
      <c r="P267" s="34"/>
      <c r="U267" s="81" t="s">
        <v>2177</v>
      </c>
      <c r="V267" s="81" t="s">
        <v>2177</v>
      </c>
      <c r="W267" s="81" t="s">
        <v>2177</v>
      </c>
      <c r="AA267" s="81" t="s">
        <v>159</v>
      </c>
      <c r="AB267" s="81" t="s">
        <v>159</v>
      </c>
      <c r="AC267" s="81" t="s">
        <v>159</v>
      </c>
      <c r="AD267" s="81" t="s">
        <v>159</v>
      </c>
      <c r="AE267" s="81" t="s">
        <v>159</v>
      </c>
      <c r="AF267" s="81" t="s">
        <v>2177</v>
      </c>
      <c r="AG267" s="81" t="s">
        <v>2177</v>
      </c>
      <c r="AH267" s="81" t="s">
        <v>2177</v>
      </c>
      <c r="AI267" s="34"/>
      <c r="AJ267" s="81" t="s">
        <v>2177</v>
      </c>
    </row>
    <row r="268" spans="7:36" ht="15" customHeight="1" x14ac:dyDescent="0.2">
      <c r="G268" s="81" t="s">
        <v>2177</v>
      </c>
      <c r="O268" s="34" t="s">
        <v>1015</v>
      </c>
      <c r="P268" s="34"/>
      <c r="U268" s="81" t="s">
        <v>2177</v>
      </c>
      <c r="V268" s="81" t="s">
        <v>2177</v>
      </c>
      <c r="W268" s="81" t="s">
        <v>2177</v>
      </c>
      <c r="AA268" s="81" t="s">
        <v>159</v>
      </c>
      <c r="AB268" s="81" t="s">
        <v>159</v>
      </c>
      <c r="AC268" s="81" t="s">
        <v>159</v>
      </c>
      <c r="AD268" s="81" t="s">
        <v>159</v>
      </c>
      <c r="AE268" s="81" t="s">
        <v>159</v>
      </c>
      <c r="AF268" s="81" t="s">
        <v>2177</v>
      </c>
      <c r="AG268" s="81" t="s">
        <v>2177</v>
      </c>
      <c r="AH268" s="81" t="s">
        <v>2177</v>
      </c>
      <c r="AI268" s="34"/>
      <c r="AJ268" s="81" t="s">
        <v>2177</v>
      </c>
    </row>
    <row r="269" spans="7:36" ht="15" customHeight="1" x14ac:dyDescent="0.2">
      <c r="G269" s="81" t="s">
        <v>2177</v>
      </c>
      <c r="O269" s="34" t="s">
        <v>1015</v>
      </c>
      <c r="P269" s="34"/>
      <c r="U269" s="81" t="s">
        <v>2177</v>
      </c>
      <c r="V269" s="81" t="s">
        <v>2177</v>
      </c>
      <c r="W269" s="81" t="s">
        <v>2177</v>
      </c>
      <c r="AA269" s="81" t="s">
        <v>159</v>
      </c>
      <c r="AB269" s="81" t="s">
        <v>159</v>
      </c>
      <c r="AC269" s="81" t="s">
        <v>159</v>
      </c>
      <c r="AD269" s="81" t="s">
        <v>159</v>
      </c>
      <c r="AE269" s="81" t="s">
        <v>159</v>
      </c>
      <c r="AF269" s="81" t="s">
        <v>2177</v>
      </c>
      <c r="AG269" s="81" t="s">
        <v>2177</v>
      </c>
      <c r="AH269" s="81" t="s">
        <v>2177</v>
      </c>
      <c r="AI269" s="34"/>
      <c r="AJ269" s="81" t="s">
        <v>2177</v>
      </c>
    </row>
    <row r="270" spans="7:36" ht="15" customHeight="1" x14ac:dyDescent="0.2">
      <c r="G270" s="81" t="s">
        <v>2177</v>
      </c>
      <c r="O270" s="34" t="s">
        <v>1015</v>
      </c>
      <c r="P270" s="34"/>
      <c r="U270" s="81" t="s">
        <v>2177</v>
      </c>
      <c r="V270" s="81" t="s">
        <v>2177</v>
      </c>
      <c r="W270" s="81" t="s">
        <v>2177</v>
      </c>
      <c r="AA270" s="81" t="s">
        <v>159</v>
      </c>
      <c r="AB270" s="81" t="s">
        <v>159</v>
      </c>
      <c r="AC270" s="81" t="s">
        <v>159</v>
      </c>
      <c r="AD270" s="81" t="s">
        <v>159</v>
      </c>
      <c r="AE270" s="81" t="s">
        <v>159</v>
      </c>
      <c r="AF270" s="81" t="s">
        <v>2177</v>
      </c>
      <c r="AG270" s="81" t="s">
        <v>2177</v>
      </c>
      <c r="AH270" s="81" t="s">
        <v>2177</v>
      </c>
      <c r="AI270" s="34"/>
      <c r="AJ270" s="81" t="s">
        <v>2177</v>
      </c>
    </row>
    <row r="271" spans="7:36" ht="15" customHeight="1" x14ac:dyDescent="0.2">
      <c r="G271" s="81" t="s">
        <v>2177</v>
      </c>
      <c r="O271" s="34" t="s">
        <v>1015</v>
      </c>
      <c r="P271" s="34"/>
      <c r="U271" s="81" t="s">
        <v>2177</v>
      </c>
      <c r="V271" s="81" t="s">
        <v>2177</v>
      </c>
      <c r="W271" s="81" t="s">
        <v>2177</v>
      </c>
      <c r="AA271" s="81" t="s">
        <v>159</v>
      </c>
      <c r="AB271" s="81" t="s">
        <v>159</v>
      </c>
      <c r="AC271" s="81" t="s">
        <v>159</v>
      </c>
      <c r="AD271" s="81" t="s">
        <v>159</v>
      </c>
      <c r="AE271" s="81" t="s">
        <v>159</v>
      </c>
      <c r="AF271" s="81" t="s">
        <v>2177</v>
      </c>
      <c r="AG271" s="81" t="s">
        <v>2177</v>
      </c>
      <c r="AH271" s="81" t="s">
        <v>2177</v>
      </c>
      <c r="AI271" s="34"/>
      <c r="AJ271" s="81" t="s">
        <v>2177</v>
      </c>
    </row>
    <row r="272" spans="7:36" ht="15" customHeight="1" x14ac:dyDescent="0.2">
      <c r="G272" s="81" t="s">
        <v>2177</v>
      </c>
      <c r="O272" s="34" t="s">
        <v>1015</v>
      </c>
      <c r="P272" s="34"/>
      <c r="U272" s="81" t="s">
        <v>2177</v>
      </c>
      <c r="V272" s="81" t="s">
        <v>2177</v>
      </c>
      <c r="W272" s="81" t="s">
        <v>2177</v>
      </c>
      <c r="AA272" s="81" t="s">
        <v>159</v>
      </c>
      <c r="AB272" s="81" t="s">
        <v>159</v>
      </c>
      <c r="AC272" s="81" t="s">
        <v>159</v>
      </c>
      <c r="AD272" s="81" t="s">
        <v>159</v>
      </c>
      <c r="AE272" s="81" t="s">
        <v>159</v>
      </c>
      <c r="AF272" s="81" t="s">
        <v>2177</v>
      </c>
      <c r="AG272" s="81" t="s">
        <v>2177</v>
      </c>
      <c r="AH272" s="81" t="s">
        <v>2177</v>
      </c>
      <c r="AI272" s="34"/>
      <c r="AJ272" s="81" t="s">
        <v>2177</v>
      </c>
    </row>
    <row r="273" spans="7:36" ht="15" customHeight="1" x14ac:dyDescent="0.2">
      <c r="G273" s="81" t="s">
        <v>2177</v>
      </c>
      <c r="O273" s="34" t="s">
        <v>1015</v>
      </c>
      <c r="P273" s="34"/>
      <c r="U273" s="81" t="s">
        <v>2177</v>
      </c>
      <c r="V273" s="81" t="s">
        <v>2177</v>
      </c>
      <c r="W273" s="81" t="s">
        <v>2177</v>
      </c>
      <c r="AA273" s="81" t="s">
        <v>159</v>
      </c>
      <c r="AB273" s="81" t="s">
        <v>159</v>
      </c>
      <c r="AC273" s="81" t="s">
        <v>159</v>
      </c>
      <c r="AD273" s="81" t="s">
        <v>159</v>
      </c>
      <c r="AE273" s="81" t="s">
        <v>159</v>
      </c>
      <c r="AF273" s="81" t="s">
        <v>2177</v>
      </c>
      <c r="AG273" s="81" t="s">
        <v>2177</v>
      </c>
      <c r="AH273" s="81" t="s">
        <v>2177</v>
      </c>
      <c r="AI273" s="34"/>
      <c r="AJ273" s="81" t="s">
        <v>2177</v>
      </c>
    </row>
    <row r="274" spans="7:36" ht="15" customHeight="1" x14ac:dyDescent="0.2">
      <c r="G274" s="81" t="s">
        <v>2177</v>
      </c>
      <c r="O274" s="34" t="s">
        <v>1015</v>
      </c>
      <c r="P274" s="34"/>
      <c r="U274" s="81" t="s">
        <v>2177</v>
      </c>
      <c r="V274" s="81" t="s">
        <v>2177</v>
      </c>
      <c r="W274" s="81" t="s">
        <v>2177</v>
      </c>
      <c r="AA274" s="81" t="s">
        <v>159</v>
      </c>
      <c r="AB274" s="81" t="s">
        <v>159</v>
      </c>
      <c r="AC274" s="81" t="s">
        <v>159</v>
      </c>
      <c r="AD274" s="81" t="s">
        <v>159</v>
      </c>
      <c r="AE274" s="81" t="s">
        <v>159</v>
      </c>
      <c r="AF274" s="81" t="s">
        <v>2177</v>
      </c>
      <c r="AG274" s="81" t="s">
        <v>2177</v>
      </c>
      <c r="AH274" s="81" t="s">
        <v>2177</v>
      </c>
      <c r="AI274" s="34"/>
      <c r="AJ274" s="81" t="s">
        <v>2177</v>
      </c>
    </row>
    <row r="275" spans="7:36" ht="15" customHeight="1" x14ac:dyDescent="0.2">
      <c r="G275" s="81" t="s">
        <v>2177</v>
      </c>
      <c r="O275" s="34" t="s">
        <v>1015</v>
      </c>
      <c r="P275" s="34"/>
      <c r="U275" s="81" t="s">
        <v>2177</v>
      </c>
      <c r="V275" s="81" t="s">
        <v>2177</v>
      </c>
      <c r="W275" s="81" t="s">
        <v>2177</v>
      </c>
      <c r="AA275" s="81" t="s">
        <v>159</v>
      </c>
      <c r="AB275" s="81" t="s">
        <v>159</v>
      </c>
      <c r="AC275" s="81" t="s">
        <v>159</v>
      </c>
      <c r="AD275" s="81" t="s">
        <v>159</v>
      </c>
      <c r="AE275" s="81" t="s">
        <v>159</v>
      </c>
      <c r="AF275" s="81" t="s">
        <v>2177</v>
      </c>
      <c r="AG275" s="81" t="s">
        <v>2177</v>
      </c>
      <c r="AH275" s="81" t="s">
        <v>2177</v>
      </c>
      <c r="AI275" s="34"/>
      <c r="AJ275" s="81" t="s">
        <v>2177</v>
      </c>
    </row>
    <row r="276" spans="7:36" ht="15" customHeight="1" x14ac:dyDescent="0.2">
      <c r="G276" s="81" t="s">
        <v>2177</v>
      </c>
      <c r="O276" s="34" t="s">
        <v>1015</v>
      </c>
      <c r="P276" s="34"/>
      <c r="U276" s="81" t="s">
        <v>2177</v>
      </c>
      <c r="V276" s="81" t="s">
        <v>2177</v>
      </c>
      <c r="W276" s="81" t="s">
        <v>2177</v>
      </c>
      <c r="AA276" s="81" t="s">
        <v>159</v>
      </c>
      <c r="AB276" s="81" t="s">
        <v>159</v>
      </c>
      <c r="AC276" s="81" t="s">
        <v>159</v>
      </c>
      <c r="AD276" s="81" t="s">
        <v>159</v>
      </c>
      <c r="AE276" s="81" t="s">
        <v>159</v>
      </c>
      <c r="AF276" s="81" t="s">
        <v>2177</v>
      </c>
      <c r="AG276" s="81" t="s">
        <v>2177</v>
      </c>
      <c r="AH276" s="81" t="s">
        <v>2177</v>
      </c>
      <c r="AI276" s="34"/>
      <c r="AJ276" s="81" t="s">
        <v>2177</v>
      </c>
    </row>
    <row r="277" spans="7:36" ht="15" customHeight="1" x14ac:dyDescent="0.2">
      <c r="G277" s="81" t="s">
        <v>2177</v>
      </c>
      <c r="O277" s="34" t="s">
        <v>1015</v>
      </c>
      <c r="P277" s="34"/>
      <c r="U277" s="81" t="s">
        <v>2177</v>
      </c>
      <c r="V277" s="81" t="s">
        <v>2177</v>
      </c>
      <c r="W277" s="81" t="s">
        <v>2177</v>
      </c>
      <c r="AA277" s="81" t="s">
        <v>159</v>
      </c>
      <c r="AB277" s="81" t="s">
        <v>159</v>
      </c>
      <c r="AC277" s="81" t="s">
        <v>159</v>
      </c>
      <c r="AD277" s="81" t="s">
        <v>159</v>
      </c>
      <c r="AE277" s="81" t="s">
        <v>159</v>
      </c>
      <c r="AF277" s="81" t="s">
        <v>2177</v>
      </c>
      <c r="AG277" s="81" t="s">
        <v>2177</v>
      </c>
      <c r="AH277" s="81" t="s">
        <v>2177</v>
      </c>
      <c r="AI277" s="34"/>
      <c r="AJ277" s="81" t="s">
        <v>2177</v>
      </c>
    </row>
    <row r="278" spans="7:36" ht="15" customHeight="1" x14ac:dyDescent="0.2">
      <c r="G278" s="81" t="s">
        <v>2177</v>
      </c>
      <c r="O278" s="34" t="s">
        <v>1015</v>
      </c>
      <c r="P278" s="34"/>
      <c r="U278" s="81" t="s">
        <v>2177</v>
      </c>
      <c r="V278" s="81" t="s">
        <v>2177</v>
      </c>
      <c r="W278" s="81" t="s">
        <v>2177</v>
      </c>
      <c r="AA278" s="81" t="s">
        <v>159</v>
      </c>
      <c r="AB278" s="81" t="s">
        <v>159</v>
      </c>
      <c r="AC278" s="81" t="s">
        <v>159</v>
      </c>
      <c r="AD278" s="81" t="s">
        <v>159</v>
      </c>
      <c r="AE278" s="81" t="s">
        <v>159</v>
      </c>
      <c r="AF278" s="81" t="s">
        <v>2177</v>
      </c>
      <c r="AG278" s="81" t="s">
        <v>2177</v>
      </c>
      <c r="AH278" s="81" t="s">
        <v>2177</v>
      </c>
      <c r="AI278" s="34"/>
      <c r="AJ278" s="81" t="s">
        <v>2177</v>
      </c>
    </row>
    <row r="279" spans="7:36" ht="15" customHeight="1" x14ac:dyDescent="0.2">
      <c r="G279" s="81" t="s">
        <v>2177</v>
      </c>
      <c r="O279" s="34" t="s">
        <v>1015</v>
      </c>
      <c r="P279" s="34"/>
      <c r="U279" s="81" t="s">
        <v>2177</v>
      </c>
      <c r="V279" s="81" t="s">
        <v>2177</v>
      </c>
      <c r="W279" s="81" t="s">
        <v>2177</v>
      </c>
      <c r="AA279" s="81" t="s">
        <v>159</v>
      </c>
      <c r="AB279" s="81" t="s">
        <v>159</v>
      </c>
      <c r="AC279" s="81" t="s">
        <v>159</v>
      </c>
      <c r="AD279" s="81" t="s">
        <v>159</v>
      </c>
      <c r="AE279" s="81" t="s">
        <v>159</v>
      </c>
      <c r="AF279" s="81" t="s">
        <v>2177</v>
      </c>
      <c r="AG279" s="81" t="s">
        <v>2177</v>
      </c>
      <c r="AH279" s="81" t="s">
        <v>2177</v>
      </c>
      <c r="AI279" s="34"/>
      <c r="AJ279" s="81" t="s">
        <v>2177</v>
      </c>
    </row>
    <row r="280" spans="7:36" ht="15" customHeight="1" x14ac:dyDescent="0.2">
      <c r="G280" s="81" t="s">
        <v>2177</v>
      </c>
      <c r="O280" s="34" t="s">
        <v>1015</v>
      </c>
      <c r="P280" s="34"/>
      <c r="U280" s="81" t="s">
        <v>2177</v>
      </c>
      <c r="V280" s="81" t="s">
        <v>2177</v>
      </c>
      <c r="W280" s="81" t="s">
        <v>2177</v>
      </c>
      <c r="AA280" s="81" t="s">
        <v>159</v>
      </c>
      <c r="AB280" s="81" t="s">
        <v>159</v>
      </c>
      <c r="AC280" s="81" t="s">
        <v>159</v>
      </c>
      <c r="AD280" s="81" t="s">
        <v>159</v>
      </c>
      <c r="AE280" s="81" t="s">
        <v>159</v>
      </c>
      <c r="AF280" s="81" t="s">
        <v>2177</v>
      </c>
      <c r="AG280" s="81" t="s">
        <v>2177</v>
      </c>
      <c r="AH280" s="81" t="s">
        <v>2177</v>
      </c>
      <c r="AI280" s="34"/>
      <c r="AJ280" s="81" t="s">
        <v>2177</v>
      </c>
    </row>
    <row r="281" spans="7:36" ht="15" customHeight="1" x14ac:dyDescent="0.2">
      <c r="G281" s="81" t="s">
        <v>2177</v>
      </c>
      <c r="O281" s="34" t="s">
        <v>1015</v>
      </c>
      <c r="P281" s="34"/>
      <c r="U281" s="81" t="s">
        <v>2177</v>
      </c>
      <c r="V281" s="81" t="s">
        <v>2177</v>
      </c>
      <c r="W281" s="81" t="s">
        <v>2177</v>
      </c>
      <c r="AA281" s="81" t="s">
        <v>159</v>
      </c>
      <c r="AB281" s="81" t="s">
        <v>159</v>
      </c>
      <c r="AC281" s="81" t="s">
        <v>159</v>
      </c>
      <c r="AD281" s="81" t="s">
        <v>159</v>
      </c>
      <c r="AE281" s="81" t="s">
        <v>159</v>
      </c>
      <c r="AF281" s="81" t="s">
        <v>2177</v>
      </c>
      <c r="AG281" s="81" t="s">
        <v>2177</v>
      </c>
      <c r="AH281" s="81" t="s">
        <v>2177</v>
      </c>
      <c r="AI281" s="34"/>
      <c r="AJ281" s="81" t="s">
        <v>2177</v>
      </c>
    </row>
    <row r="282" spans="7:36" ht="15" customHeight="1" x14ac:dyDescent="0.2">
      <c r="G282" s="81" t="s">
        <v>2177</v>
      </c>
      <c r="O282" s="34" t="s">
        <v>1015</v>
      </c>
      <c r="P282" s="34"/>
      <c r="U282" s="81" t="s">
        <v>2177</v>
      </c>
      <c r="V282" s="81" t="s">
        <v>2177</v>
      </c>
      <c r="W282" s="81" t="s">
        <v>2177</v>
      </c>
      <c r="AA282" s="81" t="s">
        <v>159</v>
      </c>
      <c r="AB282" s="81" t="s">
        <v>159</v>
      </c>
      <c r="AC282" s="81" t="s">
        <v>159</v>
      </c>
      <c r="AD282" s="81" t="s">
        <v>159</v>
      </c>
      <c r="AE282" s="81" t="s">
        <v>159</v>
      </c>
      <c r="AF282" s="81" t="s">
        <v>2177</v>
      </c>
      <c r="AG282" s="81" t="s">
        <v>2177</v>
      </c>
      <c r="AH282" s="81" t="s">
        <v>2177</v>
      </c>
      <c r="AI282" s="34"/>
      <c r="AJ282" s="81" t="s">
        <v>2177</v>
      </c>
    </row>
    <row r="283" spans="7:36" ht="15" customHeight="1" x14ac:dyDescent="0.2">
      <c r="G283" s="81" t="s">
        <v>2177</v>
      </c>
      <c r="O283" s="34" t="s">
        <v>1015</v>
      </c>
      <c r="P283" s="34"/>
      <c r="U283" s="81" t="s">
        <v>2177</v>
      </c>
      <c r="V283" s="81" t="s">
        <v>2177</v>
      </c>
      <c r="W283" s="81" t="s">
        <v>2177</v>
      </c>
      <c r="AA283" s="81" t="s">
        <v>159</v>
      </c>
      <c r="AB283" s="81" t="s">
        <v>159</v>
      </c>
      <c r="AC283" s="81" t="s">
        <v>159</v>
      </c>
      <c r="AD283" s="81" t="s">
        <v>159</v>
      </c>
      <c r="AE283" s="81" t="s">
        <v>159</v>
      </c>
      <c r="AF283" s="81" t="s">
        <v>2177</v>
      </c>
      <c r="AG283" s="81" t="s">
        <v>2177</v>
      </c>
      <c r="AH283" s="81" t="s">
        <v>2177</v>
      </c>
      <c r="AI283" s="34"/>
      <c r="AJ283" s="81" t="s">
        <v>2177</v>
      </c>
    </row>
    <row r="284" spans="7:36" ht="15" customHeight="1" x14ac:dyDescent="0.2">
      <c r="G284" s="81" t="s">
        <v>2177</v>
      </c>
      <c r="O284" s="34" t="s">
        <v>1015</v>
      </c>
      <c r="P284" s="34"/>
      <c r="U284" s="81" t="s">
        <v>2177</v>
      </c>
      <c r="V284" s="81" t="s">
        <v>2177</v>
      </c>
      <c r="W284" s="81" t="s">
        <v>2177</v>
      </c>
      <c r="AA284" s="81" t="s">
        <v>159</v>
      </c>
      <c r="AB284" s="81" t="s">
        <v>159</v>
      </c>
      <c r="AC284" s="81" t="s">
        <v>159</v>
      </c>
      <c r="AD284" s="81" t="s">
        <v>159</v>
      </c>
      <c r="AE284" s="81" t="s">
        <v>159</v>
      </c>
      <c r="AF284" s="81" t="s">
        <v>2177</v>
      </c>
      <c r="AG284" s="81" t="s">
        <v>2177</v>
      </c>
      <c r="AH284" s="81" t="s">
        <v>2177</v>
      </c>
      <c r="AI284" s="34"/>
      <c r="AJ284" s="81" t="s">
        <v>2177</v>
      </c>
    </row>
    <row r="285" spans="7:36" ht="15" customHeight="1" x14ac:dyDescent="0.2">
      <c r="G285" s="81" t="s">
        <v>2177</v>
      </c>
      <c r="O285" s="34" t="s">
        <v>1015</v>
      </c>
      <c r="P285" s="34"/>
      <c r="U285" s="81" t="s">
        <v>2177</v>
      </c>
      <c r="V285" s="81" t="s">
        <v>2177</v>
      </c>
      <c r="W285" s="81" t="s">
        <v>2177</v>
      </c>
      <c r="AA285" s="81" t="s">
        <v>159</v>
      </c>
      <c r="AB285" s="81" t="s">
        <v>159</v>
      </c>
      <c r="AC285" s="81" t="s">
        <v>159</v>
      </c>
      <c r="AD285" s="81" t="s">
        <v>159</v>
      </c>
      <c r="AE285" s="81" t="s">
        <v>159</v>
      </c>
      <c r="AF285" s="81" t="s">
        <v>2177</v>
      </c>
      <c r="AG285" s="81" t="s">
        <v>2177</v>
      </c>
      <c r="AH285" s="81" t="s">
        <v>2177</v>
      </c>
      <c r="AI285" s="34"/>
      <c r="AJ285" s="81" t="s">
        <v>2177</v>
      </c>
    </row>
    <row r="286" spans="7:36" ht="15" customHeight="1" x14ac:dyDescent="0.2">
      <c r="G286" s="81" t="s">
        <v>2177</v>
      </c>
      <c r="O286" s="34" t="s">
        <v>1015</v>
      </c>
      <c r="P286" s="34"/>
      <c r="U286" s="81" t="s">
        <v>2177</v>
      </c>
      <c r="V286" s="81" t="s">
        <v>2177</v>
      </c>
      <c r="W286" s="81" t="s">
        <v>2177</v>
      </c>
      <c r="AA286" s="81" t="s">
        <v>159</v>
      </c>
      <c r="AB286" s="81" t="s">
        <v>159</v>
      </c>
      <c r="AC286" s="81" t="s">
        <v>159</v>
      </c>
      <c r="AD286" s="81" t="s">
        <v>159</v>
      </c>
      <c r="AE286" s="81" t="s">
        <v>159</v>
      </c>
      <c r="AF286" s="81" t="s">
        <v>2177</v>
      </c>
      <c r="AG286" s="81" t="s">
        <v>2177</v>
      </c>
      <c r="AH286" s="81" t="s">
        <v>2177</v>
      </c>
      <c r="AI286" s="34"/>
      <c r="AJ286" s="81" t="s">
        <v>2177</v>
      </c>
    </row>
    <row r="287" spans="7:36" ht="15" customHeight="1" x14ac:dyDescent="0.2">
      <c r="G287" s="81" t="s">
        <v>2177</v>
      </c>
      <c r="O287" s="34" t="s">
        <v>1015</v>
      </c>
      <c r="P287" s="34"/>
      <c r="U287" s="81" t="s">
        <v>2177</v>
      </c>
      <c r="V287" s="81" t="s">
        <v>2177</v>
      </c>
      <c r="W287" s="81" t="s">
        <v>2177</v>
      </c>
      <c r="AA287" s="81" t="s">
        <v>159</v>
      </c>
      <c r="AB287" s="81" t="s">
        <v>159</v>
      </c>
      <c r="AC287" s="81" t="s">
        <v>159</v>
      </c>
      <c r="AD287" s="81" t="s">
        <v>159</v>
      </c>
      <c r="AE287" s="81" t="s">
        <v>159</v>
      </c>
      <c r="AF287" s="81" t="s">
        <v>2177</v>
      </c>
      <c r="AG287" s="81" t="s">
        <v>2177</v>
      </c>
      <c r="AH287" s="81" t="s">
        <v>2177</v>
      </c>
      <c r="AI287" s="34"/>
      <c r="AJ287" s="81" t="s">
        <v>2177</v>
      </c>
    </row>
    <row r="288" spans="7:36" ht="15" customHeight="1" x14ac:dyDescent="0.2">
      <c r="G288" s="81" t="s">
        <v>2177</v>
      </c>
      <c r="O288" s="34" t="s">
        <v>1015</v>
      </c>
      <c r="P288" s="34"/>
      <c r="U288" s="81" t="s">
        <v>2177</v>
      </c>
      <c r="V288" s="81" t="s">
        <v>2177</v>
      </c>
      <c r="W288" s="81" t="s">
        <v>2177</v>
      </c>
      <c r="AA288" s="81" t="s">
        <v>159</v>
      </c>
      <c r="AB288" s="81" t="s">
        <v>159</v>
      </c>
      <c r="AC288" s="81" t="s">
        <v>159</v>
      </c>
      <c r="AD288" s="81" t="s">
        <v>159</v>
      </c>
      <c r="AE288" s="81" t="s">
        <v>159</v>
      </c>
      <c r="AF288" s="81" t="s">
        <v>2177</v>
      </c>
      <c r="AG288" s="81" t="s">
        <v>2177</v>
      </c>
      <c r="AH288" s="81" t="s">
        <v>2177</v>
      </c>
      <c r="AI288" s="34"/>
      <c r="AJ288" s="81" t="s">
        <v>2177</v>
      </c>
    </row>
    <row r="289" spans="7:36" ht="15" customHeight="1" x14ac:dyDescent="0.2">
      <c r="G289" s="81" t="s">
        <v>2177</v>
      </c>
      <c r="O289" s="34" t="s">
        <v>1015</v>
      </c>
      <c r="P289" s="34"/>
      <c r="U289" s="81" t="s">
        <v>2177</v>
      </c>
      <c r="V289" s="81" t="s">
        <v>2177</v>
      </c>
      <c r="W289" s="81" t="s">
        <v>2177</v>
      </c>
      <c r="AA289" s="81" t="s">
        <v>159</v>
      </c>
      <c r="AB289" s="81" t="s">
        <v>159</v>
      </c>
      <c r="AC289" s="81" t="s">
        <v>159</v>
      </c>
      <c r="AD289" s="81" t="s">
        <v>159</v>
      </c>
      <c r="AE289" s="81" t="s">
        <v>159</v>
      </c>
      <c r="AF289" s="81" t="s">
        <v>2177</v>
      </c>
      <c r="AG289" s="81" t="s">
        <v>2177</v>
      </c>
      <c r="AH289" s="81" t="s">
        <v>2177</v>
      </c>
      <c r="AI289" s="34"/>
      <c r="AJ289" s="81" t="s">
        <v>2177</v>
      </c>
    </row>
    <row r="290" spans="7:36" ht="15" customHeight="1" x14ac:dyDescent="0.2">
      <c r="G290" s="81" t="s">
        <v>2177</v>
      </c>
      <c r="O290" s="34" t="s">
        <v>1015</v>
      </c>
      <c r="P290" s="34"/>
      <c r="U290" s="81" t="s">
        <v>2177</v>
      </c>
      <c r="V290" s="81" t="s">
        <v>2177</v>
      </c>
      <c r="W290" s="81" t="s">
        <v>2177</v>
      </c>
      <c r="AA290" s="81" t="s">
        <v>159</v>
      </c>
      <c r="AB290" s="81" t="s">
        <v>159</v>
      </c>
      <c r="AC290" s="81" t="s">
        <v>159</v>
      </c>
      <c r="AD290" s="81" t="s">
        <v>159</v>
      </c>
      <c r="AE290" s="81" t="s">
        <v>159</v>
      </c>
      <c r="AF290" s="81" t="s">
        <v>2177</v>
      </c>
      <c r="AG290" s="81" t="s">
        <v>2177</v>
      </c>
      <c r="AH290" s="81" t="s">
        <v>2177</v>
      </c>
      <c r="AI290" s="34"/>
      <c r="AJ290" s="81" t="s">
        <v>2177</v>
      </c>
    </row>
    <row r="291" spans="7:36" ht="15" customHeight="1" x14ac:dyDescent="0.2">
      <c r="G291" s="81" t="s">
        <v>2177</v>
      </c>
      <c r="O291" s="34" t="s">
        <v>1015</v>
      </c>
      <c r="P291" s="34"/>
      <c r="U291" s="81" t="s">
        <v>2177</v>
      </c>
      <c r="V291" s="81" t="s">
        <v>2177</v>
      </c>
      <c r="W291" s="81" t="s">
        <v>2177</v>
      </c>
      <c r="AA291" s="81" t="s">
        <v>159</v>
      </c>
      <c r="AB291" s="81" t="s">
        <v>159</v>
      </c>
      <c r="AC291" s="81" t="s">
        <v>159</v>
      </c>
      <c r="AD291" s="81" t="s">
        <v>159</v>
      </c>
      <c r="AE291" s="81" t="s">
        <v>159</v>
      </c>
      <c r="AF291" s="81" t="s">
        <v>2177</v>
      </c>
      <c r="AG291" s="81" t="s">
        <v>2177</v>
      </c>
      <c r="AH291" s="81" t="s">
        <v>2177</v>
      </c>
      <c r="AI291" s="34"/>
      <c r="AJ291" s="81" t="s">
        <v>2177</v>
      </c>
    </row>
    <row r="292" spans="7:36" ht="15" customHeight="1" x14ac:dyDescent="0.2">
      <c r="G292" s="81" t="s">
        <v>2177</v>
      </c>
      <c r="O292" s="34" t="s">
        <v>1015</v>
      </c>
      <c r="P292" s="34"/>
      <c r="U292" s="81" t="s">
        <v>2177</v>
      </c>
      <c r="V292" s="81" t="s">
        <v>2177</v>
      </c>
      <c r="W292" s="81" t="s">
        <v>2177</v>
      </c>
      <c r="AA292" s="81" t="s">
        <v>159</v>
      </c>
      <c r="AB292" s="81" t="s">
        <v>159</v>
      </c>
      <c r="AC292" s="81" t="s">
        <v>159</v>
      </c>
      <c r="AD292" s="81" t="s">
        <v>159</v>
      </c>
      <c r="AE292" s="81" t="s">
        <v>159</v>
      </c>
      <c r="AF292" s="81" t="s">
        <v>2177</v>
      </c>
      <c r="AG292" s="81" t="s">
        <v>2177</v>
      </c>
      <c r="AH292" s="81" t="s">
        <v>2177</v>
      </c>
      <c r="AI292" s="34"/>
      <c r="AJ292" s="81" t="s">
        <v>2177</v>
      </c>
    </row>
    <row r="293" spans="7:36" ht="15" customHeight="1" x14ac:dyDescent="0.2">
      <c r="G293" s="81" t="s">
        <v>2177</v>
      </c>
      <c r="O293" s="34" t="s">
        <v>1015</v>
      </c>
      <c r="P293" s="34"/>
      <c r="U293" s="81" t="s">
        <v>2177</v>
      </c>
      <c r="V293" s="81" t="s">
        <v>2177</v>
      </c>
      <c r="W293" s="81" t="s">
        <v>2177</v>
      </c>
      <c r="AA293" s="81" t="s">
        <v>159</v>
      </c>
      <c r="AB293" s="81" t="s">
        <v>159</v>
      </c>
      <c r="AC293" s="81" t="s">
        <v>159</v>
      </c>
      <c r="AD293" s="81" t="s">
        <v>159</v>
      </c>
      <c r="AE293" s="81" t="s">
        <v>159</v>
      </c>
      <c r="AF293" s="81" t="s">
        <v>2177</v>
      </c>
      <c r="AG293" s="81" t="s">
        <v>2177</v>
      </c>
      <c r="AH293" s="81" t="s">
        <v>2177</v>
      </c>
      <c r="AI293" s="34"/>
      <c r="AJ293" s="81" t="s">
        <v>2177</v>
      </c>
    </row>
    <row r="294" spans="7:36" ht="15" customHeight="1" x14ac:dyDescent="0.2">
      <c r="G294" s="81" t="s">
        <v>2177</v>
      </c>
      <c r="O294" s="34" t="s">
        <v>1015</v>
      </c>
      <c r="P294" s="34"/>
      <c r="U294" s="81" t="s">
        <v>2177</v>
      </c>
      <c r="V294" s="81" t="s">
        <v>2177</v>
      </c>
      <c r="W294" s="81" t="s">
        <v>2177</v>
      </c>
      <c r="AA294" s="81" t="s">
        <v>159</v>
      </c>
      <c r="AB294" s="81" t="s">
        <v>159</v>
      </c>
      <c r="AC294" s="81" t="s">
        <v>159</v>
      </c>
      <c r="AD294" s="81" t="s">
        <v>159</v>
      </c>
      <c r="AE294" s="81" t="s">
        <v>159</v>
      </c>
      <c r="AF294" s="81" t="s">
        <v>2177</v>
      </c>
      <c r="AG294" s="81" t="s">
        <v>2177</v>
      </c>
      <c r="AH294" s="81" t="s">
        <v>2177</v>
      </c>
      <c r="AI294" s="34"/>
      <c r="AJ294" s="81" t="s">
        <v>2177</v>
      </c>
    </row>
    <row r="295" spans="7:36" ht="15" customHeight="1" x14ac:dyDescent="0.2">
      <c r="G295" s="81" t="s">
        <v>2177</v>
      </c>
      <c r="O295" s="34" t="s">
        <v>1015</v>
      </c>
      <c r="P295" s="34"/>
      <c r="U295" s="81" t="s">
        <v>2177</v>
      </c>
      <c r="V295" s="81" t="s">
        <v>2177</v>
      </c>
      <c r="W295" s="81" t="s">
        <v>2177</v>
      </c>
      <c r="AA295" s="81" t="s">
        <v>159</v>
      </c>
      <c r="AB295" s="81" t="s">
        <v>159</v>
      </c>
      <c r="AC295" s="81" t="s">
        <v>159</v>
      </c>
      <c r="AD295" s="81" t="s">
        <v>159</v>
      </c>
      <c r="AE295" s="81" t="s">
        <v>159</v>
      </c>
      <c r="AF295" s="81" t="s">
        <v>2177</v>
      </c>
      <c r="AG295" s="81" t="s">
        <v>2177</v>
      </c>
      <c r="AH295" s="81" t="s">
        <v>2177</v>
      </c>
      <c r="AI295" s="34"/>
      <c r="AJ295" s="81" t="s">
        <v>2177</v>
      </c>
    </row>
    <row r="296" spans="7:36" ht="15" customHeight="1" x14ac:dyDescent="0.2">
      <c r="G296" s="81" t="s">
        <v>2177</v>
      </c>
      <c r="O296" s="34" t="s">
        <v>1015</v>
      </c>
      <c r="P296" s="34"/>
      <c r="U296" s="81" t="s">
        <v>2177</v>
      </c>
      <c r="V296" s="81" t="s">
        <v>2177</v>
      </c>
      <c r="W296" s="81" t="s">
        <v>2177</v>
      </c>
      <c r="AA296" s="81" t="s">
        <v>159</v>
      </c>
      <c r="AB296" s="81" t="s">
        <v>159</v>
      </c>
      <c r="AC296" s="81" t="s">
        <v>159</v>
      </c>
      <c r="AD296" s="81" t="s">
        <v>159</v>
      </c>
      <c r="AE296" s="81" t="s">
        <v>159</v>
      </c>
      <c r="AF296" s="81" t="s">
        <v>2177</v>
      </c>
      <c r="AG296" s="81" t="s">
        <v>2177</v>
      </c>
      <c r="AH296" s="81" t="s">
        <v>2177</v>
      </c>
      <c r="AI296" s="34"/>
      <c r="AJ296" s="81" t="s">
        <v>2177</v>
      </c>
    </row>
    <row r="297" spans="7:36" ht="15" customHeight="1" x14ac:dyDescent="0.2">
      <c r="G297" s="81" t="s">
        <v>2177</v>
      </c>
      <c r="O297" s="34" t="s">
        <v>1015</v>
      </c>
      <c r="P297" s="34"/>
      <c r="U297" s="81" t="s">
        <v>2177</v>
      </c>
      <c r="V297" s="81" t="s">
        <v>2177</v>
      </c>
      <c r="W297" s="81" t="s">
        <v>2177</v>
      </c>
      <c r="AA297" s="81" t="s">
        <v>159</v>
      </c>
      <c r="AB297" s="81" t="s">
        <v>159</v>
      </c>
      <c r="AC297" s="81" t="s">
        <v>159</v>
      </c>
      <c r="AD297" s="81" t="s">
        <v>159</v>
      </c>
      <c r="AE297" s="81" t="s">
        <v>159</v>
      </c>
      <c r="AF297" s="81" t="s">
        <v>2177</v>
      </c>
      <c r="AG297" s="81" t="s">
        <v>2177</v>
      </c>
      <c r="AH297" s="81" t="s">
        <v>2177</v>
      </c>
      <c r="AI297" s="34"/>
      <c r="AJ297" s="81" t="s">
        <v>2177</v>
      </c>
    </row>
    <row r="298" spans="7:36" ht="15" customHeight="1" x14ac:dyDescent="0.2">
      <c r="G298" s="81" t="s">
        <v>2177</v>
      </c>
      <c r="O298" s="34" t="s">
        <v>1015</v>
      </c>
      <c r="P298" s="34"/>
      <c r="U298" s="81" t="s">
        <v>2177</v>
      </c>
      <c r="V298" s="81" t="s">
        <v>2177</v>
      </c>
      <c r="W298" s="81" t="s">
        <v>2177</v>
      </c>
      <c r="AA298" s="81" t="s">
        <v>159</v>
      </c>
      <c r="AB298" s="81" t="s">
        <v>159</v>
      </c>
      <c r="AC298" s="81" t="s">
        <v>159</v>
      </c>
      <c r="AD298" s="81" t="s">
        <v>159</v>
      </c>
      <c r="AE298" s="81" t="s">
        <v>159</v>
      </c>
      <c r="AF298" s="81" t="s">
        <v>2177</v>
      </c>
      <c r="AG298" s="81" t="s">
        <v>2177</v>
      </c>
      <c r="AH298" s="81" t="s">
        <v>2177</v>
      </c>
      <c r="AI298" s="34"/>
      <c r="AJ298" s="81" t="s">
        <v>2177</v>
      </c>
    </row>
    <row r="299" spans="7:36" ht="15" customHeight="1" x14ac:dyDescent="0.2">
      <c r="G299" s="81" t="s">
        <v>2177</v>
      </c>
      <c r="O299" s="34" t="s">
        <v>1015</v>
      </c>
      <c r="P299" s="34"/>
      <c r="U299" s="81" t="s">
        <v>2177</v>
      </c>
      <c r="V299" s="81" t="s">
        <v>2177</v>
      </c>
      <c r="W299" s="81" t="s">
        <v>2177</v>
      </c>
      <c r="AA299" s="81" t="s">
        <v>159</v>
      </c>
      <c r="AB299" s="81" t="s">
        <v>159</v>
      </c>
      <c r="AC299" s="81" t="s">
        <v>159</v>
      </c>
      <c r="AD299" s="81" t="s">
        <v>159</v>
      </c>
      <c r="AE299" s="81" t="s">
        <v>159</v>
      </c>
      <c r="AF299" s="81" t="s">
        <v>2177</v>
      </c>
      <c r="AG299" s="81" t="s">
        <v>2177</v>
      </c>
      <c r="AH299" s="81" t="s">
        <v>2177</v>
      </c>
      <c r="AI299" s="34"/>
      <c r="AJ299" s="81" t="s">
        <v>2177</v>
      </c>
    </row>
    <row r="300" spans="7:36" ht="15" customHeight="1" x14ac:dyDescent="0.2">
      <c r="G300" s="81" t="s">
        <v>2177</v>
      </c>
      <c r="O300" s="34" t="s">
        <v>1015</v>
      </c>
      <c r="P300" s="34"/>
      <c r="U300" s="81" t="s">
        <v>2177</v>
      </c>
      <c r="V300" s="81" t="s">
        <v>2177</v>
      </c>
      <c r="W300" s="81" t="s">
        <v>2177</v>
      </c>
      <c r="AA300" s="81" t="s">
        <v>159</v>
      </c>
      <c r="AB300" s="81" t="s">
        <v>159</v>
      </c>
      <c r="AC300" s="81" t="s">
        <v>159</v>
      </c>
      <c r="AD300" s="81" t="s">
        <v>159</v>
      </c>
      <c r="AE300" s="81" t="s">
        <v>159</v>
      </c>
      <c r="AF300" s="81" t="s">
        <v>2177</v>
      </c>
      <c r="AG300" s="81" t="s">
        <v>2177</v>
      </c>
      <c r="AH300" s="81" t="s">
        <v>2177</v>
      </c>
      <c r="AI300" s="34"/>
      <c r="AJ300" s="81" t="s">
        <v>2177</v>
      </c>
    </row>
    <row r="301" spans="7:36" ht="15" customHeight="1" x14ac:dyDescent="0.2">
      <c r="G301" s="81" t="s">
        <v>2177</v>
      </c>
      <c r="O301" s="34" t="s">
        <v>1015</v>
      </c>
      <c r="P301" s="34"/>
      <c r="U301" s="81" t="s">
        <v>2177</v>
      </c>
      <c r="V301" s="81" t="s">
        <v>2177</v>
      </c>
      <c r="W301" s="81" t="s">
        <v>2177</v>
      </c>
      <c r="AA301" s="81" t="s">
        <v>159</v>
      </c>
      <c r="AB301" s="81" t="s">
        <v>159</v>
      </c>
      <c r="AC301" s="81" t="s">
        <v>159</v>
      </c>
      <c r="AD301" s="81" t="s">
        <v>159</v>
      </c>
      <c r="AE301" s="81" t="s">
        <v>159</v>
      </c>
      <c r="AF301" s="81" t="s">
        <v>2177</v>
      </c>
      <c r="AG301" s="81" t="s">
        <v>2177</v>
      </c>
      <c r="AH301" s="81" t="s">
        <v>2177</v>
      </c>
      <c r="AI301" s="34"/>
      <c r="AJ301" s="81" t="s">
        <v>2177</v>
      </c>
    </row>
    <row r="302" spans="7:36" ht="15" customHeight="1" x14ac:dyDescent="0.2">
      <c r="G302" s="81" t="s">
        <v>2177</v>
      </c>
      <c r="O302" s="34" t="s">
        <v>1015</v>
      </c>
      <c r="P302" s="34"/>
      <c r="U302" s="81" t="s">
        <v>2177</v>
      </c>
      <c r="V302" s="81" t="s">
        <v>2177</v>
      </c>
      <c r="W302" s="81" t="s">
        <v>2177</v>
      </c>
      <c r="AA302" s="81" t="s">
        <v>159</v>
      </c>
      <c r="AB302" s="81" t="s">
        <v>159</v>
      </c>
      <c r="AC302" s="81" t="s">
        <v>159</v>
      </c>
      <c r="AD302" s="81" t="s">
        <v>159</v>
      </c>
      <c r="AE302" s="81" t="s">
        <v>159</v>
      </c>
      <c r="AF302" s="81" t="s">
        <v>2177</v>
      </c>
      <c r="AG302" s="81" t="s">
        <v>2177</v>
      </c>
      <c r="AH302" s="81" t="s">
        <v>2177</v>
      </c>
      <c r="AI302" s="34"/>
      <c r="AJ302" s="81" t="s">
        <v>2177</v>
      </c>
    </row>
    <row r="303" spans="7:36" ht="15" customHeight="1" x14ac:dyDescent="0.2">
      <c r="G303" s="81" t="s">
        <v>2177</v>
      </c>
      <c r="O303" s="34" t="s">
        <v>1015</v>
      </c>
      <c r="P303" s="34"/>
      <c r="U303" s="81" t="s">
        <v>2177</v>
      </c>
      <c r="V303" s="81" t="s">
        <v>2177</v>
      </c>
      <c r="W303" s="81" t="s">
        <v>2177</v>
      </c>
      <c r="AA303" s="81" t="s">
        <v>159</v>
      </c>
      <c r="AB303" s="81" t="s">
        <v>159</v>
      </c>
      <c r="AC303" s="81" t="s">
        <v>159</v>
      </c>
      <c r="AD303" s="81" t="s">
        <v>159</v>
      </c>
      <c r="AE303" s="81" t="s">
        <v>159</v>
      </c>
      <c r="AF303" s="81" t="s">
        <v>2177</v>
      </c>
      <c r="AG303" s="81" t="s">
        <v>2177</v>
      </c>
      <c r="AH303" s="81" t="s">
        <v>2177</v>
      </c>
      <c r="AI303" s="34"/>
      <c r="AJ303" s="81" t="s">
        <v>2177</v>
      </c>
    </row>
    <row r="304" spans="7:36" ht="15" customHeight="1" x14ac:dyDescent="0.2">
      <c r="G304" s="81" t="s">
        <v>2177</v>
      </c>
      <c r="O304" s="34" t="s">
        <v>1015</v>
      </c>
      <c r="P304" s="34"/>
      <c r="U304" s="81" t="s">
        <v>2177</v>
      </c>
      <c r="V304" s="81" t="s">
        <v>2177</v>
      </c>
      <c r="W304" s="81" t="s">
        <v>2177</v>
      </c>
      <c r="AA304" s="81" t="s">
        <v>159</v>
      </c>
      <c r="AB304" s="81" t="s">
        <v>159</v>
      </c>
      <c r="AC304" s="81" t="s">
        <v>159</v>
      </c>
      <c r="AD304" s="81" t="s">
        <v>159</v>
      </c>
      <c r="AE304" s="81" t="s">
        <v>159</v>
      </c>
      <c r="AF304" s="81" t="s">
        <v>2177</v>
      </c>
      <c r="AG304" s="81" t="s">
        <v>2177</v>
      </c>
      <c r="AH304" s="81" t="s">
        <v>2177</v>
      </c>
      <c r="AI304" s="34"/>
      <c r="AJ304" s="81" t="s">
        <v>2177</v>
      </c>
    </row>
    <row r="305" spans="7:36" ht="15" customHeight="1" x14ac:dyDescent="0.2">
      <c r="G305" s="81" t="s">
        <v>2177</v>
      </c>
      <c r="O305" s="34" t="s">
        <v>1015</v>
      </c>
      <c r="P305" s="34"/>
      <c r="U305" s="81" t="s">
        <v>2177</v>
      </c>
      <c r="V305" s="81" t="s">
        <v>2177</v>
      </c>
      <c r="W305" s="81" t="s">
        <v>2177</v>
      </c>
      <c r="AA305" s="81" t="s">
        <v>159</v>
      </c>
      <c r="AB305" s="81" t="s">
        <v>159</v>
      </c>
      <c r="AC305" s="81" t="s">
        <v>159</v>
      </c>
      <c r="AD305" s="81" t="s">
        <v>159</v>
      </c>
      <c r="AE305" s="81" t="s">
        <v>159</v>
      </c>
      <c r="AF305" s="81" t="s">
        <v>2177</v>
      </c>
      <c r="AG305" s="81" t="s">
        <v>2177</v>
      </c>
      <c r="AH305" s="81" t="s">
        <v>2177</v>
      </c>
      <c r="AI305" s="34"/>
      <c r="AJ305" s="81" t="s">
        <v>2177</v>
      </c>
    </row>
    <row r="306" spans="7:36" ht="15" customHeight="1" x14ac:dyDescent="0.2">
      <c r="G306" s="81" t="s">
        <v>2177</v>
      </c>
      <c r="O306" s="34" t="s">
        <v>1015</v>
      </c>
      <c r="P306" s="34"/>
      <c r="U306" s="81" t="s">
        <v>2177</v>
      </c>
      <c r="V306" s="81" t="s">
        <v>2177</v>
      </c>
      <c r="W306" s="81" t="s">
        <v>2177</v>
      </c>
      <c r="AA306" s="81" t="s">
        <v>159</v>
      </c>
      <c r="AB306" s="81" t="s">
        <v>159</v>
      </c>
      <c r="AC306" s="81" t="s">
        <v>159</v>
      </c>
      <c r="AD306" s="81" t="s">
        <v>159</v>
      </c>
      <c r="AE306" s="81" t="s">
        <v>159</v>
      </c>
      <c r="AF306" s="81" t="s">
        <v>2177</v>
      </c>
      <c r="AG306" s="81" t="s">
        <v>2177</v>
      </c>
      <c r="AH306" s="81" t="s">
        <v>2177</v>
      </c>
      <c r="AI306" s="34"/>
      <c r="AJ306" s="81" t="s">
        <v>2177</v>
      </c>
    </row>
    <row r="307" spans="7:36" ht="15" customHeight="1" x14ac:dyDescent="0.2">
      <c r="G307" s="81" t="s">
        <v>2177</v>
      </c>
      <c r="O307" s="34" t="s">
        <v>1015</v>
      </c>
      <c r="P307" s="34"/>
      <c r="U307" s="81" t="s">
        <v>2177</v>
      </c>
      <c r="V307" s="81" t="s">
        <v>2177</v>
      </c>
      <c r="W307" s="81" t="s">
        <v>2177</v>
      </c>
      <c r="AA307" s="81" t="s">
        <v>159</v>
      </c>
      <c r="AB307" s="81" t="s">
        <v>159</v>
      </c>
      <c r="AC307" s="81" t="s">
        <v>159</v>
      </c>
      <c r="AD307" s="81" t="s">
        <v>159</v>
      </c>
      <c r="AE307" s="81" t="s">
        <v>159</v>
      </c>
      <c r="AF307" s="81" t="s">
        <v>2177</v>
      </c>
      <c r="AG307" s="81" t="s">
        <v>2177</v>
      </c>
      <c r="AH307" s="81" t="s">
        <v>2177</v>
      </c>
      <c r="AI307" s="34"/>
      <c r="AJ307" s="81" t="s">
        <v>2177</v>
      </c>
    </row>
    <row r="308" spans="7:36" ht="15" customHeight="1" x14ac:dyDescent="0.2">
      <c r="G308" s="81" t="s">
        <v>2177</v>
      </c>
      <c r="O308" s="34" t="s">
        <v>1015</v>
      </c>
      <c r="P308" s="34"/>
      <c r="U308" s="81" t="s">
        <v>2177</v>
      </c>
      <c r="V308" s="81" t="s">
        <v>2177</v>
      </c>
      <c r="W308" s="81" t="s">
        <v>2177</v>
      </c>
      <c r="AA308" s="81" t="s">
        <v>159</v>
      </c>
      <c r="AB308" s="81" t="s">
        <v>159</v>
      </c>
      <c r="AC308" s="81" t="s">
        <v>159</v>
      </c>
      <c r="AD308" s="81" t="s">
        <v>159</v>
      </c>
      <c r="AE308" s="81" t="s">
        <v>159</v>
      </c>
      <c r="AF308" s="81" t="s">
        <v>2177</v>
      </c>
      <c r="AG308" s="81" t="s">
        <v>2177</v>
      </c>
      <c r="AH308" s="81" t="s">
        <v>2177</v>
      </c>
      <c r="AI308" s="34"/>
      <c r="AJ308" s="81" t="s">
        <v>2177</v>
      </c>
    </row>
    <row r="309" spans="7:36" ht="15" customHeight="1" x14ac:dyDescent="0.2">
      <c r="G309" s="81" t="s">
        <v>2177</v>
      </c>
      <c r="O309" s="34" t="s">
        <v>1015</v>
      </c>
      <c r="P309" s="34"/>
      <c r="U309" s="81" t="s">
        <v>2177</v>
      </c>
      <c r="V309" s="81" t="s">
        <v>2177</v>
      </c>
      <c r="W309" s="81" t="s">
        <v>2177</v>
      </c>
      <c r="AA309" s="81" t="s">
        <v>159</v>
      </c>
      <c r="AB309" s="81" t="s">
        <v>159</v>
      </c>
      <c r="AC309" s="81" t="s">
        <v>159</v>
      </c>
      <c r="AD309" s="81" t="s">
        <v>159</v>
      </c>
      <c r="AE309" s="81" t="s">
        <v>159</v>
      </c>
      <c r="AF309" s="81" t="s">
        <v>2177</v>
      </c>
      <c r="AG309" s="81" t="s">
        <v>2177</v>
      </c>
      <c r="AH309" s="81" t="s">
        <v>2177</v>
      </c>
      <c r="AI309" s="34"/>
      <c r="AJ309" s="81" t="s">
        <v>2177</v>
      </c>
    </row>
    <row r="310" spans="7:36" ht="15" customHeight="1" x14ac:dyDescent="0.2">
      <c r="G310" s="81" t="s">
        <v>2177</v>
      </c>
      <c r="O310" s="34" t="s">
        <v>1015</v>
      </c>
      <c r="P310" s="34"/>
      <c r="U310" s="81" t="s">
        <v>2177</v>
      </c>
      <c r="V310" s="81" t="s">
        <v>2177</v>
      </c>
      <c r="W310" s="81" t="s">
        <v>2177</v>
      </c>
      <c r="AA310" s="81" t="s">
        <v>159</v>
      </c>
      <c r="AB310" s="81" t="s">
        <v>159</v>
      </c>
      <c r="AC310" s="81" t="s">
        <v>159</v>
      </c>
      <c r="AD310" s="81" t="s">
        <v>159</v>
      </c>
      <c r="AE310" s="81" t="s">
        <v>159</v>
      </c>
      <c r="AF310" s="81" t="s">
        <v>2177</v>
      </c>
      <c r="AG310" s="81" t="s">
        <v>2177</v>
      </c>
      <c r="AH310" s="81" t="s">
        <v>2177</v>
      </c>
      <c r="AI310" s="34"/>
      <c r="AJ310" s="81" t="s">
        <v>2177</v>
      </c>
    </row>
    <row r="311" spans="7:36" ht="15" customHeight="1" x14ac:dyDescent="0.2">
      <c r="G311" s="81" t="s">
        <v>2177</v>
      </c>
      <c r="O311" s="34" t="s">
        <v>1015</v>
      </c>
      <c r="P311" s="34"/>
      <c r="U311" s="81" t="s">
        <v>2177</v>
      </c>
      <c r="V311" s="81" t="s">
        <v>2177</v>
      </c>
      <c r="W311" s="81" t="s">
        <v>2177</v>
      </c>
      <c r="AA311" s="81" t="s">
        <v>159</v>
      </c>
      <c r="AB311" s="81" t="s">
        <v>159</v>
      </c>
      <c r="AC311" s="81" t="s">
        <v>159</v>
      </c>
      <c r="AD311" s="81" t="s">
        <v>159</v>
      </c>
      <c r="AE311" s="81" t="s">
        <v>159</v>
      </c>
      <c r="AF311" s="81" t="s">
        <v>2177</v>
      </c>
      <c r="AG311" s="81" t="s">
        <v>2177</v>
      </c>
      <c r="AH311" s="81" t="s">
        <v>2177</v>
      </c>
      <c r="AI311" s="34"/>
      <c r="AJ311" s="81" t="s">
        <v>2177</v>
      </c>
    </row>
    <row r="312" spans="7:36" ht="15" customHeight="1" x14ac:dyDescent="0.2">
      <c r="G312" s="81" t="s">
        <v>2177</v>
      </c>
      <c r="O312" s="34" t="s">
        <v>1015</v>
      </c>
      <c r="P312" s="34"/>
      <c r="U312" s="81" t="s">
        <v>2177</v>
      </c>
      <c r="V312" s="81" t="s">
        <v>2177</v>
      </c>
      <c r="W312" s="81" t="s">
        <v>2177</v>
      </c>
      <c r="AA312" s="81" t="s">
        <v>159</v>
      </c>
      <c r="AB312" s="81" t="s">
        <v>159</v>
      </c>
      <c r="AC312" s="81" t="s">
        <v>159</v>
      </c>
      <c r="AD312" s="81" t="s">
        <v>159</v>
      </c>
      <c r="AE312" s="81" t="s">
        <v>159</v>
      </c>
      <c r="AF312" s="81" t="s">
        <v>2177</v>
      </c>
      <c r="AG312" s="81" t="s">
        <v>2177</v>
      </c>
      <c r="AH312" s="81" t="s">
        <v>2177</v>
      </c>
      <c r="AI312" s="34"/>
      <c r="AJ312" s="81" t="s">
        <v>2177</v>
      </c>
    </row>
    <row r="313" spans="7:36" ht="15" customHeight="1" x14ac:dyDescent="0.2">
      <c r="G313" s="81" t="s">
        <v>2177</v>
      </c>
      <c r="O313" s="34" t="s">
        <v>1015</v>
      </c>
      <c r="P313" s="34"/>
      <c r="U313" s="81" t="s">
        <v>2177</v>
      </c>
      <c r="V313" s="81" t="s">
        <v>2177</v>
      </c>
      <c r="W313" s="81" t="s">
        <v>2177</v>
      </c>
      <c r="AA313" s="81" t="s">
        <v>159</v>
      </c>
      <c r="AB313" s="81" t="s">
        <v>159</v>
      </c>
      <c r="AC313" s="81" t="s">
        <v>159</v>
      </c>
      <c r="AD313" s="81" t="s">
        <v>159</v>
      </c>
      <c r="AE313" s="81" t="s">
        <v>159</v>
      </c>
      <c r="AF313" s="81" t="s">
        <v>2177</v>
      </c>
      <c r="AG313" s="81" t="s">
        <v>2177</v>
      </c>
      <c r="AH313" s="81" t="s">
        <v>2177</v>
      </c>
      <c r="AI313" s="34"/>
      <c r="AJ313" s="81" t="s">
        <v>2177</v>
      </c>
    </row>
    <row r="314" spans="7:36" ht="15" customHeight="1" x14ac:dyDescent="0.2">
      <c r="G314" s="81" t="s">
        <v>2177</v>
      </c>
      <c r="O314" s="34" t="s">
        <v>1015</v>
      </c>
      <c r="P314" s="34"/>
      <c r="U314" s="81" t="s">
        <v>2177</v>
      </c>
      <c r="V314" s="81" t="s">
        <v>2177</v>
      </c>
      <c r="W314" s="81" t="s">
        <v>2177</v>
      </c>
      <c r="AA314" s="81" t="s">
        <v>159</v>
      </c>
      <c r="AB314" s="81" t="s">
        <v>159</v>
      </c>
      <c r="AC314" s="81" t="s">
        <v>159</v>
      </c>
      <c r="AD314" s="81" t="s">
        <v>159</v>
      </c>
      <c r="AE314" s="81" t="s">
        <v>159</v>
      </c>
      <c r="AF314" s="81" t="s">
        <v>2177</v>
      </c>
      <c r="AG314" s="81" t="s">
        <v>2177</v>
      </c>
      <c r="AH314" s="81" t="s">
        <v>2177</v>
      </c>
      <c r="AI314" s="34"/>
      <c r="AJ314" s="81" t="s">
        <v>2177</v>
      </c>
    </row>
    <row r="315" spans="7:36" ht="15" customHeight="1" x14ac:dyDescent="0.2">
      <c r="G315" s="81" t="s">
        <v>2177</v>
      </c>
      <c r="O315" s="34" t="s">
        <v>1015</v>
      </c>
      <c r="P315" s="34"/>
      <c r="U315" s="81" t="s">
        <v>2177</v>
      </c>
      <c r="V315" s="81" t="s">
        <v>2177</v>
      </c>
      <c r="W315" s="81" t="s">
        <v>2177</v>
      </c>
      <c r="AA315" s="81" t="s">
        <v>159</v>
      </c>
      <c r="AB315" s="81" t="s">
        <v>159</v>
      </c>
      <c r="AC315" s="81" t="s">
        <v>159</v>
      </c>
      <c r="AD315" s="81" t="s">
        <v>159</v>
      </c>
      <c r="AE315" s="81" t="s">
        <v>159</v>
      </c>
      <c r="AF315" s="81" t="s">
        <v>2177</v>
      </c>
      <c r="AG315" s="81" t="s">
        <v>2177</v>
      </c>
      <c r="AH315" s="81" t="s">
        <v>2177</v>
      </c>
      <c r="AI315" s="34"/>
      <c r="AJ315" s="81" t="s">
        <v>2177</v>
      </c>
    </row>
    <row r="316" spans="7:36" ht="15" customHeight="1" x14ac:dyDescent="0.2">
      <c r="G316" s="81" t="s">
        <v>2177</v>
      </c>
      <c r="O316" s="34" t="s">
        <v>1015</v>
      </c>
      <c r="P316" s="34"/>
      <c r="U316" s="81" t="s">
        <v>2177</v>
      </c>
      <c r="V316" s="81" t="s">
        <v>2177</v>
      </c>
      <c r="W316" s="81" t="s">
        <v>2177</v>
      </c>
      <c r="AA316" s="81" t="s">
        <v>159</v>
      </c>
      <c r="AB316" s="81" t="s">
        <v>159</v>
      </c>
      <c r="AC316" s="81" t="s">
        <v>159</v>
      </c>
      <c r="AD316" s="81" t="s">
        <v>159</v>
      </c>
      <c r="AE316" s="81" t="s">
        <v>159</v>
      </c>
      <c r="AF316" s="81" t="s">
        <v>2177</v>
      </c>
      <c r="AG316" s="81" t="s">
        <v>2177</v>
      </c>
      <c r="AH316" s="81" t="s">
        <v>2177</v>
      </c>
      <c r="AI316" s="34"/>
      <c r="AJ316" s="81" t="s">
        <v>2177</v>
      </c>
    </row>
    <row r="317" spans="7:36" ht="15" customHeight="1" x14ac:dyDescent="0.2">
      <c r="G317" s="81" t="s">
        <v>2177</v>
      </c>
      <c r="O317" s="34" t="s">
        <v>1015</v>
      </c>
      <c r="P317" s="34"/>
      <c r="U317" s="81" t="s">
        <v>2177</v>
      </c>
      <c r="V317" s="81" t="s">
        <v>2177</v>
      </c>
      <c r="W317" s="81" t="s">
        <v>2177</v>
      </c>
      <c r="AA317" s="81" t="s">
        <v>159</v>
      </c>
      <c r="AB317" s="81" t="s">
        <v>159</v>
      </c>
      <c r="AC317" s="81" t="s">
        <v>159</v>
      </c>
      <c r="AD317" s="81" t="s">
        <v>159</v>
      </c>
      <c r="AE317" s="81" t="s">
        <v>159</v>
      </c>
      <c r="AF317" s="81" t="s">
        <v>2177</v>
      </c>
      <c r="AG317" s="81" t="s">
        <v>2177</v>
      </c>
      <c r="AH317" s="81" t="s">
        <v>2177</v>
      </c>
      <c r="AI317" s="34"/>
      <c r="AJ317" s="81" t="s">
        <v>2177</v>
      </c>
    </row>
    <row r="318" spans="7:36" ht="15" customHeight="1" x14ac:dyDescent="0.2">
      <c r="G318" s="81" t="s">
        <v>2177</v>
      </c>
      <c r="O318" s="34" t="s">
        <v>1015</v>
      </c>
      <c r="P318" s="34"/>
      <c r="U318" s="81" t="s">
        <v>2177</v>
      </c>
      <c r="V318" s="81" t="s">
        <v>2177</v>
      </c>
      <c r="W318" s="81" t="s">
        <v>2177</v>
      </c>
      <c r="AA318" s="81" t="s">
        <v>159</v>
      </c>
      <c r="AB318" s="81" t="s">
        <v>159</v>
      </c>
      <c r="AC318" s="81" t="s">
        <v>159</v>
      </c>
      <c r="AD318" s="81" t="s">
        <v>159</v>
      </c>
      <c r="AE318" s="81" t="s">
        <v>159</v>
      </c>
      <c r="AF318" s="81" t="s">
        <v>2177</v>
      </c>
      <c r="AG318" s="81" t="s">
        <v>2177</v>
      </c>
      <c r="AH318" s="81" t="s">
        <v>2177</v>
      </c>
      <c r="AI318" s="34"/>
      <c r="AJ318" s="81" t="s">
        <v>2177</v>
      </c>
    </row>
    <row r="319" spans="7:36" ht="15" customHeight="1" x14ac:dyDescent="0.2">
      <c r="G319" s="81" t="s">
        <v>2177</v>
      </c>
      <c r="O319" s="34" t="s">
        <v>1015</v>
      </c>
      <c r="P319" s="34"/>
      <c r="U319" s="81" t="s">
        <v>2177</v>
      </c>
      <c r="V319" s="81" t="s">
        <v>2177</v>
      </c>
      <c r="W319" s="81" t="s">
        <v>2177</v>
      </c>
      <c r="AA319" s="81" t="s">
        <v>159</v>
      </c>
      <c r="AB319" s="81" t="s">
        <v>159</v>
      </c>
      <c r="AC319" s="81" t="s">
        <v>159</v>
      </c>
      <c r="AD319" s="81" t="s">
        <v>159</v>
      </c>
      <c r="AE319" s="81" t="s">
        <v>159</v>
      </c>
      <c r="AF319" s="81" t="s">
        <v>2177</v>
      </c>
      <c r="AG319" s="81" t="s">
        <v>2177</v>
      </c>
      <c r="AH319" s="81" t="s">
        <v>2177</v>
      </c>
      <c r="AI319" s="34"/>
      <c r="AJ319" s="81" t="s">
        <v>2177</v>
      </c>
    </row>
    <row r="320" spans="7:36" ht="15" customHeight="1" x14ac:dyDescent="0.2">
      <c r="G320" s="81" t="s">
        <v>2177</v>
      </c>
      <c r="O320" s="34" t="s">
        <v>1015</v>
      </c>
      <c r="P320" s="34"/>
      <c r="U320" s="81" t="s">
        <v>2177</v>
      </c>
      <c r="V320" s="81" t="s">
        <v>2177</v>
      </c>
      <c r="W320" s="81" t="s">
        <v>2177</v>
      </c>
      <c r="AA320" s="81" t="s">
        <v>159</v>
      </c>
      <c r="AB320" s="81" t="s">
        <v>159</v>
      </c>
      <c r="AC320" s="81" t="s">
        <v>159</v>
      </c>
      <c r="AD320" s="81" t="s">
        <v>159</v>
      </c>
      <c r="AE320" s="81" t="s">
        <v>159</v>
      </c>
      <c r="AF320" s="81" t="s">
        <v>2177</v>
      </c>
      <c r="AG320" s="81" t="s">
        <v>2177</v>
      </c>
      <c r="AH320" s="81" t="s">
        <v>2177</v>
      </c>
      <c r="AI320" s="34"/>
      <c r="AJ320" s="81" t="s">
        <v>2177</v>
      </c>
    </row>
    <row r="321" spans="7:36" ht="15" customHeight="1" x14ac:dyDescent="0.2">
      <c r="G321" s="81" t="s">
        <v>2177</v>
      </c>
      <c r="O321" s="34" t="s">
        <v>1015</v>
      </c>
      <c r="P321" s="34"/>
      <c r="U321" s="81" t="s">
        <v>2177</v>
      </c>
      <c r="V321" s="81" t="s">
        <v>2177</v>
      </c>
      <c r="W321" s="81" t="s">
        <v>2177</v>
      </c>
      <c r="AA321" s="81" t="s">
        <v>159</v>
      </c>
      <c r="AB321" s="81" t="s">
        <v>159</v>
      </c>
      <c r="AC321" s="81" t="s">
        <v>159</v>
      </c>
      <c r="AD321" s="81" t="s">
        <v>159</v>
      </c>
      <c r="AE321" s="81" t="s">
        <v>159</v>
      </c>
      <c r="AF321" s="81" t="s">
        <v>2177</v>
      </c>
      <c r="AG321" s="81" t="s">
        <v>2177</v>
      </c>
      <c r="AH321" s="81" t="s">
        <v>2177</v>
      </c>
      <c r="AI321" s="34"/>
      <c r="AJ321" s="81" t="s">
        <v>2177</v>
      </c>
    </row>
    <row r="322" spans="7:36" ht="15" customHeight="1" x14ac:dyDescent="0.2">
      <c r="G322" s="81" t="s">
        <v>2177</v>
      </c>
      <c r="O322" s="34" t="s">
        <v>1015</v>
      </c>
      <c r="P322" s="34"/>
      <c r="U322" s="81" t="s">
        <v>2177</v>
      </c>
      <c r="V322" s="81" t="s">
        <v>2177</v>
      </c>
      <c r="W322" s="81" t="s">
        <v>2177</v>
      </c>
      <c r="AA322" s="81" t="s">
        <v>159</v>
      </c>
      <c r="AB322" s="81" t="s">
        <v>159</v>
      </c>
      <c r="AC322" s="81" t="s">
        <v>159</v>
      </c>
      <c r="AD322" s="81" t="s">
        <v>159</v>
      </c>
      <c r="AE322" s="81" t="s">
        <v>159</v>
      </c>
      <c r="AF322" s="81" t="s">
        <v>2177</v>
      </c>
      <c r="AG322" s="81" t="s">
        <v>2177</v>
      </c>
      <c r="AH322" s="81" t="s">
        <v>2177</v>
      </c>
      <c r="AI322" s="34"/>
      <c r="AJ322" s="81" t="s">
        <v>2177</v>
      </c>
    </row>
    <row r="323" spans="7:36" ht="15" customHeight="1" x14ac:dyDescent="0.2">
      <c r="G323" s="81" t="s">
        <v>2177</v>
      </c>
      <c r="O323" s="34" t="s">
        <v>1015</v>
      </c>
      <c r="P323" s="34"/>
      <c r="U323" s="81" t="s">
        <v>2177</v>
      </c>
      <c r="V323" s="81" t="s">
        <v>2177</v>
      </c>
      <c r="W323" s="81" t="s">
        <v>2177</v>
      </c>
      <c r="AA323" s="81" t="s">
        <v>159</v>
      </c>
      <c r="AB323" s="81" t="s">
        <v>159</v>
      </c>
      <c r="AC323" s="81" t="s">
        <v>159</v>
      </c>
      <c r="AD323" s="81" t="s">
        <v>159</v>
      </c>
      <c r="AE323" s="81" t="s">
        <v>159</v>
      </c>
      <c r="AF323" s="81" t="s">
        <v>2177</v>
      </c>
      <c r="AG323" s="81" t="s">
        <v>2177</v>
      </c>
      <c r="AH323" s="81" t="s">
        <v>2177</v>
      </c>
      <c r="AI323" s="34"/>
      <c r="AJ323" s="81" t="s">
        <v>2177</v>
      </c>
    </row>
    <row r="324" spans="7:36" ht="15" customHeight="1" x14ac:dyDescent="0.2">
      <c r="G324" s="81" t="s">
        <v>2177</v>
      </c>
      <c r="O324" s="34" t="s">
        <v>1015</v>
      </c>
      <c r="P324" s="34"/>
      <c r="U324" s="81" t="s">
        <v>2177</v>
      </c>
      <c r="V324" s="81" t="s">
        <v>2177</v>
      </c>
      <c r="W324" s="81" t="s">
        <v>2177</v>
      </c>
      <c r="AA324" s="81" t="s">
        <v>159</v>
      </c>
      <c r="AB324" s="81" t="s">
        <v>159</v>
      </c>
      <c r="AC324" s="81" t="s">
        <v>159</v>
      </c>
      <c r="AD324" s="81" t="s">
        <v>159</v>
      </c>
      <c r="AE324" s="81" t="s">
        <v>159</v>
      </c>
      <c r="AF324" s="81" t="s">
        <v>2177</v>
      </c>
      <c r="AG324" s="81" t="s">
        <v>2177</v>
      </c>
      <c r="AH324" s="81" t="s">
        <v>2177</v>
      </c>
      <c r="AI324" s="34"/>
      <c r="AJ324" s="81" t="s">
        <v>2177</v>
      </c>
    </row>
    <row r="325" spans="7:36" ht="15" customHeight="1" x14ac:dyDescent="0.2">
      <c r="G325" s="81" t="s">
        <v>2177</v>
      </c>
      <c r="O325" s="34" t="s">
        <v>1015</v>
      </c>
      <c r="P325" s="34"/>
      <c r="U325" s="81" t="s">
        <v>2177</v>
      </c>
      <c r="V325" s="81" t="s">
        <v>2177</v>
      </c>
      <c r="W325" s="81" t="s">
        <v>2177</v>
      </c>
      <c r="AA325" s="81" t="s">
        <v>159</v>
      </c>
      <c r="AB325" s="81" t="s">
        <v>159</v>
      </c>
      <c r="AC325" s="81" t="s">
        <v>159</v>
      </c>
      <c r="AD325" s="81" t="s">
        <v>159</v>
      </c>
      <c r="AE325" s="81" t="s">
        <v>159</v>
      </c>
      <c r="AF325" s="81" t="s">
        <v>2177</v>
      </c>
      <c r="AG325" s="81" t="s">
        <v>2177</v>
      </c>
      <c r="AH325" s="81" t="s">
        <v>2177</v>
      </c>
      <c r="AI325" s="34"/>
      <c r="AJ325" s="81" t="s">
        <v>2177</v>
      </c>
    </row>
    <row r="326" spans="7:36" ht="15" customHeight="1" x14ac:dyDescent="0.2">
      <c r="G326" s="81" t="s">
        <v>2177</v>
      </c>
      <c r="O326" s="34" t="s">
        <v>1015</v>
      </c>
      <c r="P326" s="34"/>
      <c r="U326" s="81" t="s">
        <v>2177</v>
      </c>
      <c r="V326" s="81" t="s">
        <v>2177</v>
      </c>
      <c r="W326" s="81" t="s">
        <v>2177</v>
      </c>
      <c r="AA326" s="81" t="s">
        <v>159</v>
      </c>
      <c r="AB326" s="81" t="s">
        <v>159</v>
      </c>
      <c r="AC326" s="81" t="s">
        <v>159</v>
      </c>
      <c r="AD326" s="81" t="s">
        <v>159</v>
      </c>
      <c r="AE326" s="81" t="s">
        <v>159</v>
      </c>
      <c r="AF326" s="81" t="s">
        <v>2177</v>
      </c>
      <c r="AG326" s="81" t="s">
        <v>2177</v>
      </c>
      <c r="AH326" s="81" t="s">
        <v>2177</v>
      </c>
      <c r="AI326" s="34"/>
      <c r="AJ326" s="81" t="s">
        <v>2177</v>
      </c>
    </row>
    <row r="327" spans="7:36" ht="15" customHeight="1" x14ac:dyDescent="0.2">
      <c r="G327" s="81" t="s">
        <v>2177</v>
      </c>
      <c r="O327" s="34" t="s">
        <v>1015</v>
      </c>
      <c r="P327" s="34"/>
      <c r="U327" s="81" t="s">
        <v>2177</v>
      </c>
      <c r="V327" s="81" t="s">
        <v>2177</v>
      </c>
      <c r="W327" s="81" t="s">
        <v>2177</v>
      </c>
      <c r="AA327" s="81" t="s">
        <v>159</v>
      </c>
      <c r="AB327" s="81" t="s">
        <v>159</v>
      </c>
      <c r="AC327" s="81" t="s">
        <v>159</v>
      </c>
      <c r="AD327" s="81" t="s">
        <v>159</v>
      </c>
      <c r="AE327" s="81" t="s">
        <v>159</v>
      </c>
      <c r="AF327" s="81" t="s">
        <v>2177</v>
      </c>
      <c r="AG327" s="81" t="s">
        <v>2177</v>
      </c>
      <c r="AH327" s="81" t="s">
        <v>2177</v>
      </c>
      <c r="AI327" s="34"/>
      <c r="AJ327" s="81" t="s">
        <v>2177</v>
      </c>
    </row>
    <row r="328" spans="7:36" ht="15" customHeight="1" x14ac:dyDescent="0.2">
      <c r="G328" s="81" t="s">
        <v>2177</v>
      </c>
      <c r="O328" s="34" t="s">
        <v>1015</v>
      </c>
      <c r="P328" s="34"/>
      <c r="U328" s="81" t="s">
        <v>2177</v>
      </c>
      <c r="V328" s="81" t="s">
        <v>2177</v>
      </c>
      <c r="W328" s="81" t="s">
        <v>2177</v>
      </c>
      <c r="AA328" s="81" t="s">
        <v>159</v>
      </c>
      <c r="AB328" s="81" t="s">
        <v>159</v>
      </c>
      <c r="AC328" s="81" t="s">
        <v>159</v>
      </c>
      <c r="AD328" s="81" t="s">
        <v>159</v>
      </c>
      <c r="AE328" s="81" t="s">
        <v>159</v>
      </c>
      <c r="AF328" s="81" t="s">
        <v>2177</v>
      </c>
      <c r="AG328" s="81" t="s">
        <v>2177</v>
      </c>
      <c r="AH328" s="81" t="s">
        <v>2177</v>
      </c>
      <c r="AI328" s="34"/>
      <c r="AJ328" s="81" t="s">
        <v>2177</v>
      </c>
    </row>
    <row r="329" spans="7:36" ht="15" customHeight="1" x14ac:dyDescent="0.2">
      <c r="G329" s="81" t="s">
        <v>2177</v>
      </c>
      <c r="O329" s="34" t="s">
        <v>1015</v>
      </c>
      <c r="P329" s="34"/>
      <c r="U329" s="81" t="s">
        <v>2177</v>
      </c>
      <c r="V329" s="81" t="s">
        <v>2177</v>
      </c>
      <c r="W329" s="81" t="s">
        <v>2177</v>
      </c>
      <c r="AA329" s="81" t="s">
        <v>159</v>
      </c>
      <c r="AB329" s="81" t="s">
        <v>159</v>
      </c>
      <c r="AC329" s="81" t="s">
        <v>159</v>
      </c>
      <c r="AD329" s="81" t="s">
        <v>159</v>
      </c>
      <c r="AE329" s="81" t="s">
        <v>159</v>
      </c>
      <c r="AF329" s="81" t="s">
        <v>2177</v>
      </c>
      <c r="AG329" s="81" t="s">
        <v>2177</v>
      </c>
      <c r="AH329" s="81" t="s">
        <v>2177</v>
      </c>
      <c r="AI329" s="34"/>
      <c r="AJ329" s="81" t="s">
        <v>2177</v>
      </c>
    </row>
    <row r="330" spans="7:36" ht="15" customHeight="1" x14ac:dyDescent="0.2">
      <c r="G330" s="81" t="s">
        <v>2177</v>
      </c>
      <c r="O330" s="34" t="s">
        <v>1015</v>
      </c>
      <c r="P330" s="34"/>
      <c r="U330" s="81" t="s">
        <v>2177</v>
      </c>
      <c r="V330" s="81" t="s">
        <v>2177</v>
      </c>
      <c r="W330" s="81" t="s">
        <v>2177</v>
      </c>
      <c r="AA330" s="81" t="s">
        <v>159</v>
      </c>
      <c r="AB330" s="81" t="s">
        <v>159</v>
      </c>
      <c r="AC330" s="81" t="s">
        <v>159</v>
      </c>
      <c r="AD330" s="81" t="s">
        <v>159</v>
      </c>
      <c r="AE330" s="81" t="s">
        <v>159</v>
      </c>
      <c r="AF330" s="81" t="s">
        <v>2177</v>
      </c>
      <c r="AG330" s="81" t="s">
        <v>2177</v>
      </c>
      <c r="AH330" s="81" t="s">
        <v>2177</v>
      </c>
      <c r="AI330" s="34"/>
      <c r="AJ330" s="81" t="s">
        <v>2177</v>
      </c>
    </row>
    <row r="331" spans="7:36" ht="15" customHeight="1" x14ac:dyDescent="0.2">
      <c r="G331" s="81" t="s">
        <v>2177</v>
      </c>
      <c r="O331" s="34" t="s">
        <v>1015</v>
      </c>
      <c r="P331" s="34"/>
      <c r="U331" s="81" t="s">
        <v>2177</v>
      </c>
      <c r="V331" s="81" t="s">
        <v>2177</v>
      </c>
      <c r="W331" s="81" t="s">
        <v>2177</v>
      </c>
      <c r="AA331" s="81" t="s">
        <v>159</v>
      </c>
      <c r="AB331" s="81" t="s">
        <v>159</v>
      </c>
      <c r="AC331" s="81" t="s">
        <v>159</v>
      </c>
      <c r="AD331" s="81" t="s">
        <v>159</v>
      </c>
      <c r="AE331" s="81" t="s">
        <v>159</v>
      </c>
      <c r="AF331" s="81" t="s">
        <v>2177</v>
      </c>
      <c r="AG331" s="81" t="s">
        <v>2177</v>
      </c>
      <c r="AH331" s="81" t="s">
        <v>2177</v>
      </c>
      <c r="AI331" s="34"/>
      <c r="AJ331" s="81" t="s">
        <v>2177</v>
      </c>
    </row>
    <row r="332" spans="7:36" ht="15" customHeight="1" x14ac:dyDescent="0.2">
      <c r="G332" s="81" t="s">
        <v>2177</v>
      </c>
      <c r="O332" s="34" t="s">
        <v>1015</v>
      </c>
      <c r="P332" s="34"/>
      <c r="U332" s="81" t="s">
        <v>2177</v>
      </c>
      <c r="V332" s="81" t="s">
        <v>2177</v>
      </c>
      <c r="W332" s="81" t="s">
        <v>2177</v>
      </c>
      <c r="AA332" s="81" t="s">
        <v>159</v>
      </c>
      <c r="AB332" s="81" t="s">
        <v>159</v>
      </c>
      <c r="AC332" s="81" t="s">
        <v>159</v>
      </c>
      <c r="AD332" s="81" t="s">
        <v>159</v>
      </c>
      <c r="AE332" s="81" t="s">
        <v>159</v>
      </c>
      <c r="AF332" s="81" t="s">
        <v>2177</v>
      </c>
      <c r="AG332" s="81" t="s">
        <v>2177</v>
      </c>
      <c r="AH332" s="81" t="s">
        <v>2177</v>
      </c>
      <c r="AI332" s="34"/>
      <c r="AJ332" s="81" t="s">
        <v>2177</v>
      </c>
    </row>
    <row r="333" spans="7:36" ht="15" customHeight="1" x14ac:dyDescent="0.2">
      <c r="G333" s="81" t="s">
        <v>2177</v>
      </c>
      <c r="O333" s="34" t="s">
        <v>1015</v>
      </c>
      <c r="P333" s="34"/>
      <c r="U333" s="81" t="s">
        <v>2177</v>
      </c>
      <c r="V333" s="81" t="s">
        <v>2177</v>
      </c>
      <c r="W333" s="81" t="s">
        <v>2177</v>
      </c>
      <c r="AA333" s="81" t="s">
        <v>159</v>
      </c>
      <c r="AB333" s="81" t="s">
        <v>159</v>
      </c>
      <c r="AC333" s="81" t="s">
        <v>159</v>
      </c>
      <c r="AD333" s="81" t="s">
        <v>159</v>
      </c>
      <c r="AE333" s="81" t="s">
        <v>159</v>
      </c>
      <c r="AF333" s="81" t="s">
        <v>2177</v>
      </c>
      <c r="AG333" s="81" t="s">
        <v>2177</v>
      </c>
      <c r="AH333" s="81" t="s">
        <v>2177</v>
      </c>
      <c r="AI333" s="34"/>
      <c r="AJ333" s="81" t="s">
        <v>2177</v>
      </c>
    </row>
    <row r="334" spans="7:36" ht="15" customHeight="1" x14ac:dyDescent="0.2">
      <c r="G334" s="81" t="s">
        <v>2177</v>
      </c>
      <c r="O334" s="34" t="s">
        <v>1015</v>
      </c>
      <c r="P334" s="34"/>
      <c r="U334" s="81" t="s">
        <v>2177</v>
      </c>
      <c r="V334" s="81" t="s">
        <v>2177</v>
      </c>
      <c r="W334" s="81" t="s">
        <v>2177</v>
      </c>
      <c r="AA334" s="81" t="s">
        <v>159</v>
      </c>
      <c r="AB334" s="81" t="s">
        <v>159</v>
      </c>
      <c r="AC334" s="81" t="s">
        <v>159</v>
      </c>
      <c r="AD334" s="81" t="s">
        <v>159</v>
      </c>
      <c r="AE334" s="81" t="s">
        <v>159</v>
      </c>
      <c r="AF334" s="81" t="s">
        <v>2177</v>
      </c>
      <c r="AG334" s="81" t="s">
        <v>2177</v>
      </c>
      <c r="AH334" s="81" t="s">
        <v>2177</v>
      </c>
      <c r="AI334" s="34"/>
      <c r="AJ334" s="81" t="s">
        <v>2177</v>
      </c>
    </row>
    <row r="335" spans="7:36" ht="15" customHeight="1" x14ac:dyDescent="0.2">
      <c r="G335" s="81" t="s">
        <v>2177</v>
      </c>
      <c r="O335" s="34" t="s">
        <v>1015</v>
      </c>
      <c r="P335" s="34"/>
      <c r="U335" s="81" t="s">
        <v>2177</v>
      </c>
      <c r="V335" s="81" t="s">
        <v>2177</v>
      </c>
      <c r="W335" s="81" t="s">
        <v>2177</v>
      </c>
      <c r="AA335" s="81" t="s">
        <v>159</v>
      </c>
      <c r="AB335" s="81" t="s">
        <v>159</v>
      </c>
      <c r="AC335" s="81" t="s">
        <v>159</v>
      </c>
      <c r="AD335" s="81" t="s">
        <v>159</v>
      </c>
      <c r="AE335" s="81" t="s">
        <v>159</v>
      </c>
      <c r="AF335" s="81" t="s">
        <v>2177</v>
      </c>
      <c r="AG335" s="81" t="s">
        <v>2177</v>
      </c>
      <c r="AH335" s="81" t="s">
        <v>2177</v>
      </c>
      <c r="AI335" s="34"/>
      <c r="AJ335" s="81" t="s">
        <v>2177</v>
      </c>
    </row>
    <row r="336" spans="7:36" ht="15" customHeight="1" x14ac:dyDescent="0.2">
      <c r="G336" s="81" t="s">
        <v>2177</v>
      </c>
      <c r="O336" s="34" t="s">
        <v>1015</v>
      </c>
      <c r="P336" s="34"/>
      <c r="U336" s="81" t="s">
        <v>2177</v>
      </c>
      <c r="V336" s="81" t="s">
        <v>2177</v>
      </c>
      <c r="W336" s="81" t="s">
        <v>2177</v>
      </c>
      <c r="AA336" s="81" t="s">
        <v>159</v>
      </c>
      <c r="AB336" s="81" t="s">
        <v>159</v>
      </c>
      <c r="AC336" s="81" t="s">
        <v>159</v>
      </c>
      <c r="AD336" s="81" t="s">
        <v>159</v>
      </c>
      <c r="AE336" s="81" t="s">
        <v>159</v>
      </c>
      <c r="AF336" s="81" t="s">
        <v>2177</v>
      </c>
      <c r="AG336" s="81" t="s">
        <v>2177</v>
      </c>
      <c r="AH336" s="81" t="s">
        <v>2177</v>
      </c>
      <c r="AI336" s="34"/>
      <c r="AJ336" s="81" t="s">
        <v>2177</v>
      </c>
    </row>
    <row r="337" spans="7:36" ht="15" customHeight="1" x14ac:dyDescent="0.2">
      <c r="G337" s="81" t="s">
        <v>2177</v>
      </c>
      <c r="O337" s="34" t="s">
        <v>1015</v>
      </c>
      <c r="P337" s="34"/>
      <c r="U337" s="81" t="s">
        <v>2177</v>
      </c>
      <c r="V337" s="81" t="s">
        <v>2177</v>
      </c>
      <c r="W337" s="81" t="s">
        <v>2177</v>
      </c>
      <c r="AA337" s="81" t="s">
        <v>159</v>
      </c>
      <c r="AB337" s="81" t="s">
        <v>159</v>
      </c>
      <c r="AC337" s="81" t="s">
        <v>159</v>
      </c>
      <c r="AD337" s="81" t="s">
        <v>159</v>
      </c>
      <c r="AE337" s="81" t="s">
        <v>159</v>
      </c>
      <c r="AF337" s="81" t="s">
        <v>2177</v>
      </c>
      <c r="AG337" s="81" t="s">
        <v>2177</v>
      </c>
      <c r="AH337" s="81" t="s">
        <v>2177</v>
      </c>
      <c r="AI337" s="34"/>
      <c r="AJ337" s="81" t="s">
        <v>2177</v>
      </c>
    </row>
    <row r="338" spans="7:36" ht="15" customHeight="1" x14ac:dyDescent="0.2">
      <c r="G338" s="81" t="s">
        <v>2177</v>
      </c>
      <c r="O338" s="34" t="s">
        <v>1015</v>
      </c>
      <c r="P338" s="34"/>
      <c r="U338" s="81" t="s">
        <v>2177</v>
      </c>
      <c r="V338" s="81" t="s">
        <v>2177</v>
      </c>
      <c r="W338" s="81" t="s">
        <v>2177</v>
      </c>
      <c r="AA338" s="81" t="s">
        <v>159</v>
      </c>
      <c r="AB338" s="81" t="s">
        <v>159</v>
      </c>
      <c r="AC338" s="81" t="s">
        <v>159</v>
      </c>
      <c r="AD338" s="81" t="s">
        <v>159</v>
      </c>
      <c r="AE338" s="81" t="s">
        <v>159</v>
      </c>
      <c r="AF338" s="81" t="s">
        <v>2177</v>
      </c>
      <c r="AG338" s="81" t="s">
        <v>2177</v>
      </c>
      <c r="AH338" s="81" t="s">
        <v>2177</v>
      </c>
      <c r="AI338" s="34"/>
      <c r="AJ338" s="81" t="s">
        <v>2177</v>
      </c>
    </row>
    <row r="339" spans="7:36" ht="15" customHeight="1" x14ac:dyDescent="0.2">
      <c r="G339" s="81" t="s">
        <v>2177</v>
      </c>
      <c r="O339" s="34" t="s">
        <v>1015</v>
      </c>
      <c r="P339" s="34"/>
      <c r="U339" s="81" t="s">
        <v>2177</v>
      </c>
      <c r="V339" s="81" t="s">
        <v>2177</v>
      </c>
      <c r="W339" s="81" t="s">
        <v>2177</v>
      </c>
      <c r="AA339" s="81" t="s">
        <v>159</v>
      </c>
      <c r="AB339" s="81" t="s">
        <v>159</v>
      </c>
      <c r="AC339" s="81" t="s">
        <v>159</v>
      </c>
      <c r="AD339" s="81" t="s">
        <v>159</v>
      </c>
      <c r="AE339" s="81" t="s">
        <v>159</v>
      </c>
      <c r="AF339" s="81" t="s">
        <v>2177</v>
      </c>
      <c r="AG339" s="81" t="s">
        <v>2177</v>
      </c>
      <c r="AH339" s="81" t="s">
        <v>2177</v>
      </c>
      <c r="AI339" s="34"/>
      <c r="AJ339" s="81" t="s">
        <v>2177</v>
      </c>
    </row>
    <row r="340" spans="7:36" ht="15" customHeight="1" x14ac:dyDescent="0.2">
      <c r="G340" s="81" t="s">
        <v>2177</v>
      </c>
      <c r="O340" s="34" t="s">
        <v>1015</v>
      </c>
      <c r="P340" s="34"/>
      <c r="U340" s="81" t="s">
        <v>2177</v>
      </c>
      <c r="V340" s="81" t="s">
        <v>2177</v>
      </c>
      <c r="W340" s="81" t="s">
        <v>2177</v>
      </c>
      <c r="AA340" s="81" t="s">
        <v>159</v>
      </c>
      <c r="AB340" s="81" t="s">
        <v>159</v>
      </c>
      <c r="AC340" s="81" t="s">
        <v>159</v>
      </c>
      <c r="AD340" s="81" t="s">
        <v>159</v>
      </c>
      <c r="AE340" s="81" t="s">
        <v>159</v>
      </c>
      <c r="AF340" s="81" t="s">
        <v>2177</v>
      </c>
      <c r="AG340" s="81" t="s">
        <v>2177</v>
      </c>
      <c r="AH340" s="81" t="s">
        <v>2177</v>
      </c>
      <c r="AI340" s="34"/>
      <c r="AJ340" s="81" t="s">
        <v>2177</v>
      </c>
    </row>
    <row r="341" spans="7:36" ht="15" customHeight="1" x14ac:dyDescent="0.2">
      <c r="G341" s="81" t="s">
        <v>2177</v>
      </c>
      <c r="O341" s="34" t="s">
        <v>1015</v>
      </c>
      <c r="P341" s="34"/>
      <c r="U341" s="81" t="s">
        <v>2177</v>
      </c>
      <c r="V341" s="81" t="s">
        <v>2177</v>
      </c>
      <c r="W341" s="81" t="s">
        <v>2177</v>
      </c>
      <c r="AA341" s="81" t="s">
        <v>159</v>
      </c>
      <c r="AB341" s="81" t="s">
        <v>159</v>
      </c>
      <c r="AC341" s="81" t="s">
        <v>159</v>
      </c>
      <c r="AD341" s="81" t="s">
        <v>159</v>
      </c>
      <c r="AE341" s="81" t="s">
        <v>159</v>
      </c>
      <c r="AF341" s="81" t="s">
        <v>2177</v>
      </c>
      <c r="AG341" s="81" t="s">
        <v>2177</v>
      </c>
      <c r="AH341" s="81" t="s">
        <v>2177</v>
      </c>
      <c r="AI341" s="34"/>
      <c r="AJ341" s="81" t="s">
        <v>2177</v>
      </c>
    </row>
    <row r="342" spans="7:36" ht="15" customHeight="1" x14ac:dyDescent="0.2">
      <c r="G342" s="81" t="s">
        <v>2177</v>
      </c>
      <c r="O342" s="34" t="s">
        <v>1015</v>
      </c>
      <c r="P342" s="34"/>
      <c r="U342" s="81" t="s">
        <v>2177</v>
      </c>
      <c r="V342" s="81" t="s">
        <v>2177</v>
      </c>
      <c r="W342" s="81" t="s">
        <v>2177</v>
      </c>
      <c r="AA342" s="81" t="s">
        <v>159</v>
      </c>
      <c r="AB342" s="81" t="s">
        <v>159</v>
      </c>
      <c r="AC342" s="81" t="s">
        <v>159</v>
      </c>
      <c r="AD342" s="81" t="s">
        <v>159</v>
      </c>
      <c r="AE342" s="81" t="s">
        <v>159</v>
      </c>
      <c r="AF342" s="81" t="s">
        <v>2177</v>
      </c>
      <c r="AG342" s="81" t="s">
        <v>2177</v>
      </c>
      <c r="AH342" s="81" t="s">
        <v>2177</v>
      </c>
      <c r="AI342" s="34"/>
      <c r="AJ342" s="81" t="s">
        <v>2177</v>
      </c>
    </row>
    <row r="343" spans="7:36" ht="15" customHeight="1" x14ac:dyDescent="0.2">
      <c r="G343" s="81" t="s">
        <v>2177</v>
      </c>
      <c r="O343" s="34" t="s">
        <v>1015</v>
      </c>
      <c r="P343" s="34"/>
      <c r="U343" s="81" t="s">
        <v>2177</v>
      </c>
      <c r="V343" s="81" t="s">
        <v>2177</v>
      </c>
      <c r="W343" s="81" t="s">
        <v>2177</v>
      </c>
      <c r="AA343" s="81" t="s">
        <v>159</v>
      </c>
      <c r="AB343" s="81" t="s">
        <v>159</v>
      </c>
      <c r="AC343" s="81" t="s">
        <v>159</v>
      </c>
      <c r="AD343" s="81" t="s">
        <v>159</v>
      </c>
      <c r="AE343" s="81" t="s">
        <v>159</v>
      </c>
      <c r="AF343" s="81" t="s">
        <v>2177</v>
      </c>
      <c r="AG343" s="81" t="s">
        <v>2177</v>
      </c>
      <c r="AH343" s="81" t="s">
        <v>2177</v>
      </c>
      <c r="AI343" s="34"/>
      <c r="AJ343" s="81" t="s">
        <v>2177</v>
      </c>
    </row>
    <row r="344" spans="7:36" ht="15" customHeight="1" x14ac:dyDescent="0.2">
      <c r="G344" s="81" t="s">
        <v>2177</v>
      </c>
      <c r="O344" s="34" t="s">
        <v>1015</v>
      </c>
      <c r="P344" s="34"/>
      <c r="U344" s="81" t="s">
        <v>2177</v>
      </c>
      <c r="V344" s="81" t="s">
        <v>2177</v>
      </c>
      <c r="W344" s="81" t="s">
        <v>2177</v>
      </c>
      <c r="AA344" s="81" t="s">
        <v>159</v>
      </c>
      <c r="AB344" s="81" t="s">
        <v>159</v>
      </c>
      <c r="AC344" s="81" t="s">
        <v>159</v>
      </c>
      <c r="AD344" s="81" t="s">
        <v>159</v>
      </c>
      <c r="AE344" s="81" t="s">
        <v>159</v>
      </c>
      <c r="AF344" s="81" t="s">
        <v>2177</v>
      </c>
      <c r="AG344" s="81" t="s">
        <v>2177</v>
      </c>
      <c r="AH344" s="81" t="s">
        <v>2177</v>
      </c>
      <c r="AI344" s="34"/>
      <c r="AJ344" s="81" t="s">
        <v>2177</v>
      </c>
    </row>
    <row r="345" spans="7:36" ht="15" customHeight="1" x14ac:dyDescent="0.2">
      <c r="G345" s="81" t="s">
        <v>2177</v>
      </c>
      <c r="O345" s="34" t="s">
        <v>1015</v>
      </c>
      <c r="P345" s="34"/>
      <c r="U345" s="81" t="s">
        <v>2177</v>
      </c>
      <c r="V345" s="81" t="s">
        <v>2177</v>
      </c>
      <c r="W345" s="81" t="s">
        <v>2177</v>
      </c>
      <c r="AA345" s="81" t="s">
        <v>159</v>
      </c>
      <c r="AB345" s="81" t="s">
        <v>159</v>
      </c>
      <c r="AC345" s="81" t="s">
        <v>159</v>
      </c>
      <c r="AD345" s="81" t="s">
        <v>159</v>
      </c>
      <c r="AE345" s="81" t="s">
        <v>159</v>
      </c>
      <c r="AF345" s="81" t="s">
        <v>2177</v>
      </c>
      <c r="AG345" s="81" t="s">
        <v>2177</v>
      </c>
      <c r="AH345" s="81" t="s">
        <v>2177</v>
      </c>
      <c r="AI345" s="34"/>
      <c r="AJ345" s="81" t="s">
        <v>2177</v>
      </c>
    </row>
    <row r="346" spans="7:36" ht="15" customHeight="1" x14ac:dyDescent="0.2">
      <c r="G346" s="81" t="s">
        <v>2177</v>
      </c>
      <c r="O346" s="34" t="s">
        <v>1015</v>
      </c>
      <c r="P346" s="34"/>
      <c r="U346" s="81" t="s">
        <v>2177</v>
      </c>
      <c r="V346" s="81" t="s">
        <v>2177</v>
      </c>
      <c r="W346" s="81" t="s">
        <v>2177</v>
      </c>
      <c r="AA346" s="81" t="s">
        <v>159</v>
      </c>
      <c r="AB346" s="81" t="s">
        <v>159</v>
      </c>
      <c r="AC346" s="81" t="s">
        <v>159</v>
      </c>
      <c r="AD346" s="81" t="s">
        <v>159</v>
      </c>
      <c r="AE346" s="81" t="s">
        <v>159</v>
      </c>
      <c r="AF346" s="81" t="s">
        <v>2177</v>
      </c>
      <c r="AG346" s="81" t="s">
        <v>2177</v>
      </c>
      <c r="AH346" s="81" t="s">
        <v>2177</v>
      </c>
      <c r="AI346" s="34"/>
      <c r="AJ346" s="81" t="s">
        <v>2177</v>
      </c>
    </row>
    <row r="347" spans="7:36" ht="15" customHeight="1" x14ac:dyDescent="0.2">
      <c r="G347" s="81" t="s">
        <v>2177</v>
      </c>
      <c r="O347" s="34" t="s">
        <v>1015</v>
      </c>
      <c r="P347" s="34"/>
      <c r="U347" s="81" t="s">
        <v>2177</v>
      </c>
      <c r="V347" s="81" t="s">
        <v>2177</v>
      </c>
      <c r="W347" s="81" t="s">
        <v>2177</v>
      </c>
      <c r="AA347" s="81" t="s">
        <v>159</v>
      </c>
      <c r="AB347" s="81" t="s">
        <v>159</v>
      </c>
      <c r="AC347" s="81" t="s">
        <v>159</v>
      </c>
      <c r="AD347" s="81" t="s">
        <v>159</v>
      </c>
      <c r="AE347" s="81" t="s">
        <v>159</v>
      </c>
      <c r="AF347" s="81" t="s">
        <v>2177</v>
      </c>
      <c r="AG347" s="81" t="s">
        <v>2177</v>
      </c>
      <c r="AH347" s="81" t="s">
        <v>2177</v>
      </c>
      <c r="AI347" s="34"/>
      <c r="AJ347" s="81" t="s">
        <v>2177</v>
      </c>
    </row>
    <row r="348" spans="7:36" ht="15" customHeight="1" x14ac:dyDescent="0.2">
      <c r="G348" s="81" t="s">
        <v>2177</v>
      </c>
      <c r="O348" s="34" t="s">
        <v>1015</v>
      </c>
      <c r="P348" s="34"/>
      <c r="U348" s="81" t="s">
        <v>2177</v>
      </c>
      <c r="V348" s="81" t="s">
        <v>2177</v>
      </c>
      <c r="W348" s="81" t="s">
        <v>2177</v>
      </c>
      <c r="AA348" s="81" t="s">
        <v>159</v>
      </c>
      <c r="AB348" s="81" t="s">
        <v>159</v>
      </c>
      <c r="AC348" s="81" t="s">
        <v>159</v>
      </c>
      <c r="AD348" s="81" t="s">
        <v>159</v>
      </c>
      <c r="AE348" s="81" t="s">
        <v>159</v>
      </c>
      <c r="AF348" s="81" t="s">
        <v>2177</v>
      </c>
      <c r="AG348" s="81" t="s">
        <v>2177</v>
      </c>
      <c r="AH348" s="81" t="s">
        <v>2177</v>
      </c>
      <c r="AI348" s="34"/>
      <c r="AJ348" s="81" t="s">
        <v>2177</v>
      </c>
    </row>
    <row r="349" spans="7:36" ht="15" customHeight="1" x14ac:dyDescent="0.2">
      <c r="G349" s="81" t="s">
        <v>2177</v>
      </c>
      <c r="O349" s="34" t="s">
        <v>1015</v>
      </c>
      <c r="P349" s="34"/>
      <c r="U349" s="81" t="s">
        <v>2177</v>
      </c>
      <c r="V349" s="81" t="s">
        <v>2177</v>
      </c>
      <c r="W349" s="81" t="s">
        <v>2177</v>
      </c>
      <c r="AA349" s="81" t="s">
        <v>159</v>
      </c>
      <c r="AB349" s="81" t="s">
        <v>159</v>
      </c>
      <c r="AC349" s="81" t="s">
        <v>159</v>
      </c>
      <c r="AD349" s="81" t="s">
        <v>159</v>
      </c>
      <c r="AE349" s="81" t="s">
        <v>159</v>
      </c>
      <c r="AF349" s="81" t="s">
        <v>2177</v>
      </c>
      <c r="AG349" s="81" t="s">
        <v>2177</v>
      </c>
      <c r="AH349" s="81" t="s">
        <v>2177</v>
      </c>
      <c r="AI349" s="34"/>
      <c r="AJ349" s="81" t="s">
        <v>2177</v>
      </c>
    </row>
    <row r="350" spans="7:36" ht="15" customHeight="1" x14ac:dyDescent="0.2">
      <c r="G350" s="81" t="s">
        <v>2177</v>
      </c>
      <c r="O350" s="34" t="s">
        <v>1015</v>
      </c>
      <c r="P350" s="34"/>
      <c r="U350" s="81" t="s">
        <v>2177</v>
      </c>
      <c r="V350" s="81" t="s">
        <v>2177</v>
      </c>
      <c r="W350" s="81" t="s">
        <v>2177</v>
      </c>
      <c r="AA350" s="81" t="s">
        <v>159</v>
      </c>
      <c r="AB350" s="81" t="s">
        <v>159</v>
      </c>
      <c r="AC350" s="81" t="s">
        <v>159</v>
      </c>
      <c r="AD350" s="81" t="s">
        <v>159</v>
      </c>
      <c r="AE350" s="81" t="s">
        <v>159</v>
      </c>
      <c r="AF350" s="81" t="s">
        <v>2177</v>
      </c>
      <c r="AG350" s="81" t="s">
        <v>2177</v>
      </c>
      <c r="AH350" s="81" t="s">
        <v>2177</v>
      </c>
      <c r="AI350" s="34"/>
      <c r="AJ350" s="81" t="s">
        <v>2177</v>
      </c>
    </row>
    <row r="351" spans="7:36" ht="15" customHeight="1" x14ac:dyDescent="0.2">
      <c r="G351" s="81" t="s">
        <v>2177</v>
      </c>
      <c r="O351" s="34" t="s">
        <v>1015</v>
      </c>
      <c r="P351" s="34"/>
      <c r="U351" s="81" t="s">
        <v>2177</v>
      </c>
      <c r="V351" s="81" t="s">
        <v>2177</v>
      </c>
      <c r="W351" s="81" t="s">
        <v>2177</v>
      </c>
      <c r="AA351" s="81" t="s">
        <v>159</v>
      </c>
      <c r="AB351" s="81" t="s">
        <v>159</v>
      </c>
      <c r="AC351" s="81" t="s">
        <v>159</v>
      </c>
      <c r="AD351" s="81" t="s">
        <v>159</v>
      </c>
      <c r="AE351" s="81" t="s">
        <v>159</v>
      </c>
      <c r="AF351" s="81" t="s">
        <v>2177</v>
      </c>
      <c r="AG351" s="81" t="s">
        <v>2177</v>
      </c>
      <c r="AH351" s="81" t="s">
        <v>2177</v>
      </c>
      <c r="AI351" s="34"/>
      <c r="AJ351" s="81" t="s">
        <v>2177</v>
      </c>
    </row>
    <row r="352" spans="7:36" ht="15" customHeight="1" x14ac:dyDescent="0.2">
      <c r="G352" s="81" t="s">
        <v>2177</v>
      </c>
      <c r="O352" s="34" t="s">
        <v>1015</v>
      </c>
      <c r="P352" s="34"/>
      <c r="U352" s="81" t="s">
        <v>2177</v>
      </c>
      <c r="V352" s="81" t="s">
        <v>2177</v>
      </c>
      <c r="W352" s="81" t="s">
        <v>2177</v>
      </c>
      <c r="AA352" s="81" t="s">
        <v>159</v>
      </c>
      <c r="AB352" s="81" t="s">
        <v>159</v>
      </c>
      <c r="AC352" s="81" t="s">
        <v>159</v>
      </c>
      <c r="AD352" s="81" t="s">
        <v>159</v>
      </c>
      <c r="AE352" s="81" t="s">
        <v>159</v>
      </c>
      <c r="AF352" s="81" t="s">
        <v>2177</v>
      </c>
      <c r="AG352" s="81" t="s">
        <v>2177</v>
      </c>
      <c r="AH352" s="81" t="s">
        <v>2177</v>
      </c>
      <c r="AI352" s="34"/>
      <c r="AJ352" s="81" t="s">
        <v>2177</v>
      </c>
    </row>
    <row r="353" spans="7:36" ht="15" customHeight="1" x14ac:dyDescent="0.2">
      <c r="G353" s="81" t="s">
        <v>2177</v>
      </c>
      <c r="O353" s="34" t="s">
        <v>1015</v>
      </c>
      <c r="P353" s="34"/>
      <c r="U353" s="81" t="s">
        <v>2177</v>
      </c>
      <c r="V353" s="81" t="s">
        <v>2177</v>
      </c>
      <c r="W353" s="81" t="s">
        <v>2177</v>
      </c>
      <c r="AA353" s="81" t="s">
        <v>159</v>
      </c>
      <c r="AB353" s="81" t="s">
        <v>159</v>
      </c>
      <c r="AC353" s="81" t="s">
        <v>159</v>
      </c>
      <c r="AD353" s="81" t="s">
        <v>159</v>
      </c>
      <c r="AE353" s="81" t="s">
        <v>159</v>
      </c>
      <c r="AF353" s="81" t="s">
        <v>2177</v>
      </c>
      <c r="AG353" s="81" t="s">
        <v>2177</v>
      </c>
      <c r="AH353" s="81" t="s">
        <v>2177</v>
      </c>
      <c r="AI353" s="34"/>
      <c r="AJ353" s="81" t="s">
        <v>2177</v>
      </c>
    </row>
    <row r="354" spans="7:36" ht="15" customHeight="1" x14ac:dyDescent="0.2">
      <c r="G354" s="81" t="s">
        <v>2177</v>
      </c>
      <c r="O354" s="34" t="s">
        <v>1015</v>
      </c>
      <c r="P354" s="34"/>
      <c r="U354" s="81" t="s">
        <v>2177</v>
      </c>
      <c r="V354" s="81" t="s">
        <v>2177</v>
      </c>
      <c r="W354" s="81" t="s">
        <v>2177</v>
      </c>
      <c r="AA354" s="81" t="s">
        <v>159</v>
      </c>
      <c r="AB354" s="81" t="s">
        <v>159</v>
      </c>
      <c r="AC354" s="81" t="s">
        <v>159</v>
      </c>
      <c r="AD354" s="81" t="s">
        <v>159</v>
      </c>
      <c r="AE354" s="81" t="s">
        <v>159</v>
      </c>
      <c r="AF354" s="81" t="s">
        <v>2177</v>
      </c>
      <c r="AG354" s="81" t="s">
        <v>2177</v>
      </c>
      <c r="AH354" s="81" t="s">
        <v>2177</v>
      </c>
      <c r="AI354" s="34"/>
      <c r="AJ354" s="81" t="s">
        <v>2177</v>
      </c>
    </row>
    <row r="355" spans="7:36" ht="15" customHeight="1" x14ac:dyDescent="0.2">
      <c r="G355" s="81" t="s">
        <v>2177</v>
      </c>
      <c r="O355" s="34" t="s">
        <v>1015</v>
      </c>
      <c r="P355" s="34"/>
      <c r="U355" s="81" t="s">
        <v>2177</v>
      </c>
      <c r="V355" s="81" t="s">
        <v>2177</v>
      </c>
      <c r="W355" s="81" t="s">
        <v>2177</v>
      </c>
      <c r="AA355" s="81" t="s">
        <v>159</v>
      </c>
      <c r="AB355" s="81" t="s">
        <v>159</v>
      </c>
      <c r="AC355" s="81" t="s">
        <v>159</v>
      </c>
      <c r="AD355" s="81" t="s">
        <v>159</v>
      </c>
      <c r="AE355" s="81" t="s">
        <v>159</v>
      </c>
      <c r="AF355" s="81" t="s">
        <v>2177</v>
      </c>
      <c r="AG355" s="81" t="s">
        <v>2177</v>
      </c>
      <c r="AH355" s="81" t="s">
        <v>2177</v>
      </c>
      <c r="AI355" s="34"/>
      <c r="AJ355" s="81" t="s">
        <v>2177</v>
      </c>
    </row>
    <row r="356" spans="7:36" ht="15" customHeight="1" x14ac:dyDescent="0.2">
      <c r="G356" s="81" t="s">
        <v>2177</v>
      </c>
      <c r="O356" s="34" t="s">
        <v>1015</v>
      </c>
      <c r="P356" s="34"/>
      <c r="U356" s="81" t="s">
        <v>2177</v>
      </c>
      <c r="V356" s="81" t="s">
        <v>2177</v>
      </c>
      <c r="W356" s="81" t="s">
        <v>2177</v>
      </c>
      <c r="AA356" s="81" t="s">
        <v>159</v>
      </c>
      <c r="AB356" s="81" t="s">
        <v>159</v>
      </c>
      <c r="AC356" s="81" t="s">
        <v>159</v>
      </c>
      <c r="AD356" s="81" t="s">
        <v>159</v>
      </c>
      <c r="AE356" s="81" t="s">
        <v>159</v>
      </c>
      <c r="AF356" s="81" t="s">
        <v>2177</v>
      </c>
      <c r="AG356" s="81" t="s">
        <v>2177</v>
      </c>
      <c r="AH356" s="81" t="s">
        <v>2177</v>
      </c>
      <c r="AI356" s="34"/>
      <c r="AJ356" s="81" t="s">
        <v>2177</v>
      </c>
    </row>
    <row r="357" spans="7:36" ht="15" customHeight="1" x14ac:dyDescent="0.2">
      <c r="G357" s="81" t="s">
        <v>2177</v>
      </c>
      <c r="O357" s="34" t="s">
        <v>1015</v>
      </c>
      <c r="P357" s="34"/>
      <c r="U357" s="81" t="s">
        <v>2177</v>
      </c>
      <c r="V357" s="81" t="s">
        <v>2177</v>
      </c>
      <c r="W357" s="81" t="s">
        <v>2177</v>
      </c>
      <c r="AA357" s="81" t="s">
        <v>159</v>
      </c>
      <c r="AB357" s="81" t="s">
        <v>159</v>
      </c>
      <c r="AC357" s="81" t="s">
        <v>159</v>
      </c>
      <c r="AD357" s="81" t="s">
        <v>159</v>
      </c>
      <c r="AE357" s="81" t="s">
        <v>159</v>
      </c>
      <c r="AF357" s="81" t="s">
        <v>2177</v>
      </c>
      <c r="AG357" s="81" t="s">
        <v>2177</v>
      </c>
      <c r="AH357" s="81" t="s">
        <v>2177</v>
      </c>
      <c r="AI357" s="34"/>
      <c r="AJ357" s="81" t="s">
        <v>2177</v>
      </c>
    </row>
    <row r="358" spans="7:36" ht="15" customHeight="1" x14ac:dyDescent="0.2">
      <c r="G358" s="81" t="s">
        <v>2177</v>
      </c>
      <c r="O358" s="34" t="s">
        <v>1015</v>
      </c>
      <c r="P358" s="34"/>
      <c r="U358" s="81" t="s">
        <v>2177</v>
      </c>
      <c r="V358" s="81" t="s">
        <v>2177</v>
      </c>
      <c r="W358" s="81" t="s">
        <v>2177</v>
      </c>
      <c r="AA358" s="81" t="s">
        <v>159</v>
      </c>
      <c r="AB358" s="81" t="s">
        <v>159</v>
      </c>
      <c r="AC358" s="81" t="s">
        <v>159</v>
      </c>
      <c r="AD358" s="81" t="s">
        <v>159</v>
      </c>
      <c r="AE358" s="81" t="s">
        <v>159</v>
      </c>
      <c r="AF358" s="81" t="s">
        <v>2177</v>
      </c>
      <c r="AG358" s="81" t="s">
        <v>2177</v>
      </c>
      <c r="AH358" s="81" t="s">
        <v>2177</v>
      </c>
      <c r="AI358" s="34"/>
      <c r="AJ358" s="81" t="s">
        <v>2177</v>
      </c>
    </row>
    <row r="359" spans="7:36" ht="15" customHeight="1" x14ac:dyDescent="0.2">
      <c r="G359" s="81" t="s">
        <v>2177</v>
      </c>
      <c r="O359" s="34" t="s">
        <v>1015</v>
      </c>
      <c r="P359" s="34"/>
      <c r="U359" s="81" t="s">
        <v>2177</v>
      </c>
      <c r="V359" s="81" t="s">
        <v>2177</v>
      </c>
      <c r="W359" s="81" t="s">
        <v>2177</v>
      </c>
      <c r="AA359" s="81" t="s">
        <v>159</v>
      </c>
      <c r="AB359" s="81" t="s">
        <v>159</v>
      </c>
      <c r="AC359" s="81" t="s">
        <v>159</v>
      </c>
      <c r="AD359" s="81" t="s">
        <v>159</v>
      </c>
      <c r="AE359" s="81" t="s">
        <v>159</v>
      </c>
      <c r="AF359" s="81" t="s">
        <v>2177</v>
      </c>
      <c r="AG359" s="81" t="s">
        <v>2177</v>
      </c>
      <c r="AH359" s="81" t="s">
        <v>2177</v>
      </c>
      <c r="AI359" s="34"/>
      <c r="AJ359" s="81" t="s">
        <v>2177</v>
      </c>
    </row>
    <row r="360" spans="7:36" ht="15" customHeight="1" x14ac:dyDescent="0.2">
      <c r="G360" s="81" t="s">
        <v>2177</v>
      </c>
      <c r="O360" s="34" t="s">
        <v>1015</v>
      </c>
      <c r="P360" s="34"/>
      <c r="U360" s="81" t="s">
        <v>2177</v>
      </c>
      <c r="V360" s="81" t="s">
        <v>2177</v>
      </c>
      <c r="W360" s="81" t="s">
        <v>2177</v>
      </c>
      <c r="AA360" s="81" t="s">
        <v>159</v>
      </c>
      <c r="AB360" s="81" t="s">
        <v>159</v>
      </c>
      <c r="AC360" s="81" t="s">
        <v>159</v>
      </c>
      <c r="AD360" s="81" t="s">
        <v>159</v>
      </c>
      <c r="AE360" s="81" t="s">
        <v>159</v>
      </c>
      <c r="AF360" s="81" t="s">
        <v>2177</v>
      </c>
      <c r="AG360" s="81" t="s">
        <v>2177</v>
      </c>
      <c r="AH360" s="81" t="s">
        <v>2177</v>
      </c>
      <c r="AI360" s="34"/>
      <c r="AJ360" s="81" t="s">
        <v>2177</v>
      </c>
    </row>
    <row r="361" spans="7:36" ht="15" customHeight="1" x14ac:dyDescent="0.2">
      <c r="G361" s="81" t="s">
        <v>2177</v>
      </c>
      <c r="O361" s="34" t="s">
        <v>1015</v>
      </c>
      <c r="P361" s="34"/>
      <c r="U361" s="81" t="s">
        <v>2177</v>
      </c>
      <c r="V361" s="81" t="s">
        <v>2177</v>
      </c>
      <c r="W361" s="81" t="s">
        <v>2177</v>
      </c>
      <c r="AA361" s="81" t="s">
        <v>159</v>
      </c>
      <c r="AB361" s="81" t="s">
        <v>159</v>
      </c>
      <c r="AC361" s="81" t="s">
        <v>159</v>
      </c>
      <c r="AD361" s="81" t="s">
        <v>159</v>
      </c>
      <c r="AE361" s="81" t="s">
        <v>159</v>
      </c>
      <c r="AF361" s="81" t="s">
        <v>2177</v>
      </c>
      <c r="AG361" s="81" t="s">
        <v>2177</v>
      </c>
      <c r="AH361" s="81" t="s">
        <v>2177</v>
      </c>
      <c r="AI361" s="34"/>
      <c r="AJ361" s="81" t="s">
        <v>2177</v>
      </c>
    </row>
    <row r="362" spans="7:36" ht="15" customHeight="1" x14ac:dyDescent="0.2">
      <c r="G362" s="81" t="s">
        <v>2177</v>
      </c>
      <c r="O362" s="34" t="s">
        <v>1015</v>
      </c>
      <c r="P362" s="34"/>
      <c r="U362" s="81" t="s">
        <v>2177</v>
      </c>
      <c r="V362" s="81" t="s">
        <v>2177</v>
      </c>
      <c r="W362" s="81" t="s">
        <v>2177</v>
      </c>
      <c r="AA362" s="81" t="s">
        <v>159</v>
      </c>
      <c r="AB362" s="81" t="s">
        <v>159</v>
      </c>
      <c r="AC362" s="81" t="s">
        <v>159</v>
      </c>
      <c r="AD362" s="81" t="s">
        <v>159</v>
      </c>
      <c r="AE362" s="81" t="s">
        <v>159</v>
      </c>
      <c r="AF362" s="81" t="s">
        <v>2177</v>
      </c>
      <c r="AG362" s="81" t="s">
        <v>2177</v>
      </c>
      <c r="AH362" s="81" t="s">
        <v>2177</v>
      </c>
      <c r="AI362" s="34"/>
      <c r="AJ362" s="81" t="s">
        <v>2177</v>
      </c>
    </row>
  </sheetData>
  <autoFilter ref="A2:AJ7" xr:uid="{51965C98-E5DD-40EE-863B-45F12AD9D174}"/>
  <mergeCells count="2">
    <mergeCell ref="I1:N1"/>
    <mergeCell ref="AA1:AF1"/>
  </mergeCell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r:uid="{6A207522-F780-484D-9FE6-6FD64E78D0B4}">
          <x14:formula1>
            <xm:f>Lists!$A$2:$A$13</xm:f>
          </x14:formula1>
          <xm:sqref>F3:F1000</xm:sqref>
        </x14:dataValidation>
        <x14:dataValidation type="list" allowBlank="1" showInputMessage="1" showErrorMessage="1" xr:uid="{39E0EFD9-48A6-4DF0-AF33-F4AB93F61195}">
          <x14:formula1>
            <xm:f>Lists!$G$2:$G$7</xm:f>
          </x14:formula1>
          <xm:sqref>O3:O1000</xm:sqref>
        </x14:dataValidation>
        <x14:dataValidation type="list" allowBlank="1" showInputMessage="1" showErrorMessage="1" xr:uid="{09E6D6DC-5363-4021-84B1-140CFA05E62E}">
          <x14:formula1>
            <xm:f>Lists!$H$2:$H$4</xm:f>
          </x14:formula1>
          <xm:sqref>P3:P1000</xm:sqref>
        </x14:dataValidation>
      </x14:dataValidation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D7404-EC23-4CAA-BC93-31CBBE3A75C9}">
  <sheetPr>
    <tabColor rgb="FFFFC000"/>
    <outlinePr summaryBelow="0"/>
  </sheetPr>
  <dimension ref="A1:AH1115"/>
  <sheetViews>
    <sheetView zoomScaleNormal="100" workbookViewId="0">
      <pane ySplit="2" topLeftCell="A216" activePane="bottomLeft" state="frozen"/>
      <selection pane="bottomLeft" activeCell="F232" sqref="F232"/>
    </sheetView>
  </sheetViews>
  <sheetFormatPr baseColWidth="10" defaultColWidth="8.6640625" defaultRowHeight="15" customHeight="1" outlineLevelCol="1" x14ac:dyDescent="0.2"/>
  <cols>
    <col min="1" max="1" width="6.33203125" style="40" customWidth="1"/>
    <col min="2" max="2" width="32.33203125" customWidth="1" outlineLevel="1"/>
    <col min="3" max="4" width="18.6640625" customWidth="1" outlineLevel="1"/>
    <col min="5" max="5" width="7.33203125" style="40" customWidth="1"/>
    <col min="6" max="7" width="18.6640625" customWidth="1"/>
    <col min="8" max="12" width="18.6640625" customWidth="1" outlineLevel="1"/>
    <col min="13" max="13" width="17.6640625" style="3" customWidth="1"/>
    <col min="14" max="14" width="25.5" customWidth="1" outlineLevel="1"/>
    <col min="15" max="15" width="19.5" customWidth="1" outlineLevel="1"/>
    <col min="16" max="18" width="13.33203125" customWidth="1" outlineLevel="1"/>
    <col min="19" max="19" width="45.6640625" customWidth="1" outlineLevel="1"/>
    <col min="20" max="20" width="14.33203125" customWidth="1" outlineLevel="1"/>
    <col min="21" max="22" width="18.6640625" customWidth="1" outlineLevel="1"/>
    <col min="23" max="23" width="11" customWidth="1" outlineLevel="1"/>
    <col min="24" max="24" width="18.6640625" customWidth="1"/>
    <col min="25" max="25" width="18.6640625" customWidth="1" outlineLevel="1"/>
    <col min="26" max="26" width="12.5" customWidth="1" outlineLevel="1"/>
    <col min="27" max="27" width="13.33203125" customWidth="1" outlineLevel="1"/>
    <col min="28" max="28" width="10.5" customWidth="1" outlineLevel="1"/>
    <col min="29" max="29" width="14" customWidth="1" outlineLevel="1"/>
    <col min="30" max="31" width="18.6640625" customWidth="1" outlineLevel="1"/>
    <col min="32" max="32" width="50.5" customWidth="1" outlineLevel="1"/>
    <col min="33" max="33" width="45" customWidth="1"/>
    <col min="34" max="34" width="18.6640625" customWidth="1"/>
  </cols>
  <sheetData>
    <row r="1" spans="1:34" ht="40.5" customHeight="1" x14ac:dyDescent="0.2">
      <c r="H1" s="64" t="s">
        <v>992</v>
      </c>
      <c r="I1" s="64"/>
      <c r="J1" s="64"/>
      <c r="K1" s="64"/>
      <c r="L1" s="64"/>
      <c r="M1" s="65"/>
      <c r="Y1" s="119" t="s">
        <v>993</v>
      </c>
      <c r="Z1" s="119"/>
      <c r="AA1" s="119"/>
      <c r="AB1" s="119"/>
      <c r="AC1" s="119"/>
      <c r="AD1" s="119"/>
      <c r="AE1" s="119"/>
    </row>
    <row r="2" spans="1:34" s="1" customFormat="1" ht="30" customHeight="1" x14ac:dyDescent="0.2">
      <c r="A2" s="41" t="s">
        <v>123</v>
      </c>
      <c r="B2" s="2" t="s">
        <v>996</v>
      </c>
      <c r="C2" s="2" t="s">
        <v>124</v>
      </c>
      <c r="D2" s="2" t="s">
        <v>125</v>
      </c>
      <c r="E2" s="41" t="s">
        <v>123</v>
      </c>
      <c r="F2" s="2" t="s">
        <v>126</v>
      </c>
      <c r="G2" s="2" t="s">
        <v>997</v>
      </c>
      <c r="H2" s="2" t="s">
        <v>998</v>
      </c>
      <c r="I2" s="2" t="s">
        <v>999</v>
      </c>
      <c r="J2" s="2" t="s">
        <v>149</v>
      </c>
      <c r="K2" s="2" t="s">
        <v>1000</v>
      </c>
      <c r="L2" s="2" t="s">
        <v>1001</v>
      </c>
      <c r="M2" s="2" t="s">
        <v>1002</v>
      </c>
      <c r="N2" s="2" t="s">
        <v>12</v>
      </c>
      <c r="O2" s="2" t="s">
        <v>13</v>
      </c>
      <c r="P2" s="2" t="s">
        <v>132</v>
      </c>
      <c r="Q2" s="2" t="s">
        <v>133</v>
      </c>
      <c r="R2" s="2" t="s">
        <v>134</v>
      </c>
      <c r="S2" s="2" t="s">
        <v>135</v>
      </c>
      <c r="T2" s="2" t="s">
        <v>136</v>
      </c>
      <c r="U2" s="2" t="s">
        <v>137</v>
      </c>
      <c r="V2" s="2" t="s">
        <v>138</v>
      </c>
      <c r="W2" s="2" t="s">
        <v>139</v>
      </c>
      <c r="X2" s="2" t="s">
        <v>140</v>
      </c>
      <c r="Y2" s="2" t="s">
        <v>142</v>
      </c>
      <c r="Z2" s="2" t="s">
        <v>1006</v>
      </c>
      <c r="AA2" s="2" t="s">
        <v>1007</v>
      </c>
      <c r="AB2" s="2" t="s">
        <v>145</v>
      </c>
      <c r="AC2" s="2" t="s">
        <v>146</v>
      </c>
      <c r="AD2" s="2" t="s">
        <v>147</v>
      </c>
      <c r="AE2" s="2" t="s">
        <v>148</v>
      </c>
      <c r="AF2" s="2" t="s">
        <v>129</v>
      </c>
      <c r="AG2" s="2" t="s">
        <v>150</v>
      </c>
      <c r="AH2" s="2" t="s">
        <v>151</v>
      </c>
    </row>
    <row r="3" spans="1:34" ht="15" customHeight="1" x14ac:dyDescent="0.2">
      <c r="A3" s="55">
        <v>1</v>
      </c>
      <c r="B3" t="s">
        <v>1010</v>
      </c>
      <c r="D3" s="34" t="s">
        <v>18</v>
      </c>
      <c r="E3" s="70">
        <v>1</v>
      </c>
      <c r="F3" t="s">
        <v>2179</v>
      </c>
      <c r="I3" s="67" t="s">
        <v>2180</v>
      </c>
      <c r="K3" s="34" t="s">
        <v>2179</v>
      </c>
      <c r="L3" t="s">
        <v>2181</v>
      </c>
      <c r="M3" s="3" t="s">
        <v>2182</v>
      </c>
      <c r="N3" s="34"/>
      <c r="O3" s="34"/>
      <c r="S3" t="s">
        <v>1015</v>
      </c>
      <c r="T3" s="34"/>
      <c r="W3" t="s">
        <v>166</v>
      </c>
      <c r="X3" t="s">
        <v>2183</v>
      </c>
    </row>
    <row r="4" spans="1:34" ht="15" customHeight="1" x14ac:dyDescent="0.2">
      <c r="A4" s="50">
        <f t="shared" ref="A4:A18" ca="1" si="0">IF(B4=OFFSET(B4,-1,0),OFFSET(A4,-1,0),OFFSET(A4,-1,0)+1)</f>
        <v>1</v>
      </c>
      <c r="B4" t="s">
        <v>1010</v>
      </c>
      <c r="D4" s="34" t="s">
        <v>18</v>
      </c>
      <c r="E4" s="70">
        <v>2</v>
      </c>
      <c r="F4" t="s">
        <v>2184</v>
      </c>
      <c r="I4" s="67" t="s">
        <v>2185</v>
      </c>
      <c r="K4" s="34" t="s">
        <v>2186</v>
      </c>
      <c r="L4" t="s">
        <v>2187</v>
      </c>
      <c r="M4" s="3" t="s">
        <v>2182</v>
      </c>
      <c r="N4" s="34"/>
      <c r="O4" s="34"/>
      <c r="S4" t="s">
        <v>1015</v>
      </c>
      <c r="T4" s="34"/>
      <c r="W4" t="s">
        <v>166</v>
      </c>
      <c r="X4" t="s">
        <v>2188</v>
      </c>
    </row>
    <row r="5" spans="1:34" ht="15" customHeight="1" x14ac:dyDescent="0.2">
      <c r="A5" s="50">
        <f t="shared" ca="1" si="0"/>
        <v>1</v>
      </c>
      <c r="B5" t="s">
        <v>1010</v>
      </c>
      <c r="D5" s="34" t="s">
        <v>18</v>
      </c>
      <c r="E5" s="70">
        <v>3</v>
      </c>
      <c r="F5" t="s">
        <v>2189</v>
      </c>
      <c r="I5" t="s">
        <v>2190</v>
      </c>
      <c r="J5" s="63" t="s">
        <v>2191</v>
      </c>
      <c r="K5" s="34" t="s">
        <v>2189</v>
      </c>
      <c r="L5" t="s">
        <v>2192</v>
      </c>
      <c r="N5" s="34"/>
      <c r="O5" s="34"/>
      <c r="T5" s="34"/>
    </row>
    <row r="6" spans="1:34" ht="15" customHeight="1" x14ac:dyDescent="0.2">
      <c r="A6" s="50">
        <f t="shared" ca="1" si="0"/>
        <v>1</v>
      </c>
      <c r="B6" t="s">
        <v>1010</v>
      </c>
      <c r="D6" s="34" t="s">
        <v>18</v>
      </c>
      <c r="E6" s="70">
        <v>4</v>
      </c>
      <c r="F6" t="s">
        <v>2193</v>
      </c>
      <c r="K6" s="34"/>
      <c r="N6" s="34"/>
      <c r="O6" s="34"/>
      <c r="T6" s="34"/>
    </row>
    <row r="7" spans="1:34" ht="15" customHeight="1" x14ac:dyDescent="0.2">
      <c r="A7" s="50">
        <f t="shared" ref="A7" ca="1" si="1">IF(B7=OFFSET(B7,-1,0),OFFSET(A7,-1,0),OFFSET(A7,-1,0)+1)</f>
        <v>1</v>
      </c>
      <c r="B7" t="s">
        <v>1010</v>
      </c>
      <c r="D7" s="34" t="s">
        <v>18</v>
      </c>
      <c r="E7" s="70">
        <v>5</v>
      </c>
      <c r="F7" t="s">
        <v>2194</v>
      </c>
      <c r="K7" s="34"/>
      <c r="N7" s="34"/>
      <c r="O7" s="34"/>
      <c r="T7" s="34"/>
    </row>
    <row r="8" spans="1:34" ht="15" customHeight="1" x14ac:dyDescent="0.2">
      <c r="A8" s="50">
        <f t="shared" ca="1" si="0"/>
        <v>2</v>
      </c>
      <c r="B8" s="85" t="s">
        <v>1011</v>
      </c>
      <c r="C8" s="85"/>
      <c r="D8" s="85" t="str">
        <f>IF(AND(Y8="TEXT",AE8&lt;&gt;""),"Coded",VLOOKUP(Y8,Lists!$E$1:$F$12,2,FALSE))</f>
        <v>Coded</v>
      </c>
      <c r="E8" s="70">
        <v>1</v>
      </c>
      <c r="F8" s="85" t="s">
        <v>2179</v>
      </c>
      <c r="G8" s="85"/>
      <c r="H8" s="85"/>
      <c r="I8" s="83" t="s">
        <v>2180</v>
      </c>
      <c r="J8" s="83"/>
      <c r="K8" s="83" t="s">
        <v>2179</v>
      </c>
      <c r="L8" s="83" t="s">
        <v>2181</v>
      </c>
      <c r="M8" s="3" t="s">
        <v>2182</v>
      </c>
      <c r="N8" s="34"/>
      <c r="O8" s="34"/>
      <c r="S8" t="s">
        <v>1015</v>
      </c>
      <c r="T8" s="34"/>
      <c r="W8" t="s">
        <v>166</v>
      </c>
      <c r="X8" t="s">
        <v>2183</v>
      </c>
      <c r="Y8" t="s">
        <v>16</v>
      </c>
      <c r="Z8" t="s">
        <v>1018</v>
      </c>
      <c r="AA8" t="s">
        <v>1019</v>
      </c>
      <c r="AB8" t="s">
        <v>1020</v>
      </c>
      <c r="AC8" t="s">
        <v>1021</v>
      </c>
      <c r="AD8" t="s">
        <v>2179</v>
      </c>
      <c r="AE8" t="s">
        <v>2195</v>
      </c>
    </row>
    <row r="9" spans="1:34" ht="15" customHeight="1" x14ac:dyDescent="0.2">
      <c r="A9" s="50">
        <f t="shared" ca="1" si="0"/>
        <v>2</v>
      </c>
      <c r="B9" s="85" t="s">
        <v>1011</v>
      </c>
      <c r="C9" s="85"/>
      <c r="D9" s="85" t="s">
        <v>18</v>
      </c>
      <c r="E9" s="70">
        <v>2</v>
      </c>
      <c r="F9" s="85" t="s">
        <v>2184</v>
      </c>
      <c r="G9" s="85"/>
      <c r="H9" s="85"/>
      <c r="I9" s="83" t="s">
        <v>2185</v>
      </c>
      <c r="J9" s="83"/>
      <c r="K9" s="83" t="s">
        <v>2186</v>
      </c>
      <c r="L9" s="83" t="s">
        <v>2187</v>
      </c>
      <c r="M9" s="3" t="s">
        <v>2182</v>
      </c>
      <c r="N9" s="34"/>
      <c r="O9" s="34"/>
      <c r="S9" t="s">
        <v>1015</v>
      </c>
      <c r="T9" s="34"/>
      <c r="W9" t="s">
        <v>166</v>
      </c>
      <c r="X9" t="s">
        <v>2188</v>
      </c>
      <c r="Y9" t="s">
        <v>16</v>
      </c>
      <c r="Z9" t="s">
        <v>1018</v>
      </c>
      <c r="AA9" t="s">
        <v>1019</v>
      </c>
      <c r="AB9" t="s">
        <v>1020</v>
      </c>
      <c r="AC9" t="s">
        <v>1021</v>
      </c>
      <c r="AD9" t="s">
        <v>2184</v>
      </c>
      <c r="AE9" t="s">
        <v>2196</v>
      </c>
    </row>
    <row r="10" spans="1:34" ht="15" customHeight="1" x14ac:dyDescent="0.2">
      <c r="A10" s="50">
        <f t="shared" ca="1" si="0"/>
        <v>3</v>
      </c>
      <c r="B10" s="85" t="s">
        <v>1931</v>
      </c>
      <c r="C10" s="85"/>
      <c r="D10" s="85" t="s">
        <v>18</v>
      </c>
      <c r="E10" s="70">
        <v>1</v>
      </c>
      <c r="F10" s="85" t="s">
        <v>2193</v>
      </c>
      <c r="G10" s="85"/>
      <c r="H10" s="85"/>
      <c r="I10" s="83"/>
      <c r="J10" s="83"/>
      <c r="K10" s="83"/>
      <c r="L10" s="83"/>
      <c r="N10" s="34"/>
      <c r="O10" s="34"/>
      <c r="T10" s="34"/>
      <c r="Y10" t="s">
        <v>16</v>
      </c>
      <c r="Z10" t="s">
        <v>1933</v>
      </c>
      <c r="AA10" t="s">
        <v>1934</v>
      </c>
      <c r="AB10" t="s">
        <v>1933</v>
      </c>
      <c r="AC10" t="s">
        <v>1935</v>
      </c>
      <c r="AD10" t="s">
        <v>2193</v>
      </c>
      <c r="AE10" t="s">
        <v>2197</v>
      </c>
    </row>
    <row r="11" spans="1:34" ht="15" customHeight="1" x14ac:dyDescent="0.2">
      <c r="A11" s="50">
        <f t="shared" ca="1" si="0"/>
        <v>3</v>
      </c>
      <c r="B11" s="85" t="s">
        <v>1931</v>
      </c>
      <c r="C11" s="85"/>
      <c r="D11" s="85" t="s">
        <v>18</v>
      </c>
      <c r="E11" s="70">
        <v>2</v>
      </c>
      <c r="F11" s="85" t="s">
        <v>2179</v>
      </c>
      <c r="G11" s="85"/>
      <c r="H11" s="85"/>
      <c r="I11" s="83"/>
      <c r="J11" s="83"/>
      <c r="K11" s="83"/>
      <c r="L11" s="83"/>
      <c r="N11" s="34"/>
      <c r="O11" s="34"/>
      <c r="T11" s="34"/>
      <c r="Y11" t="s">
        <v>16</v>
      </c>
      <c r="Z11" t="s">
        <v>1933</v>
      </c>
      <c r="AA11" t="s">
        <v>1934</v>
      </c>
      <c r="AB11" t="s">
        <v>1933</v>
      </c>
      <c r="AC11" t="s">
        <v>1935</v>
      </c>
      <c r="AD11" t="s">
        <v>2179</v>
      </c>
      <c r="AE11" t="s">
        <v>2198</v>
      </c>
    </row>
    <row r="12" spans="1:34" ht="15" customHeight="1" x14ac:dyDescent="0.2">
      <c r="A12" s="50">
        <f t="shared" ca="1" si="0"/>
        <v>3</v>
      </c>
      <c r="B12" s="85" t="s">
        <v>1931</v>
      </c>
      <c r="C12" s="85"/>
      <c r="D12" s="85" t="s">
        <v>18</v>
      </c>
      <c r="E12" s="70">
        <v>3</v>
      </c>
      <c r="F12" s="85" t="s">
        <v>2194</v>
      </c>
      <c r="G12" s="85"/>
      <c r="H12" s="85"/>
      <c r="I12" s="83"/>
      <c r="J12" s="83"/>
      <c r="K12" s="83"/>
      <c r="L12" s="83"/>
      <c r="N12" s="34"/>
      <c r="O12" s="34"/>
      <c r="T12" s="34"/>
      <c r="Y12" t="s">
        <v>16</v>
      </c>
      <c r="Z12" t="s">
        <v>1933</v>
      </c>
      <c r="AA12" t="s">
        <v>1934</v>
      </c>
      <c r="AB12" t="s">
        <v>1933</v>
      </c>
      <c r="AC12" t="s">
        <v>1935</v>
      </c>
      <c r="AD12" t="s">
        <v>2194</v>
      </c>
      <c r="AE12" t="s">
        <v>2199</v>
      </c>
    </row>
    <row r="13" spans="1:34" ht="15" customHeight="1" x14ac:dyDescent="0.2">
      <c r="A13" s="50">
        <f t="shared" ca="1" si="0"/>
        <v>3</v>
      </c>
      <c r="B13" s="85" t="s">
        <v>1931</v>
      </c>
      <c r="C13" s="85"/>
      <c r="D13" s="85" t="s">
        <v>18</v>
      </c>
      <c r="E13" s="70">
        <v>4</v>
      </c>
      <c r="F13" s="85" t="s">
        <v>2184</v>
      </c>
      <c r="G13" s="85"/>
      <c r="H13" s="85"/>
      <c r="I13" s="83"/>
      <c r="J13" s="83"/>
      <c r="K13" s="83"/>
      <c r="L13" s="83"/>
      <c r="N13" s="34"/>
      <c r="O13" s="34"/>
      <c r="T13" s="34"/>
      <c r="Y13" t="s">
        <v>16</v>
      </c>
      <c r="Z13" t="s">
        <v>1933</v>
      </c>
      <c r="AA13" t="s">
        <v>1934</v>
      </c>
      <c r="AB13" t="s">
        <v>1933</v>
      </c>
      <c r="AC13" t="s">
        <v>1935</v>
      </c>
      <c r="AD13" t="s">
        <v>2184</v>
      </c>
      <c r="AE13" t="s">
        <v>2200</v>
      </c>
    </row>
    <row r="14" spans="1:34" ht="15" customHeight="1" x14ac:dyDescent="0.2">
      <c r="A14" s="50">
        <f t="shared" ref="A14" ca="1" si="2">IF(B14=OFFSET(B14,-1,0),OFFSET(A14,-1,0),OFFSET(A14,-1,0)+1)</f>
        <v>3</v>
      </c>
      <c r="B14" s="85" t="s">
        <v>1931</v>
      </c>
      <c r="C14" s="85"/>
      <c r="D14" s="85" t="s">
        <v>18</v>
      </c>
      <c r="E14" s="70">
        <v>5</v>
      </c>
      <c r="F14" s="85" t="s">
        <v>2189</v>
      </c>
      <c r="G14" s="85"/>
      <c r="H14" s="85"/>
      <c r="I14" s="83"/>
      <c r="J14" s="83"/>
      <c r="K14" s="83"/>
      <c r="L14" s="83"/>
      <c r="N14" s="34"/>
      <c r="O14" s="34"/>
      <c r="T14" s="34"/>
      <c r="Y14" t="s">
        <v>16</v>
      </c>
      <c r="Z14" t="s">
        <v>1933</v>
      </c>
      <c r="AA14" t="s">
        <v>1934</v>
      </c>
      <c r="AB14" t="s">
        <v>1933</v>
      </c>
      <c r="AC14" t="s">
        <v>1935</v>
      </c>
      <c r="AD14" t="s">
        <v>2189</v>
      </c>
      <c r="AE14" t="s">
        <v>2201</v>
      </c>
    </row>
    <row r="15" spans="1:34" ht="15" customHeight="1" x14ac:dyDescent="0.2">
      <c r="A15" s="50">
        <f t="shared" ca="1" si="0"/>
        <v>4</v>
      </c>
      <c r="B15" t="s">
        <v>1024</v>
      </c>
      <c r="D15" s="34" t="s">
        <v>18</v>
      </c>
      <c r="E15" s="70">
        <v>1</v>
      </c>
      <c r="F15" t="s">
        <v>2202</v>
      </c>
      <c r="I15" s="67" t="s">
        <v>2203</v>
      </c>
      <c r="K15" s="34" t="s">
        <v>2204</v>
      </c>
      <c r="L15" t="s">
        <v>2205</v>
      </c>
      <c r="M15" s="3" t="s">
        <v>2182</v>
      </c>
      <c r="N15" s="34"/>
      <c r="O15" s="34"/>
      <c r="S15" t="s">
        <v>1015</v>
      </c>
      <c r="T15" s="34"/>
      <c r="W15" t="s">
        <v>166</v>
      </c>
      <c r="X15" t="s">
        <v>2206</v>
      </c>
      <c r="Y15" t="s">
        <v>16</v>
      </c>
      <c r="Z15" t="s">
        <v>1031</v>
      </c>
      <c r="AA15" t="s">
        <v>1032</v>
      </c>
      <c r="AB15" t="s">
        <v>1033</v>
      </c>
      <c r="AC15" t="s">
        <v>1034</v>
      </c>
      <c r="AD15" t="s">
        <v>2202</v>
      </c>
      <c r="AE15" t="s">
        <v>2207</v>
      </c>
    </row>
    <row r="16" spans="1:34" ht="15" customHeight="1" x14ac:dyDescent="0.2">
      <c r="A16" s="50">
        <f t="shared" ca="1" si="0"/>
        <v>4</v>
      </c>
      <c r="B16" t="s">
        <v>1024</v>
      </c>
      <c r="D16" s="34" t="s">
        <v>18</v>
      </c>
      <c r="E16" s="70">
        <v>2</v>
      </c>
      <c r="F16" t="s">
        <v>2208</v>
      </c>
      <c r="I16" t="s">
        <v>2190</v>
      </c>
      <c r="J16" t="s">
        <v>2209</v>
      </c>
      <c r="K16" s="3"/>
      <c r="L16" t="s">
        <v>1015</v>
      </c>
      <c r="M16" s="3" t="s">
        <v>2210</v>
      </c>
      <c r="N16" s="34"/>
      <c r="O16" s="34"/>
      <c r="T16" s="34"/>
      <c r="W16" t="s">
        <v>166</v>
      </c>
      <c r="X16" t="s">
        <v>2211</v>
      </c>
      <c r="Y16" t="s">
        <v>16</v>
      </c>
      <c r="Z16" t="s">
        <v>1031</v>
      </c>
      <c r="AA16" t="s">
        <v>1032</v>
      </c>
      <c r="AB16" t="s">
        <v>1033</v>
      </c>
      <c r="AC16" t="s">
        <v>1034</v>
      </c>
      <c r="AD16" t="s">
        <v>2208</v>
      </c>
      <c r="AE16" t="s">
        <v>2212</v>
      </c>
    </row>
    <row r="17" spans="1:33" ht="15" customHeight="1" x14ac:dyDescent="0.2">
      <c r="A17" s="50">
        <f t="shared" ca="1" si="0"/>
        <v>4</v>
      </c>
      <c r="B17" t="s">
        <v>1024</v>
      </c>
      <c r="D17" s="34" t="s">
        <v>18</v>
      </c>
      <c r="E17" s="70">
        <v>3</v>
      </c>
      <c r="F17" t="s">
        <v>2213</v>
      </c>
      <c r="I17" s="67" t="s">
        <v>2214</v>
      </c>
      <c r="K17" s="34" t="s">
        <v>2215</v>
      </c>
      <c r="L17" t="s">
        <v>2216</v>
      </c>
      <c r="M17" s="3" t="s">
        <v>2182</v>
      </c>
      <c r="N17" s="34"/>
      <c r="O17" s="34"/>
      <c r="S17" t="s">
        <v>1015</v>
      </c>
      <c r="T17" s="34"/>
      <c r="W17" t="s">
        <v>166</v>
      </c>
      <c r="X17" t="s">
        <v>1039</v>
      </c>
      <c r="Y17" t="s">
        <v>16</v>
      </c>
      <c r="Z17" t="s">
        <v>1031</v>
      </c>
      <c r="AA17" t="s">
        <v>1032</v>
      </c>
      <c r="AB17" t="s">
        <v>1033</v>
      </c>
      <c r="AC17" t="s">
        <v>1034</v>
      </c>
      <c r="AD17" t="s">
        <v>2213</v>
      </c>
      <c r="AE17" t="s">
        <v>2217</v>
      </c>
    </row>
    <row r="18" spans="1:33" ht="15" customHeight="1" x14ac:dyDescent="0.2">
      <c r="A18" s="50">
        <f t="shared" ca="1" si="0"/>
        <v>4</v>
      </c>
      <c r="B18" t="s">
        <v>1024</v>
      </c>
      <c r="D18" s="34" t="s">
        <v>18</v>
      </c>
      <c r="E18" s="70">
        <v>4</v>
      </c>
      <c r="F18" t="s">
        <v>2218</v>
      </c>
      <c r="I18" s="82" t="s">
        <v>2219</v>
      </c>
      <c r="K18" s="34" t="s">
        <v>2220</v>
      </c>
      <c r="L18" t="s">
        <v>2221</v>
      </c>
      <c r="M18" s="3" t="s">
        <v>2182</v>
      </c>
      <c r="N18" s="34"/>
      <c r="O18" s="34"/>
      <c r="S18" t="s">
        <v>1015</v>
      </c>
      <c r="T18" s="34"/>
      <c r="W18" t="s">
        <v>166</v>
      </c>
      <c r="X18" t="s">
        <v>2222</v>
      </c>
      <c r="Y18" t="s">
        <v>16</v>
      </c>
      <c r="Z18" t="s">
        <v>1031</v>
      </c>
      <c r="AA18" t="s">
        <v>1032</v>
      </c>
      <c r="AB18" t="s">
        <v>1033</v>
      </c>
      <c r="AC18" t="s">
        <v>1034</v>
      </c>
      <c r="AD18" t="s">
        <v>2218</v>
      </c>
      <c r="AE18" t="s">
        <v>2223</v>
      </c>
    </row>
    <row r="19" spans="1:33" ht="15" customHeight="1" x14ac:dyDescent="0.2">
      <c r="A19" s="50">
        <f t="shared" ref="A19:A78" ca="1" si="3">IF(B19=OFFSET(B19,-1,0),OFFSET(A19,-1,0),OFFSET(A19,-1,0)+1)</f>
        <v>5</v>
      </c>
      <c r="B19" s="85" t="s">
        <v>1534</v>
      </c>
      <c r="C19" s="85"/>
      <c r="D19" s="85" t="s">
        <v>18</v>
      </c>
      <c r="E19" s="70">
        <v>1</v>
      </c>
      <c r="F19" s="85" t="s">
        <v>2202</v>
      </c>
      <c r="G19" s="85"/>
      <c r="H19" s="83"/>
      <c r="I19" s="83" t="str">
        <f>I15</f>
        <v>MSF-1537</v>
      </c>
      <c r="J19" s="83"/>
      <c r="K19" s="83" t="str">
        <f t="shared" ref="I19:L22" si="4">K15</f>
        <v>Individual session</v>
      </c>
      <c r="L19" s="83" t="str">
        <f t="shared" si="4"/>
        <v>One to one consultation between patient and provider in the context of mental health care</v>
      </c>
      <c r="M19" s="3" t="s">
        <v>2224</v>
      </c>
      <c r="N19" s="34"/>
      <c r="O19" s="34"/>
      <c r="T19" s="34"/>
      <c r="W19" s="83"/>
      <c r="X19" t="s">
        <v>2206</v>
      </c>
      <c r="Y19" t="s">
        <v>16</v>
      </c>
      <c r="Z19" t="s">
        <v>1535</v>
      </c>
      <c r="AA19" t="s">
        <v>1536</v>
      </c>
      <c r="AB19" t="s">
        <v>1537</v>
      </c>
      <c r="AC19" t="s">
        <v>1538</v>
      </c>
      <c r="AD19" t="s">
        <v>2202</v>
      </c>
      <c r="AE19" t="s">
        <v>2225</v>
      </c>
      <c r="AG19" s="86" t="s">
        <v>2226</v>
      </c>
    </row>
    <row r="20" spans="1:33" ht="15" customHeight="1" x14ac:dyDescent="0.2">
      <c r="A20" s="50">
        <f t="shared" ca="1" si="3"/>
        <v>5</v>
      </c>
      <c r="B20" s="85" t="s">
        <v>1534</v>
      </c>
      <c r="C20" s="85"/>
      <c r="D20" s="85" t="s">
        <v>18</v>
      </c>
      <c r="E20" s="70">
        <v>2</v>
      </c>
      <c r="F20" s="85" t="s">
        <v>2208</v>
      </c>
      <c r="G20" s="85"/>
      <c r="H20" s="83"/>
      <c r="I20" s="83" t="str">
        <f t="shared" si="4"/>
        <v>(see CIEL)</v>
      </c>
      <c r="J20" s="83" t="str">
        <f t="shared" si="4"/>
        <v>CIEL-166584</v>
      </c>
      <c r="K20" s="84"/>
      <c r="L20" s="83" t="s">
        <v>1015</v>
      </c>
      <c r="M20" s="3" t="s">
        <v>2224</v>
      </c>
      <c r="N20" s="34"/>
      <c r="O20" s="34"/>
      <c r="T20" s="34"/>
      <c r="W20" s="83"/>
      <c r="X20" t="s">
        <v>2211</v>
      </c>
      <c r="Y20" t="s">
        <v>16</v>
      </c>
      <c r="Z20" t="s">
        <v>1535</v>
      </c>
      <c r="AA20" t="s">
        <v>1536</v>
      </c>
      <c r="AB20" t="s">
        <v>1537</v>
      </c>
      <c r="AC20" t="s">
        <v>1538</v>
      </c>
      <c r="AD20" t="s">
        <v>2208</v>
      </c>
      <c r="AE20" t="s">
        <v>2227</v>
      </c>
      <c r="AG20" s="86" t="s">
        <v>2226</v>
      </c>
    </row>
    <row r="21" spans="1:33" ht="15" customHeight="1" x14ac:dyDescent="0.2">
      <c r="A21" s="50">
        <f t="shared" ca="1" si="3"/>
        <v>5</v>
      </c>
      <c r="B21" s="85" t="s">
        <v>1534</v>
      </c>
      <c r="C21" s="85"/>
      <c r="D21" s="85" t="s">
        <v>18</v>
      </c>
      <c r="E21" s="70">
        <v>3</v>
      </c>
      <c r="F21" s="85" t="s">
        <v>2213</v>
      </c>
      <c r="G21" s="85"/>
      <c r="H21" s="83"/>
      <c r="I21" s="83" t="str">
        <f t="shared" si="4"/>
        <v>MSF-1535</v>
      </c>
      <c r="J21" s="83"/>
      <c r="K21" s="83" t="str">
        <f t="shared" ref="K21:L21" si="5">K17</f>
        <v>Dyad session</v>
      </c>
      <c r="L21" s="83" t="str">
        <f t="shared" si="5"/>
        <v>Consultation done with patient's family members in the context of mental health care</v>
      </c>
      <c r="M21" s="3" t="s">
        <v>2224</v>
      </c>
      <c r="N21" s="34"/>
      <c r="O21" s="34"/>
      <c r="T21" s="34"/>
      <c r="W21" s="83"/>
      <c r="X21" t="s">
        <v>1039</v>
      </c>
      <c r="Y21" t="s">
        <v>16</v>
      </c>
      <c r="Z21" t="s">
        <v>1535</v>
      </c>
      <c r="AA21" t="s">
        <v>1536</v>
      </c>
      <c r="AB21" t="s">
        <v>1537</v>
      </c>
      <c r="AC21" t="s">
        <v>1538</v>
      </c>
      <c r="AD21" t="s">
        <v>2213</v>
      </c>
      <c r="AE21" t="s">
        <v>2228</v>
      </c>
      <c r="AG21" s="86" t="s">
        <v>2226</v>
      </c>
    </row>
    <row r="22" spans="1:33" ht="15" customHeight="1" x14ac:dyDescent="0.2">
      <c r="A22" s="50">
        <f t="shared" ca="1" si="3"/>
        <v>5</v>
      </c>
      <c r="B22" s="85" t="s">
        <v>1534</v>
      </c>
      <c r="C22" s="85"/>
      <c r="D22" s="85" t="s">
        <v>18</v>
      </c>
      <c r="E22" s="70">
        <v>4</v>
      </c>
      <c r="F22" s="85" t="s">
        <v>2218</v>
      </c>
      <c r="G22" s="85"/>
      <c r="H22" s="83"/>
      <c r="I22" s="83" t="str">
        <f t="shared" si="4"/>
        <v>MSF-1536</v>
      </c>
      <c r="J22" s="83"/>
      <c r="K22" s="83" t="str">
        <f t="shared" ref="K22:L22" si="6">K18</f>
        <v>Family support</v>
      </c>
      <c r="L22" s="83" t="str">
        <f t="shared" si="6"/>
        <v>Consultation done with patient and one accompanying person such as legal guardian, parent in the context of mental health care</v>
      </c>
      <c r="M22" s="3" t="s">
        <v>2224</v>
      </c>
      <c r="N22" s="34"/>
      <c r="O22" s="34"/>
      <c r="T22" s="34"/>
      <c r="W22" s="83"/>
      <c r="X22" t="s">
        <v>2222</v>
      </c>
      <c r="Y22" t="s">
        <v>16</v>
      </c>
      <c r="Z22" t="s">
        <v>1535</v>
      </c>
      <c r="AA22" t="s">
        <v>1536</v>
      </c>
      <c r="AB22" t="s">
        <v>1537</v>
      </c>
      <c r="AC22" t="s">
        <v>1538</v>
      </c>
      <c r="AD22" t="s">
        <v>2218</v>
      </c>
      <c r="AE22" t="s">
        <v>2229</v>
      </c>
      <c r="AG22" s="86" t="s">
        <v>2226</v>
      </c>
    </row>
    <row r="23" spans="1:33" ht="15" customHeight="1" x14ac:dyDescent="0.2">
      <c r="A23" s="50">
        <f t="shared" ca="1" si="3"/>
        <v>6</v>
      </c>
      <c r="B23" s="85" t="s">
        <v>1883</v>
      </c>
      <c r="C23" s="85"/>
      <c r="D23" s="85" t="s">
        <v>18</v>
      </c>
      <c r="E23" s="70">
        <v>1</v>
      </c>
      <c r="F23" s="85" t="s">
        <v>2202</v>
      </c>
      <c r="G23" s="85"/>
      <c r="H23" s="83"/>
      <c r="I23" s="83" t="str">
        <f>I19</f>
        <v>MSF-1537</v>
      </c>
      <c r="J23" s="83"/>
      <c r="K23" s="83" t="str">
        <f t="shared" ref="K23:L23" si="7">K19</f>
        <v>Individual session</v>
      </c>
      <c r="L23" s="83" t="str">
        <f t="shared" si="7"/>
        <v>One to one consultation between patient and provider in the context of mental health care</v>
      </c>
      <c r="M23" s="3" t="s">
        <v>2224</v>
      </c>
      <c r="N23" s="34"/>
      <c r="O23" s="34"/>
      <c r="T23" s="34"/>
      <c r="W23" s="83"/>
      <c r="X23" t="s">
        <v>2206</v>
      </c>
      <c r="Y23" t="s">
        <v>16</v>
      </c>
      <c r="Z23" t="s">
        <v>1885</v>
      </c>
      <c r="AA23" t="s">
        <v>1886</v>
      </c>
      <c r="AB23" t="s">
        <v>1887</v>
      </c>
      <c r="AC23" t="s">
        <v>1888</v>
      </c>
      <c r="AD23" t="s">
        <v>2202</v>
      </c>
      <c r="AE23" t="s">
        <v>2230</v>
      </c>
      <c r="AG23" s="86" t="s">
        <v>2226</v>
      </c>
    </row>
    <row r="24" spans="1:33" ht="15" customHeight="1" x14ac:dyDescent="0.2">
      <c r="A24" s="50">
        <f t="shared" ca="1" si="3"/>
        <v>6</v>
      </c>
      <c r="B24" s="85" t="s">
        <v>1883</v>
      </c>
      <c r="C24" s="85"/>
      <c r="D24" s="85" t="s">
        <v>18</v>
      </c>
      <c r="E24" s="70">
        <v>2</v>
      </c>
      <c r="F24" s="85" t="s">
        <v>2208</v>
      </c>
      <c r="G24" s="85"/>
      <c r="H24" s="83"/>
      <c r="I24" s="83" t="str">
        <f t="shared" ref="I24:J24" si="8">I20</f>
        <v>(see CIEL)</v>
      </c>
      <c r="J24" s="83" t="str">
        <f t="shared" si="8"/>
        <v>CIEL-166584</v>
      </c>
      <c r="K24" s="84"/>
      <c r="L24" s="83" t="s">
        <v>1015</v>
      </c>
      <c r="M24" s="3" t="s">
        <v>2224</v>
      </c>
      <c r="N24" s="34"/>
      <c r="O24" s="34"/>
      <c r="T24" s="34"/>
      <c r="W24" s="83"/>
      <c r="X24" t="s">
        <v>2211</v>
      </c>
      <c r="Y24" t="s">
        <v>16</v>
      </c>
      <c r="Z24" t="s">
        <v>1885</v>
      </c>
      <c r="AA24" t="s">
        <v>1886</v>
      </c>
      <c r="AB24" t="s">
        <v>1887</v>
      </c>
      <c r="AC24" t="s">
        <v>1888</v>
      </c>
      <c r="AD24" t="s">
        <v>2208</v>
      </c>
      <c r="AE24" t="s">
        <v>2231</v>
      </c>
      <c r="AG24" s="86" t="s">
        <v>2226</v>
      </c>
    </row>
    <row r="25" spans="1:33" ht="15" customHeight="1" x14ac:dyDescent="0.2">
      <c r="A25" s="50">
        <f t="shared" ca="1" si="3"/>
        <v>6</v>
      </c>
      <c r="B25" s="85" t="s">
        <v>1883</v>
      </c>
      <c r="C25" s="85"/>
      <c r="D25" s="85" t="s">
        <v>18</v>
      </c>
      <c r="E25" s="70">
        <v>3</v>
      </c>
      <c r="F25" s="85" t="s">
        <v>2213</v>
      </c>
      <c r="G25" s="85"/>
      <c r="H25" s="83"/>
      <c r="I25" s="83" t="str">
        <f t="shared" ref="I25" si="9">I21</f>
        <v>MSF-1535</v>
      </c>
      <c r="J25" s="83"/>
      <c r="K25" s="83" t="str">
        <f t="shared" ref="K25:L25" si="10">K21</f>
        <v>Dyad session</v>
      </c>
      <c r="L25" s="83" t="str">
        <f t="shared" si="10"/>
        <v>Consultation done with patient's family members in the context of mental health care</v>
      </c>
      <c r="M25" s="3" t="s">
        <v>2224</v>
      </c>
      <c r="N25" s="34"/>
      <c r="O25" s="34"/>
      <c r="T25" s="34"/>
      <c r="W25" s="83"/>
      <c r="X25" t="s">
        <v>1039</v>
      </c>
      <c r="Y25" t="s">
        <v>16</v>
      </c>
      <c r="Z25" t="s">
        <v>1885</v>
      </c>
      <c r="AA25" t="s">
        <v>1886</v>
      </c>
      <c r="AB25" t="s">
        <v>1887</v>
      </c>
      <c r="AC25" t="s">
        <v>1888</v>
      </c>
      <c r="AD25" t="s">
        <v>2213</v>
      </c>
      <c r="AE25" t="s">
        <v>2232</v>
      </c>
      <c r="AG25" s="86" t="s">
        <v>2226</v>
      </c>
    </row>
    <row r="26" spans="1:33" ht="15" customHeight="1" x14ac:dyDescent="0.2">
      <c r="A26" s="50">
        <f t="shared" ca="1" si="3"/>
        <v>7</v>
      </c>
      <c r="B26" t="s">
        <v>1042</v>
      </c>
      <c r="D26" s="34" t="s">
        <v>18</v>
      </c>
      <c r="E26" s="70">
        <v>1</v>
      </c>
      <c r="F26" t="s">
        <v>2233</v>
      </c>
      <c r="N26" s="34"/>
      <c r="O26" s="34"/>
      <c r="S26" t="s">
        <v>1015</v>
      </c>
      <c r="T26" s="34"/>
      <c r="W26" t="s">
        <v>166</v>
      </c>
      <c r="X26" t="s">
        <v>2234</v>
      </c>
      <c r="Y26" t="s">
        <v>16</v>
      </c>
      <c r="Z26" t="s">
        <v>1046</v>
      </c>
      <c r="AA26" t="s">
        <v>1047</v>
      </c>
      <c r="AB26" t="s">
        <v>1048</v>
      </c>
      <c r="AC26" t="s">
        <v>1049</v>
      </c>
      <c r="AD26" t="s">
        <v>2233</v>
      </c>
      <c r="AE26" t="s">
        <v>2235</v>
      </c>
    </row>
    <row r="27" spans="1:33" ht="15" customHeight="1" x14ac:dyDescent="0.2">
      <c r="A27" s="50">
        <f t="shared" ca="1" si="3"/>
        <v>7</v>
      </c>
      <c r="B27" t="s">
        <v>1042</v>
      </c>
      <c r="D27" s="34" t="s">
        <v>18</v>
      </c>
      <c r="E27" s="70">
        <v>2</v>
      </c>
      <c r="F27" t="s">
        <v>2236</v>
      </c>
      <c r="N27" s="34"/>
      <c r="O27" s="34"/>
      <c r="S27" t="s">
        <v>1015</v>
      </c>
      <c r="T27" s="34"/>
      <c r="W27" t="s">
        <v>166</v>
      </c>
      <c r="X27" t="s">
        <v>2237</v>
      </c>
      <c r="Y27" t="s">
        <v>16</v>
      </c>
      <c r="Z27" t="s">
        <v>1046</v>
      </c>
      <c r="AA27" t="s">
        <v>1047</v>
      </c>
      <c r="AB27" t="s">
        <v>1048</v>
      </c>
      <c r="AC27" t="s">
        <v>1049</v>
      </c>
      <c r="AD27" t="s">
        <v>2236</v>
      </c>
      <c r="AE27" t="s">
        <v>2238</v>
      </c>
    </row>
    <row r="28" spans="1:33" ht="15" customHeight="1" x14ac:dyDescent="0.2">
      <c r="A28" s="50">
        <f t="shared" ca="1" si="3"/>
        <v>8</v>
      </c>
      <c r="B28" t="s">
        <v>1542</v>
      </c>
      <c r="D28" s="34" t="s">
        <v>18</v>
      </c>
      <c r="E28" s="70">
        <v>1</v>
      </c>
      <c r="F28" s="83" t="s">
        <v>2233</v>
      </c>
      <c r="G28" s="83"/>
      <c r="H28" s="83"/>
      <c r="I28" s="83"/>
      <c r="J28" s="83"/>
      <c r="K28" s="83"/>
      <c r="L28" s="83"/>
      <c r="M28" s="83"/>
      <c r="N28" s="83"/>
      <c r="O28" s="83"/>
      <c r="P28" s="83"/>
      <c r="Q28" s="83"/>
      <c r="R28" s="83"/>
      <c r="S28" s="83"/>
      <c r="T28" s="83"/>
      <c r="U28" s="83"/>
      <c r="V28" s="83"/>
      <c r="W28" s="83"/>
      <c r="X28" s="83"/>
      <c r="Y28" t="s">
        <v>16</v>
      </c>
      <c r="Z28" t="s">
        <v>1543</v>
      </c>
      <c r="AA28" t="s">
        <v>1544</v>
      </c>
      <c r="AB28" t="s">
        <v>1048</v>
      </c>
      <c r="AC28" t="s">
        <v>1049</v>
      </c>
      <c r="AD28" t="s">
        <v>2233</v>
      </c>
      <c r="AE28" t="s">
        <v>2235</v>
      </c>
    </row>
    <row r="29" spans="1:33" ht="15" customHeight="1" x14ac:dyDescent="0.2">
      <c r="A29" s="50">
        <f t="shared" ca="1" si="3"/>
        <v>8</v>
      </c>
      <c r="B29" t="s">
        <v>1542</v>
      </c>
      <c r="D29" s="34" t="s">
        <v>18</v>
      </c>
      <c r="E29" s="70">
        <v>2</v>
      </c>
      <c r="F29" s="83" t="s">
        <v>2236</v>
      </c>
      <c r="G29" s="83"/>
      <c r="H29" s="83"/>
      <c r="I29" s="83"/>
      <c r="J29" s="83"/>
      <c r="K29" s="83"/>
      <c r="L29" s="83"/>
      <c r="M29" s="83"/>
      <c r="N29" s="83"/>
      <c r="O29" s="83"/>
      <c r="P29" s="83"/>
      <c r="Q29" s="83"/>
      <c r="R29" s="83"/>
      <c r="S29" s="83"/>
      <c r="T29" s="83"/>
      <c r="U29" s="83"/>
      <c r="V29" s="83"/>
      <c r="W29" s="83"/>
      <c r="X29" s="83"/>
      <c r="Y29" t="s">
        <v>16</v>
      </c>
      <c r="Z29" t="s">
        <v>1543</v>
      </c>
      <c r="AA29" t="s">
        <v>1544</v>
      </c>
      <c r="AB29" t="s">
        <v>1048</v>
      </c>
      <c r="AC29" t="s">
        <v>1049</v>
      </c>
      <c r="AD29" t="s">
        <v>2236</v>
      </c>
      <c r="AE29" t="s">
        <v>2238</v>
      </c>
    </row>
    <row r="30" spans="1:33" ht="15" customHeight="1" x14ac:dyDescent="0.2">
      <c r="A30" s="50">
        <f t="shared" ca="1" si="3"/>
        <v>9</v>
      </c>
      <c r="B30" t="s">
        <v>1675</v>
      </c>
      <c r="D30" s="34" t="s">
        <v>18</v>
      </c>
      <c r="E30" s="70">
        <v>1</v>
      </c>
      <c r="F30" t="s">
        <v>2239</v>
      </c>
      <c r="M30"/>
      <c r="Y30" t="s">
        <v>16</v>
      </c>
      <c r="Z30" t="s">
        <v>1676</v>
      </c>
      <c r="AA30" t="s">
        <v>1677</v>
      </c>
      <c r="AB30" t="s">
        <v>1678</v>
      </c>
      <c r="AC30" t="s">
        <v>2240</v>
      </c>
      <c r="AD30" t="s">
        <v>2239</v>
      </c>
      <c r="AE30" t="s">
        <v>2241</v>
      </c>
    </row>
    <row r="31" spans="1:33" ht="15" customHeight="1" x14ac:dyDescent="0.2">
      <c r="A31" s="50">
        <f t="shared" ca="1" si="3"/>
        <v>9</v>
      </c>
      <c r="B31" t="s">
        <v>1675</v>
      </c>
      <c r="D31" s="34" t="s">
        <v>18</v>
      </c>
      <c r="E31" s="70">
        <v>2</v>
      </c>
      <c r="F31" t="s">
        <v>2242</v>
      </c>
      <c r="M31"/>
      <c r="Y31" t="s">
        <v>16</v>
      </c>
      <c r="Z31" t="s">
        <v>1676</v>
      </c>
      <c r="AA31" t="s">
        <v>1677</v>
      </c>
      <c r="AB31" t="s">
        <v>1678</v>
      </c>
      <c r="AC31" t="s">
        <v>2240</v>
      </c>
      <c r="AD31" t="s">
        <v>2242</v>
      </c>
      <c r="AE31" t="s">
        <v>2243</v>
      </c>
    </row>
    <row r="32" spans="1:33" ht="15" customHeight="1" x14ac:dyDescent="0.2">
      <c r="A32" s="50">
        <f t="shared" ca="1" si="3"/>
        <v>10</v>
      </c>
      <c r="B32" t="s">
        <v>2244</v>
      </c>
      <c r="D32" s="34" t="s">
        <v>18</v>
      </c>
      <c r="E32" s="70">
        <v>1</v>
      </c>
      <c r="F32" s="83" t="s">
        <v>2239</v>
      </c>
      <c r="G32" s="83"/>
      <c r="H32" s="83"/>
      <c r="I32" s="83"/>
      <c r="J32" s="83"/>
      <c r="K32" s="83"/>
      <c r="L32" s="83"/>
      <c r="M32" s="83"/>
      <c r="N32" s="83"/>
      <c r="O32" s="83"/>
      <c r="P32" s="83"/>
      <c r="Q32" s="83"/>
      <c r="R32" s="83"/>
      <c r="S32" s="83"/>
      <c r="T32" s="83"/>
      <c r="U32" s="83"/>
      <c r="V32" s="83"/>
      <c r="W32" s="83"/>
      <c r="X32" s="83"/>
      <c r="Y32" t="s">
        <v>16</v>
      </c>
      <c r="Z32" t="s">
        <v>2245</v>
      </c>
      <c r="AA32" t="s">
        <v>2246</v>
      </c>
      <c r="AB32" t="s">
        <v>1678</v>
      </c>
      <c r="AC32" t="s">
        <v>2240</v>
      </c>
      <c r="AD32" t="s">
        <v>2239</v>
      </c>
      <c r="AE32" t="s">
        <v>2241</v>
      </c>
    </row>
    <row r="33" spans="1:33" ht="15" customHeight="1" x14ac:dyDescent="0.2">
      <c r="A33" s="50">
        <f t="shared" ca="1" si="3"/>
        <v>10</v>
      </c>
      <c r="B33" t="s">
        <v>2244</v>
      </c>
      <c r="D33" s="34" t="s">
        <v>18</v>
      </c>
      <c r="E33" s="70">
        <v>2</v>
      </c>
      <c r="F33" s="83" t="s">
        <v>2242</v>
      </c>
      <c r="G33" s="83"/>
      <c r="H33" s="83"/>
      <c r="I33" s="83"/>
      <c r="J33" s="83"/>
      <c r="K33" s="83"/>
      <c r="L33" s="83"/>
      <c r="M33" s="83"/>
      <c r="N33" s="83"/>
      <c r="O33" s="83"/>
      <c r="P33" s="83"/>
      <c r="Q33" s="83"/>
      <c r="R33" s="83"/>
      <c r="S33" s="83"/>
      <c r="T33" s="83"/>
      <c r="U33" s="83"/>
      <c r="V33" s="83"/>
      <c r="W33" s="83"/>
      <c r="X33" s="83"/>
      <c r="Y33" t="s">
        <v>16</v>
      </c>
      <c r="Z33" t="s">
        <v>2245</v>
      </c>
      <c r="AA33" t="s">
        <v>2246</v>
      </c>
      <c r="AB33" t="s">
        <v>1678</v>
      </c>
      <c r="AC33" t="s">
        <v>2240</v>
      </c>
      <c r="AD33" t="s">
        <v>2242</v>
      </c>
      <c r="AE33" t="s">
        <v>2243</v>
      </c>
    </row>
    <row r="34" spans="1:33" ht="15" customHeight="1" x14ac:dyDescent="0.2">
      <c r="A34" s="50">
        <f t="shared" ca="1" si="3"/>
        <v>11</v>
      </c>
      <c r="B34" t="s">
        <v>1051</v>
      </c>
      <c r="D34" s="34" t="s">
        <v>18</v>
      </c>
      <c r="E34" s="70">
        <v>1</v>
      </c>
      <c r="F34" t="s">
        <v>2247</v>
      </c>
      <c r="I34" s="69"/>
      <c r="L34" t="s">
        <v>1015</v>
      </c>
      <c r="M34" s="3" t="s">
        <v>2210</v>
      </c>
      <c r="N34" s="34"/>
      <c r="O34" s="34"/>
      <c r="S34" t="s">
        <v>1015</v>
      </c>
      <c r="T34" s="34"/>
      <c r="W34" t="s">
        <v>166</v>
      </c>
      <c r="X34" t="s">
        <v>2248</v>
      </c>
      <c r="Y34" t="s">
        <v>16</v>
      </c>
      <c r="Z34" t="s">
        <v>1056</v>
      </c>
      <c r="AA34" t="s">
        <v>1057</v>
      </c>
      <c r="AB34" t="s">
        <v>1058</v>
      </c>
      <c r="AC34" t="s">
        <v>1059</v>
      </c>
      <c r="AD34" t="s">
        <v>2247</v>
      </c>
      <c r="AE34" t="s">
        <v>2249</v>
      </c>
      <c r="AG34" t="s">
        <v>2250</v>
      </c>
    </row>
    <row r="35" spans="1:33" ht="15" customHeight="1" x14ac:dyDescent="0.2">
      <c r="A35" s="50">
        <f t="shared" ca="1" si="3"/>
        <v>11</v>
      </c>
      <c r="B35" t="s">
        <v>1051</v>
      </c>
      <c r="D35" s="34" t="s">
        <v>18</v>
      </c>
      <c r="E35" s="70">
        <v>2</v>
      </c>
      <c r="F35" t="s">
        <v>2251</v>
      </c>
      <c r="I35" s="69"/>
      <c r="L35" t="s">
        <v>1015</v>
      </c>
      <c r="M35" s="3" t="s">
        <v>2210</v>
      </c>
      <c r="N35" s="34"/>
      <c r="O35" s="34"/>
      <c r="S35" t="s">
        <v>1015</v>
      </c>
      <c r="T35" s="34"/>
      <c r="W35" t="s">
        <v>166</v>
      </c>
      <c r="X35" t="s">
        <v>2252</v>
      </c>
      <c r="Y35" t="s">
        <v>16</v>
      </c>
      <c r="Z35" t="s">
        <v>1056</v>
      </c>
      <c r="AA35" t="s">
        <v>1057</v>
      </c>
      <c r="AB35" t="s">
        <v>1058</v>
      </c>
      <c r="AC35" t="s">
        <v>1059</v>
      </c>
      <c r="AD35" t="s">
        <v>2251</v>
      </c>
      <c r="AE35" t="s">
        <v>2253</v>
      </c>
      <c r="AG35" t="s">
        <v>2250</v>
      </c>
    </row>
    <row r="36" spans="1:33" ht="15" customHeight="1" x14ac:dyDescent="0.2">
      <c r="A36" s="50">
        <f t="shared" ca="1" si="3"/>
        <v>11</v>
      </c>
      <c r="B36" t="s">
        <v>1051</v>
      </c>
      <c r="D36" s="34" t="s">
        <v>18</v>
      </c>
      <c r="E36" s="70">
        <v>3</v>
      </c>
      <c r="F36" t="s">
        <v>2254</v>
      </c>
      <c r="I36" s="67" t="s">
        <v>2255</v>
      </c>
      <c r="K36" s="34" t="s">
        <v>2256</v>
      </c>
      <c r="L36" t="s">
        <v>2257</v>
      </c>
      <c r="M36" s="3" t="s">
        <v>2182</v>
      </c>
      <c r="N36" s="34"/>
      <c r="O36" s="34"/>
      <c r="S36" t="s">
        <v>1015</v>
      </c>
      <c r="T36" s="34"/>
      <c r="W36" t="s">
        <v>166</v>
      </c>
      <c r="X36" t="s">
        <v>2258</v>
      </c>
      <c r="Y36" t="s">
        <v>16</v>
      </c>
      <c r="Z36" t="s">
        <v>1056</v>
      </c>
      <c r="AA36" t="s">
        <v>1057</v>
      </c>
      <c r="AB36" t="s">
        <v>1058</v>
      </c>
      <c r="AC36" t="s">
        <v>1059</v>
      </c>
      <c r="AD36" t="s">
        <v>2254</v>
      </c>
      <c r="AE36" t="s">
        <v>2259</v>
      </c>
      <c r="AG36" t="s">
        <v>2250</v>
      </c>
    </row>
    <row r="37" spans="1:33" ht="15" customHeight="1" x14ac:dyDescent="0.2">
      <c r="A37" s="50">
        <f t="shared" ca="1" si="3"/>
        <v>11</v>
      </c>
      <c r="B37" t="s">
        <v>1051</v>
      </c>
      <c r="D37" s="34" t="s">
        <v>18</v>
      </c>
      <c r="E37" s="70">
        <v>4</v>
      </c>
      <c r="F37" t="s">
        <v>2260</v>
      </c>
      <c r="I37" s="67" t="s">
        <v>2261</v>
      </c>
      <c r="K37" s="34" t="s">
        <v>2262</v>
      </c>
      <c r="L37" t="s">
        <v>2263</v>
      </c>
      <c r="M37" s="3" t="s">
        <v>2182</v>
      </c>
      <c r="N37" s="34"/>
      <c r="O37" s="34"/>
      <c r="S37" t="s">
        <v>1015</v>
      </c>
      <c r="T37" s="34"/>
      <c r="W37" t="s">
        <v>166</v>
      </c>
      <c r="X37" t="s">
        <v>2264</v>
      </c>
      <c r="Y37" t="s">
        <v>16</v>
      </c>
      <c r="Z37" t="s">
        <v>1056</v>
      </c>
      <c r="AA37" t="s">
        <v>1057</v>
      </c>
      <c r="AB37" t="s">
        <v>1058</v>
      </c>
      <c r="AC37" t="s">
        <v>1059</v>
      </c>
      <c r="AD37" t="s">
        <v>2262</v>
      </c>
      <c r="AE37" t="s">
        <v>2265</v>
      </c>
      <c r="AG37" t="s">
        <v>2250</v>
      </c>
    </row>
    <row r="38" spans="1:33" ht="15" customHeight="1" x14ac:dyDescent="0.2">
      <c r="A38" s="50">
        <f t="shared" ca="1" si="3"/>
        <v>11</v>
      </c>
      <c r="B38" t="s">
        <v>1051</v>
      </c>
      <c r="D38" s="34" t="s">
        <v>18</v>
      </c>
      <c r="E38" s="70">
        <v>5</v>
      </c>
      <c r="F38" t="s">
        <v>2266</v>
      </c>
      <c r="I38" s="69"/>
      <c r="K38" s="34"/>
      <c r="L38" t="s">
        <v>1015</v>
      </c>
      <c r="M38" s="3" t="s">
        <v>2210</v>
      </c>
      <c r="N38" s="34"/>
      <c r="O38" s="34"/>
      <c r="S38" t="s">
        <v>1015</v>
      </c>
      <c r="T38" s="34"/>
      <c r="X38" t="s">
        <v>2267</v>
      </c>
      <c r="Y38" t="s">
        <v>16</v>
      </c>
      <c r="Z38" t="s">
        <v>1056</v>
      </c>
      <c r="AA38" t="s">
        <v>1057</v>
      </c>
      <c r="AB38" t="s">
        <v>1058</v>
      </c>
      <c r="AC38" t="s">
        <v>1059</v>
      </c>
      <c r="AD38" t="s">
        <v>2268</v>
      </c>
      <c r="AE38" t="s">
        <v>2269</v>
      </c>
      <c r="AG38" t="s">
        <v>2270</v>
      </c>
    </row>
    <row r="39" spans="1:33" ht="15" customHeight="1" x14ac:dyDescent="0.2">
      <c r="A39" s="50">
        <f t="shared" ca="1" si="3"/>
        <v>11</v>
      </c>
      <c r="B39" t="s">
        <v>1051</v>
      </c>
      <c r="D39" s="34" t="s">
        <v>18</v>
      </c>
      <c r="E39" s="70">
        <v>6</v>
      </c>
      <c r="F39" t="s">
        <v>2271</v>
      </c>
      <c r="I39" s="67" t="s">
        <v>2272</v>
      </c>
      <c r="K39" s="34" t="s">
        <v>2273</v>
      </c>
      <c r="L39" t="s">
        <v>2274</v>
      </c>
      <c r="M39" s="3" t="s">
        <v>2182</v>
      </c>
      <c r="N39" s="34"/>
      <c r="O39" s="34"/>
      <c r="S39" t="s">
        <v>1015</v>
      </c>
      <c r="T39" s="34"/>
      <c r="X39" t="s">
        <v>2275</v>
      </c>
      <c r="Y39" t="s">
        <v>16</v>
      </c>
      <c r="Z39" t="s">
        <v>1056</v>
      </c>
      <c r="AA39" t="s">
        <v>1057</v>
      </c>
      <c r="AB39" t="s">
        <v>1058</v>
      </c>
      <c r="AC39" t="s">
        <v>1059</v>
      </c>
      <c r="AD39" t="s">
        <v>2276</v>
      </c>
      <c r="AE39" t="s">
        <v>2277</v>
      </c>
      <c r="AG39" t="s">
        <v>2270</v>
      </c>
    </row>
    <row r="40" spans="1:33" ht="15" customHeight="1" x14ac:dyDescent="0.2">
      <c r="A40" s="50">
        <f t="shared" ca="1" si="3"/>
        <v>11</v>
      </c>
      <c r="B40" t="s">
        <v>1051</v>
      </c>
      <c r="D40" s="34" t="s">
        <v>18</v>
      </c>
      <c r="E40" s="70">
        <v>7</v>
      </c>
      <c r="F40" t="s">
        <v>580</v>
      </c>
      <c r="I40" s="67" t="s">
        <v>1083</v>
      </c>
      <c r="J40" t="s">
        <v>2278</v>
      </c>
      <c r="K40" s="34" t="s">
        <v>580</v>
      </c>
      <c r="L40" t="s">
        <v>2279</v>
      </c>
      <c r="M40" s="3" t="s">
        <v>2182</v>
      </c>
      <c r="N40" s="34"/>
      <c r="O40" s="34"/>
      <c r="S40" t="s">
        <v>1015</v>
      </c>
      <c r="T40" s="34"/>
      <c r="W40" t="s">
        <v>166</v>
      </c>
      <c r="X40" t="s">
        <v>834</v>
      </c>
      <c r="Y40" t="s">
        <v>16</v>
      </c>
      <c r="Z40" t="s">
        <v>1056</v>
      </c>
      <c r="AA40" t="s">
        <v>1057</v>
      </c>
      <c r="AB40" t="s">
        <v>1058</v>
      </c>
      <c r="AC40" t="s">
        <v>1059</v>
      </c>
      <c r="AD40" t="s">
        <v>580</v>
      </c>
      <c r="AE40" t="s">
        <v>2280</v>
      </c>
      <c r="AG40" t="s">
        <v>2250</v>
      </c>
    </row>
    <row r="41" spans="1:33" ht="15" customHeight="1" x14ac:dyDescent="0.2">
      <c r="A41" s="50">
        <f t="shared" ca="1" si="3"/>
        <v>12</v>
      </c>
      <c r="B41" t="s">
        <v>1879</v>
      </c>
      <c r="D41" s="34" t="s">
        <v>18</v>
      </c>
      <c r="E41" s="70">
        <v>1</v>
      </c>
      <c r="F41" t="s">
        <v>2281</v>
      </c>
      <c r="I41" s="69"/>
      <c r="L41" t="s">
        <v>1015</v>
      </c>
      <c r="M41" s="6" t="s">
        <v>2282</v>
      </c>
      <c r="N41" s="34"/>
      <c r="O41" s="34"/>
      <c r="T41" s="34"/>
      <c r="W41" t="s">
        <v>166</v>
      </c>
      <c r="X41" t="s">
        <v>2283</v>
      </c>
      <c r="Y41" t="s">
        <v>16</v>
      </c>
      <c r="Z41" t="s">
        <v>1095</v>
      </c>
      <c r="AA41" t="s">
        <v>1096</v>
      </c>
      <c r="AB41" t="s">
        <v>1097</v>
      </c>
      <c r="AC41" t="s">
        <v>1098</v>
      </c>
      <c r="AD41" t="s">
        <v>2284</v>
      </c>
      <c r="AE41" t="s">
        <v>2285</v>
      </c>
    </row>
    <row r="42" spans="1:33" ht="15" customHeight="1" x14ac:dyDescent="0.2">
      <c r="A42" s="50">
        <f t="shared" ca="1" si="3"/>
        <v>12</v>
      </c>
      <c r="B42" t="s">
        <v>1879</v>
      </c>
      <c r="D42" s="34" t="s">
        <v>18</v>
      </c>
      <c r="E42" s="70">
        <v>2</v>
      </c>
      <c r="F42" t="s">
        <v>2286</v>
      </c>
      <c r="I42" t="s">
        <v>2190</v>
      </c>
      <c r="J42" s="63" t="s">
        <v>2287</v>
      </c>
      <c r="K42" s="3" t="s">
        <v>2286</v>
      </c>
      <c r="L42" s="3" t="s">
        <v>1014</v>
      </c>
      <c r="M42" s="3" t="s">
        <v>2210</v>
      </c>
      <c r="N42" s="34"/>
      <c r="O42" s="34"/>
      <c r="S42" t="s">
        <v>1015</v>
      </c>
      <c r="T42" s="34"/>
      <c r="W42" t="s">
        <v>166</v>
      </c>
      <c r="X42" t="s">
        <v>2288</v>
      </c>
      <c r="Y42" t="s">
        <v>16</v>
      </c>
      <c r="Z42" t="s">
        <v>1095</v>
      </c>
      <c r="AA42" t="s">
        <v>1096</v>
      </c>
      <c r="AB42" t="s">
        <v>1097</v>
      </c>
      <c r="AC42" t="s">
        <v>1098</v>
      </c>
      <c r="AD42" t="s">
        <v>2289</v>
      </c>
      <c r="AE42" t="s">
        <v>2290</v>
      </c>
    </row>
    <row r="43" spans="1:33" ht="15" customHeight="1" x14ac:dyDescent="0.2">
      <c r="A43" s="50">
        <f t="shared" ca="1" si="3"/>
        <v>12</v>
      </c>
      <c r="B43" t="s">
        <v>1879</v>
      </c>
      <c r="D43" s="34" t="s">
        <v>18</v>
      </c>
      <c r="E43" s="70">
        <v>3</v>
      </c>
      <c r="F43" t="s">
        <v>2291</v>
      </c>
      <c r="I43" s="77"/>
      <c r="J43" s="63" t="s">
        <v>2292</v>
      </c>
      <c r="K43" s="3" t="s">
        <v>2293</v>
      </c>
      <c r="L43" s="3"/>
      <c r="N43" s="34"/>
      <c r="O43" s="34"/>
      <c r="T43" s="34"/>
    </row>
    <row r="44" spans="1:33" ht="15" customHeight="1" x14ac:dyDescent="0.2">
      <c r="A44" s="50">
        <f t="shared" ca="1" si="3"/>
        <v>13</v>
      </c>
      <c r="B44" s="85" t="s">
        <v>1090</v>
      </c>
      <c r="C44" s="85"/>
      <c r="D44" s="85" t="s">
        <v>18</v>
      </c>
      <c r="E44" s="70">
        <v>1</v>
      </c>
      <c r="F44" s="85" t="s">
        <v>2281</v>
      </c>
      <c r="G44" s="85"/>
      <c r="H44" s="85"/>
      <c r="I44" s="85"/>
      <c r="J44" s="85"/>
      <c r="K44" s="85"/>
      <c r="L44" s="85" t="s">
        <v>1015</v>
      </c>
      <c r="M44" s="3" t="s">
        <v>2224</v>
      </c>
      <c r="N44" s="34"/>
      <c r="O44" s="34"/>
      <c r="T44" s="34"/>
      <c r="W44" t="s">
        <v>166</v>
      </c>
      <c r="X44" t="s">
        <v>2283</v>
      </c>
      <c r="Y44" t="s">
        <v>16</v>
      </c>
      <c r="Z44" t="s">
        <v>1095</v>
      </c>
      <c r="AA44" t="s">
        <v>1096</v>
      </c>
      <c r="AB44" t="s">
        <v>1097</v>
      </c>
      <c r="AC44" t="s">
        <v>1098</v>
      </c>
      <c r="AD44" t="s">
        <v>2284</v>
      </c>
      <c r="AE44" t="s">
        <v>2285</v>
      </c>
      <c r="AG44" s="86" t="s">
        <v>2294</v>
      </c>
    </row>
    <row r="45" spans="1:33" ht="15" customHeight="1" x14ac:dyDescent="0.2">
      <c r="A45" s="50">
        <f t="shared" ca="1" si="3"/>
        <v>13</v>
      </c>
      <c r="B45" s="85" t="s">
        <v>1090</v>
      </c>
      <c r="C45" s="85"/>
      <c r="D45" s="85" t="s">
        <v>18</v>
      </c>
      <c r="E45" s="70">
        <v>2</v>
      </c>
      <c r="F45" s="85" t="s">
        <v>2286</v>
      </c>
      <c r="G45" s="85"/>
      <c r="H45" s="85"/>
      <c r="I45" s="85" t="s">
        <v>2190</v>
      </c>
      <c r="J45" s="85" t="s">
        <v>2287</v>
      </c>
      <c r="K45" s="85" t="s">
        <v>2286</v>
      </c>
      <c r="L45" s="85" t="s">
        <v>1014</v>
      </c>
      <c r="M45" s="3" t="s">
        <v>2224</v>
      </c>
      <c r="N45" s="34"/>
      <c r="O45" s="34"/>
      <c r="S45" t="s">
        <v>1015</v>
      </c>
      <c r="T45" s="34"/>
      <c r="W45" t="s">
        <v>166</v>
      </c>
      <c r="X45" t="s">
        <v>2288</v>
      </c>
      <c r="Y45" t="s">
        <v>16</v>
      </c>
      <c r="Z45" t="s">
        <v>1095</v>
      </c>
      <c r="AA45" t="s">
        <v>1096</v>
      </c>
      <c r="AB45" t="s">
        <v>1097</v>
      </c>
      <c r="AC45" t="s">
        <v>1098</v>
      </c>
      <c r="AD45" t="s">
        <v>2289</v>
      </c>
      <c r="AE45" t="s">
        <v>2290</v>
      </c>
      <c r="AG45" s="86" t="s">
        <v>2294</v>
      </c>
    </row>
    <row r="46" spans="1:33" ht="15" customHeight="1" x14ac:dyDescent="0.2">
      <c r="A46" s="50">
        <f t="shared" ca="1" si="3"/>
        <v>14</v>
      </c>
      <c r="B46" t="s">
        <v>1101</v>
      </c>
      <c r="D46" s="34" t="s">
        <v>18</v>
      </c>
      <c r="E46" s="70">
        <v>1</v>
      </c>
      <c r="F46" t="s">
        <v>2295</v>
      </c>
      <c r="I46" s="69"/>
      <c r="L46" t="s">
        <v>1015</v>
      </c>
      <c r="M46" s="3" t="s">
        <v>2210</v>
      </c>
      <c r="N46" s="34"/>
      <c r="O46" s="34"/>
      <c r="S46" t="s">
        <v>1015</v>
      </c>
      <c r="T46" s="34"/>
      <c r="W46" t="s">
        <v>166</v>
      </c>
      <c r="X46" t="s">
        <v>2296</v>
      </c>
      <c r="Y46" t="s">
        <v>16</v>
      </c>
      <c r="Z46" t="s">
        <v>1108</v>
      </c>
      <c r="AA46" t="s">
        <v>1109</v>
      </c>
      <c r="AB46" t="s">
        <v>1110</v>
      </c>
      <c r="AC46" t="s">
        <v>1111</v>
      </c>
      <c r="AD46" t="s">
        <v>2295</v>
      </c>
      <c r="AE46" t="s">
        <v>2297</v>
      </c>
    </row>
    <row r="47" spans="1:33" ht="15" customHeight="1" x14ac:dyDescent="0.2">
      <c r="A47" s="50">
        <f t="shared" ca="1" si="3"/>
        <v>14</v>
      </c>
      <c r="B47" t="s">
        <v>1101</v>
      </c>
      <c r="D47" s="34" t="s">
        <v>18</v>
      </c>
      <c r="E47" s="70">
        <v>2</v>
      </c>
      <c r="F47" t="s">
        <v>2298</v>
      </c>
      <c r="I47" s="69"/>
      <c r="L47" t="s">
        <v>1015</v>
      </c>
      <c r="M47" s="3" t="s">
        <v>2210</v>
      </c>
      <c r="N47" s="34"/>
      <c r="O47" s="34"/>
      <c r="S47" t="s">
        <v>1015</v>
      </c>
      <c r="T47" s="34"/>
      <c r="W47" t="s">
        <v>166</v>
      </c>
      <c r="X47" t="s">
        <v>2299</v>
      </c>
      <c r="Y47" t="s">
        <v>16</v>
      </c>
      <c r="Z47" t="s">
        <v>1108</v>
      </c>
      <c r="AA47" t="s">
        <v>1109</v>
      </c>
      <c r="AB47" t="s">
        <v>1110</v>
      </c>
      <c r="AC47" t="s">
        <v>1111</v>
      </c>
      <c r="AD47" t="s">
        <v>2300</v>
      </c>
      <c r="AE47" t="s">
        <v>2301</v>
      </c>
    </row>
    <row r="48" spans="1:33" ht="15" customHeight="1" x14ac:dyDescent="0.2">
      <c r="A48" s="50">
        <f t="shared" ca="1" si="3"/>
        <v>14</v>
      </c>
      <c r="B48" t="s">
        <v>1101</v>
      </c>
      <c r="D48" s="34" t="s">
        <v>18</v>
      </c>
      <c r="E48" s="70">
        <v>3</v>
      </c>
      <c r="F48" t="s">
        <v>2302</v>
      </c>
      <c r="I48" s="69"/>
      <c r="L48" t="s">
        <v>1015</v>
      </c>
      <c r="M48" s="3" t="s">
        <v>2210</v>
      </c>
      <c r="N48" s="34"/>
      <c r="O48" s="34"/>
      <c r="S48" t="s">
        <v>1015</v>
      </c>
      <c r="T48" s="34"/>
      <c r="W48" t="s">
        <v>166</v>
      </c>
      <c r="X48" t="s">
        <v>2303</v>
      </c>
      <c r="Y48" t="s">
        <v>16</v>
      </c>
      <c r="Z48" t="s">
        <v>1108</v>
      </c>
      <c r="AA48" t="s">
        <v>1109</v>
      </c>
      <c r="AB48" t="s">
        <v>1110</v>
      </c>
      <c r="AC48" t="s">
        <v>1111</v>
      </c>
      <c r="AD48" t="s">
        <v>2302</v>
      </c>
      <c r="AE48" t="s">
        <v>2304</v>
      </c>
    </row>
    <row r="49" spans="1:33" ht="15" customHeight="1" x14ac:dyDescent="0.2">
      <c r="A49" s="50">
        <f t="shared" ca="1" si="3"/>
        <v>14</v>
      </c>
      <c r="B49" t="s">
        <v>1101</v>
      </c>
      <c r="D49" s="34" t="s">
        <v>18</v>
      </c>
      <c r="E49" s="70">
        <v>4</v>
      </c>
      <c r="F49" t="s">
        <v>2305</v>
      </c>
      <c r="I49" s="69"/>
      <c r="L49" t="s">
        <v>1015</v>
      </c>
      <c r="M49" s="3" t="s">
        <v>2210</v>
      </c>
      <c r="N49" s="34"/>
      <c r="O49" s="34"/>
      <c r="S49" t="s">
        <v>1015</v>
      </c>
      <c r="T49" s="34"/>
      <c r="W49" t="s">
        <v>166</v>
      </c>
      <c r="X49" t="s">
        <v>2306</v>
      </c>
      <c r="Y49" t="s">
        <v>16</v>
      </c>
      <c r="Z49" t="s">
        <v>1108</v>
      </c>
      <c r="AA49" t="s">
        <v>1109</v>
      </c>
      <c r="AB49" t="s">
        <v>1110</v>
      </c>
      <c r="AC49" t="s">
        <v>1111</v>
      </c>
      <c r="AD49" t="s">
        <v>2307</v>
      </c>
      <c r="AE49" t="s">
        <v>2308</v>
      </c>
    </row>
    <row r="50" spans="1:33" ht="15" customHeight="1" x14ac:dyDescent="0.2">
      <c r="A50" s="50">
        <f t="shared" ca="1" si="3"/>
        <v>14</v>
      </c>
      <c r="B50" t="s">
        <v>1101</v>
      </c>
      <c r="D50" s="34" t="s">
        <v>18</v>
      </c>
      <c r="E50" s="70">
        <v>5</v>
      </c>
      <c r="F50" t="s">
        <v>2309</v>
      </c>
      <c r="I50" s="67" t="s">
        <v>2310</v>
      </c>
      <c r="K50" s="34" t="s">
        <v>2311</v>
      </c>
      <c r="L50" t="s">
        <v>2312</v>
      </c>
      <c r="M50" s="3" t="s">
        <v>2182</v>
      </c>
      <c r="N50" s="34"/>
      <c r="O50" s="34"/>
      <c r="S50" t="s">
        <v>1015</v>
      </c>
      <c r="T50" s="34"/>
      <c r="W50" t="s">
        <v>166</v>
      </c>
      <c r="X50" t="s">
        <v>2313</v>
      </c>
      <c r="Y50" t="s">
        <v>16</v>
      </c>
      <c r="Z50" t="s">
        <v>1108</v>
      </c>
      <c r="AA50" t="s">
        <v>1109</v>
      </c>
      <c r="AB50" t="s">
        <v>1110</v>
      </c>
      <c r="AC50" t="s">
        <v>1111</v>
      </c>
      <c r="AD50" t="s">
        <v>2314</v>
      </c>
      <c r="AE50" t="s">
        <v>2315</v>
      </c>
    </row>
    <row r="51" spans="1:33" ht="15" customHeight="1" x14ac:dyDescent="0.2">
      <c r="A51" s="50">
        <f t="shared" ca="1" si="3"/>
        <v>14</v>
      </c>
      <c r="B51" t="s">
        <v>1101</v>
      </c>
      <c r="D51" s="34" t="s">
        <v>18</v>
      </c>
      <c r="E51" s="70">
        <v>6</v>
      </c>
      <c r="F51" t="s">
        <v>2316</v>
      </c>
      <c r="I51" s="69"/>
      <c r="L51" t="s">
        <v>1015</v>
      </c>
      <c r="M51" s="3" t="s">
        <v>2210</v>
      </c>
      <c r="N51" s="34"/>
      <c r="O51" s="34"/>
      <c r="S51" t="s">
        <v>1015</v>
      </c>
      <c r="T51" s="34"/>
      <c r="W51" t="s">
        <v>166</v>
      </c>
      <c r="X51" t="s">
        <v>2317</v>
      </c>
      <c r="Y51" t="s">
        <v>16</v>
      </c>
      <c r="Z51" t="s">
        <v>1108</v>
      </c>
      <c r="AA51" t="s">
        <v>1109</v>
      </c>
      <c r="AB51" t="s">
        <v>1110</v>
      </c>
      <c r="AC51" t="s">
        <v>1111</v>
      </c>
      <c r="AD51" t="s">
        <v>2316</v>
      </c>
      <c r="AE51" t="s">
        <v>2318</v>
      </c>
    </row>
    <row r="52" spans="1:33" ht="15" customHeight="1" x14ac:dyDescent="0.2">
      <c r="A52" s="50">
        <f t="shared" ca="1" si="3"/>
        <v>14</v>
      </c>
      <c r="B52" t="s">
        <v>1101</v>
      </c>
      <c r="D52" s="34" t="s">
        <v>18</v>
      </c>
      <c r="E52" s="70">
        <v>7</v>
      </c>
      <c r="F52" t="s">
        <v>2319</v>
      </c>
      <c r="I52" t="s">
        <v>2190</v>
      </c>
      <c r="J52" s="63" t="s">
        <v>2320</v>
      </c>
      <c r="K52" s="3" t="s">
        <v>2321</v>
      </c>
      <c r="L52" s="3" t="s">
        <v>1014</v>
      </c>
      <c r="M52" s="3" t="s">
        <v>2182</v>
      </c>
      <c r="N52" s="34"/>
      <c r="O52" s="34"/>
      <c r="S52" t="s">
        <v>1015</v>
      </c>
      <c r="T52" s="34"/>
      <c r="W52" t="s">
        <v>166</v>
      </c>
      <c r="X52" t="s">
        <v>2322</v>
      </c>
      <c r="Y52" t="s">
        <v>16</v>
      </c>
      <c r="Z52" t="s">
        <v>1108</v>
      </c>
      <c r="AA52" t="s">
        <v>1109</v>
      </c>
      <c r="AB52" t="s">
        <v>1110</v>
      </c>
      <c r="AC52" t="s">
        <v>1111</v>
      </c>
      <c r="AD52" t="s">
        <v>2323</v>
      </c>
      <c r="AE52" t="s">
        <v>2324</v>
      </c>
    </row>
    <row r="53" spans="1:33" ht="15" customHeight="1" x14ac:dyDescent="0.2">
      <c r="A53" s="50">
        <f t="shared" ca="1" si="3"/>
        <v>14</v>
      </c>
      <c r="B53" t="s">
        <v>1101</v>
      </c>
      <c r="D53" s="34" t="s">
        <v>18</v>
      </c>
      <c r="E53" s="70">
        <v>8</v>
      </c>
      <c r="F53" t="s">
        <v>2325</v>
      </c>
      <c r="I53" s="69"/>
      <c r="L53" t="s">
        <v>1015</v>
      </c>
      <c r="M53" s="3" t="s">
        <v>2326</v>
      </c>
      <c r="N53" s="34"/>
      <c r="O53" s="34"/>
      <c r="S53" t="s">
        <v>1015</v>
      </c>
      <c r="T53" s="34"/>
      <c r="W53" t="s">
        <v>166</v>
      </c>
      <c r="X53" t="s">
        <v>2327</v>
      </c>
      <c r="Y53" t="s">
        <v>16</v>
      </c>
      <c r="Z53" t="s">
        <v>1108</v>
      </c>
      <c r="AA53" t="s">
        <v>1109</v>
      </c>
      <c r="AB53" t="s">
        <v>1110</v>
      </c>
      <c r="AC53" t="s">
        <v>1111</v>
      </c>
      <c r="AD53" t="s">
        <v>2328</v>
      </c>
      <c r="AE53" t="s">
        <v>2329</v>
      </c>
    </row>
    <row r="54" spans="1:33" ht="15" customHeight="1" x14ac:dyDescent="0.2">
      <c r="A54" s="50">
        <f t="shared" ca="1" si="3"/>
        <v>14</v>
      </c>
      <c r="B54" t="s">
        <v>1101</v>
      </c>
      <c r="D54" s="34" t="s">
        <v>18</v>
      </c>
      <c r="E54" s="70">
        <v>9</v>
      </c>
      <c r="F54" t="s">
        <v>2330</v>
      </c>
      <c r="I54" s="69"/>
      <c r="L54" t="s">
        <v>1015</v>
      </c>
      <c r="M54" s="3" t="s">
        <v>2210</v>
      </c>
      <c r="N54" s="34"/>
      <c r="O54" s="34"/>
      <c r="S54" t="s">
        <v>1015</v>
      </c>
      <c r="T54" s="34"/>
      <c r="W54" t="s">
        <v>166</v>
      </c>
      <c r="X54" t="s">
        <v>2331</v>
      </c>
      <c r="Y54" t="s">
        <v>16</v>
      </c>
      <c r="Z54" t="s">
        <v>1108</v>
      </c>
      <c r="AA54" t="s">
        <v>1109</v>
      </c>
      <c r="AB54" t="s">
        <v>1110</v>
      </c>
      <c r="AC54" t="s">
        <v>1111</v>
      </c>
      <c r="AD54" t="s">
        <v>2332</v>
      </c>
      <c r="AE54" t="s">
        <v>2333</v>
      </c>
    </row>
    <row r="55" spans="1:33" ht="15" customHeight="1" x14ac:dyDescent="0.2">
      <c r="A55" s="50">
        <f t="shared" ca="1" si="3"/>
        <v>14</v>
      </c>
      <c r="B55" t="s">
        <v>1101</v>
      </c>
      <c r="D55" s="34" t="s">
        <v>18</v>
      </c>
      <c r="E55" s="70">
        <v>10</v>
      </c>
      <c r="F55" t="s">
        <v>2334</v>
      </c>
      <c r="I55" s="67" t="s">
        <v>2335</v>
      </c>
      <c r="J55" s="63" t="s">
        <v>2336</v>
      </c>
      <c r="K55" s="34" t="s">
        <v>2337</v>
      </c>
      <c r="L55" s="34" t="s">
        <v>2338</v>
      </c>
      <c r="M55" s="3" t="s">
        <v>2182</v>
      </c>
      <c r="N55" s="34"/>
      <c r="O55" s="34"/>
      <c r="S55" t="s">
        <v>1015</v>
      </c>
      <c r="T55" s="34"/>
      <c r="W55" t="s">
        <v>166</v>
      </c>
      <c r="X55" t="s">
        <v>2339</v>
      </c>
      <c r="Y55" t="s">
        <v>16</v>
      </c>
      <c r="Z55" t="s">
        <v>1108</v>
      </c>
      <c r="AA55" t="s">
        <v>1109</v>
      </c>
      <c r="AB55" t="s">
        <v>1110</v>
      </c>
      <c r="AC55" t="s">
        <v>1111</v>
      </c>
      <c r="AD55" t="s">
        <v>2340</v>
      </c>
      <c r="AE55" t="s">
        <v>2341</v>
      </c>
    </row>
    <row r="56" spans="1:33" ht="15" customHeight="1" x14ac:dyDescent="0.2">
      <c r="A56" s="50">
        <f t="shared" ca="1" si="3"/>
        <v>14</v>
      </c>
      <c r="B56" t="s">
        <v>1101</v>
      </c>
      <c r="D56" s="34" t="s">
        <v>18</v>
      </c>
      <c r="E56" s="70">
        <v>11</v>
      </c>
      <c r="F56" t="s">
        <v>2342</v>
      </c>
      <c r="I56" s="69" t="s">
        <v>2343</v>
      </c>
      <c r="K56" s="34"/>
      <c r="L56" t="s">
        <v>1015</v>
      </c>
      <c r="M56" s="3" t="s">
        <v>2344</v>
      </c>
      <c r="N56" s="34"/>
      <c r="O56" s="34"/>
      <c r="S56" t="s">
        <v>1015</v>
      </c>
      <c r="T56" s="34"/>
      <c r="W56" t="s">
        <v>166</v>
      </c>
      <c r="X56" t="s">
        <v>2345</v>
      </c>
      <c r="Y56" t="s">
        <v>16</v>
      </c>
      <c r="Z56" t="s">
        <v>1108</v>
      </c>
      <c r="AA56" t="s">
        <v>1109</v>
      </c>
      <c r="AB56" t="s">
        <v>1110</v>
      </c>
      <c r="AC56" t="s">
        <v>1111</v>
      </c>
      <c r="AD56" t="s">
        <v>2346</v>
      </c>
      <c r="AE56" t="s">
        <v>2347</v>
      </c>
    </row>
    <row r="57" spans="1:33" ht="15" customHeight="1" x14ac:dyDescent="0.2">
      <c r="A57" s="50">
        <f t="shared" ca="1" si="3"/>
        <v>14</v>
      </c>
      <c r="B57" t="s">
        <v>1101</v>
      </c>
      <c r="D57" s="34" t="s">
        <v>18</v>
      </c>
      <c r="E57" s="70">
        <v>12</v>
      </c>
      <c r="F57" t="s">
        <v>2348</v>
      </c>
      <c r="I57" s="69"/>
      <c r="K57" s="34"/>
      <c r="L57" t="s">
        <v>1015</v>
      </c>
      <c r="M57" s="3" t="s">
        <v>2210</v>
      </c>
      <c r="N57" s="34"/>
      <c r="O57" s="34"/>
      <c r="S57" t="s">
        <v>1015</v>
      </c>
      <c r="T57" s="34"/>
      <c r="W57" t="s">
        <v>166</v>
      </c>
      <c r="X57" t="s">
        <v>2349</v>
      </c>
      <c r="Y57" t="s">
        <v>16</v>
      </c>
      <c r="Z57" t="s">
        <v>1108</v>
      </c>
      <c r="AA57" t="s">
        <v>1109</v>
      </c>
      <c r="AB57" t="s">
        <v>1110</v>
      </c>
      <c r="AC57" t="s">
        <v>1111</v>
      </c>
      <c r="AD57" t="s">
        <v>2348</v>
      </c>
      <c r="AE57" t="s">
        <v>2350</v>
      </c>
    </row>
    <row r="58" spans="1:33" ht="15" customHeight="1" x14ac:dyDescent="0.2">
      <c r="A58" s="50">
        <f t="shared" ca="1" si="3"/>
        <v>14</v>
      </c>
      <c r="B58" t="s">
        <v>1101</v>
      </c>
      <c r="D58" s="34" t="s">
        <v>18</v>
      </c>
      <c r="E58" s="70">
        <v>13</v>
      </c>
      <c r="F58" t="s">
        <v>2351</v>
      </c>
      <c r="I58" s="69"/>
      <c r="K58" s="34"/>
      <c r="L58" t="s">
        <v>1015</v>
      </c>
      <c r="M58" s="3" t="s">
        <v>2210</v>
      </c>
      <c r="N58" s="34"/>
      <c r="O58" s="34"/>
      <c r="S58" t="s">
        <v>1015</v>
      </c>
      <c r="T58" s="34"/>
      <c r="X58" t="s">
        <v>2352</v>
      </c>
      <c r="Y58" t="s">
        <v>16</v>
      </c>
      <c r="Z58" t="s">
        <v>1108</v>
      </c>
      <c r="AA58" t="s">
        <v>1109</v>
      </c>
      <c r="AB58" t="s">
        <v>1110</v>
      </c>
      <c r="AC58" t="s">
        <v>1111</v>
      </c>
      <c r="AD58" t="s">
        <v>2351</v>
      </c>
      <c r="AE58" t="s">
        <v>2353</v>
      </c>
      <c r="AG58" t="s">
        <v>2354</v>
      </c>
    </row>
    <row r="59" spans="1:33" ht="15" customHeight="1" x14ac:dyDescent="0.2">
      <c r="A59" s="50">
        <f t="shared" ca="1" si="3"/>
        <v>14</v>
      </c>
      <c r="B59" t="s">
        <v>1101</v>
      </c>
      <c r="D59" s="34" t="s">
        <v>18</v>
      </c>
      <c r="E59" s="70">
        <v>14</v>
      </c>
      <c r="F59" t="s">
        <v>2355</v>
      </c>
      <c r="I59" s="67" t="s">
        <v>2356</v>
      </c>
      <c r="K59" s="34" t="s">
        <v>2357</v>
      </c>
      <c r="L59" t="s">
        <v>2358</v>
      </c>
      <c r="M59" s="3" t="s">
        <v>2182</v>
      </c>
      <c r="N59" s="34"/>
      <c r="O59" s="34"/>
      <c r="T59" s="34"/>
      <c r="W59" t="s">
        <v>166</v>
      </c>
      <c r="X59" t="s">
        <v>2359</v>
      </c>
      <c r="Y59" t="s">
        <v>16</v>
      </c>
      <c r="Z59" t="s">
        <v>1108</v>
      </c>
      <c r="AA59" t="s">
        <v>1109</v>
      </c>
      <c r="AB59" t="s">
        <v>1110</v>
      </c>
      <c r="AC59" t="s">
        <v>1111</v>
      </c>
      <c r="AD59" t="s">
        <v>2355</v>
      </c>
      <c r="AE59" t="s">
        <v>2360</v>
      </c>
    </row>
    <row r="60" spans="1:33" ht="15" customHeight="1" x14ac:dyDescent="0.2">
      <c r="A60" s="50">
        <f t="shared" ca="1" si="3"/>
        <v>14</v>
      </c>
      <c r="B60" t="s">
        <v>1101</v>
      </c>
      <c r="D60" s="34" t="s">
        <v>18</v>
      </c>
      <c r="E60" s="70">
        <v>15</v>
      </c>
      <c r="F60" t="s">
        <v>2361</v>
      </c>
      <c r="I60" s="69"/>
      <c r="L60" t="s">
        <v>1015</v>
      </c>
      <c r="M60" s="3" t="s">
        <v>2326</v>
      </c>
      <c r="N60" s="34"/>
      <c r="O60" s="34"/>
      <c r="S60" t="s">
        <v>1015</v>
      </c>
      <c r="T60" s="34"/>
      <c r="W60" t="s">
        <v>166</v>
      </c>
      <c r="X60" t="s">
        <v>2362</v>
      </c>
      <c r="Y60" t="s">
        <v>16</v>
      </c>
      <c r="Z60" t="s">
        <v>1108</v>
      </c>
      <c r="AA60" t="s">
        <v>1109</v>
      </c>
      <c r="AB60" t="s">
        <v>1110</v>
      </c>
      <c r="AC60" t="s">
        <v>1111</v>
      </c>
      <c r="AD60" t="s">
        <v>2361</v>
      </c>
      <c r="AE60" t="s">
        <v>2363</v>
      </c>
    </row>
    <row r="61" spans="1:33" ht="15" customHeight="1" x14ac:dyDescent="0.2">
      <c r="A61" s="50">
        <f t="shared" ca="1" si="3"/>
        <v>14</v>
      </c>
      <c r="B61" t="s">
        <v>1101</v>
      </c>
      <c r="D61" s="34" t="s">
        <v>18</v>
      </c>
      <c r="E61" s="70">
        <v>16</v>
      </c>
      <c r="F61" t="s">
        <v>2364</v>
      </c>
      <c r="I61" s="69"/>
      <c r="L61" t="s">
        <v>1015</v>
      </c>
      <c r="M61" s="3" t="s">
        <v>2326</v>
      </c>
      <c r="N61" s="34"/>
      <c r="O61" s="34"/>
      <c r="S61" t="s">
        <v>1015</v>
      </c>
      <c r="T61" s="34"/>
      <c r="W61" t="s">
        <v>166</v>
      </c>
      <c r="X61" t="s">
        <v>2365</v>
      </c>
      <c r="Y61" t="s">
        <v>16</v>
      </c>
      <c r="Z61" t="s">
        <v>1108</v>
      </c>
      <c r="AA61" t="s">
        <v>1109</v>
      </c>
      <c r="AB61" t="s">
        <v>1110</v>
      </c>
      <c r="AC61" t="s">
        <v>1111</v>
      </c>
      <c r="AD61" t="s">
        <v>2364</v>
      </c>
      <c r="AE61" t="s">
        <v>2366</v>
      </c>
    </row>
    <row r="62" spans="1:33" ht="15" customHeight="1" x14ac:dyDescent="0.2">
      <c r="A62" s="50">
        <f t="shared" ca="1" si="3"/>
        <v>14</v>
      </c>
      <c r="B62" t="s">
        <v>1101</v>
      </c>
      <c r="D62" s="34" t="s">
        <v>18</v>
      </c>
      <c r="E62" s="70">
        <v>17</v>
      </c>
      <c r="F62" t="s">
        <v>2367</v>
      </c>
      <c r="I62" s="69"/>
      <c r="L62" t="s">
        <v>1015</v>
      </c>
      <c r="M62" s="3" t="s">
        <v>2326</v>
      </c>
      <c r="N62" s="34"/>
      <c r="O62" s="34"/>
      <c r="S62" t="s">
        <v>1015</v>
      </c>
      <c r="T62" s="34"/>
      <c r="W62" t="s">
        <v>166</v>
      </c>
      <c r="X62" t="s">
        <v>2368</v>
      </c>
      <c r="Y62" t="s">
        <v>16</v>
      </c>
      <c r="Z62" t="s">
        <v>1108</v>
      </c>
      <c r="AA62" t="s">
        <v>1109</v>
      </c>
      <c r="AB62" t="s">
        <v>1110</v>
      </c>
      <c r="AC62" t="s">
        <v>1111</v>
      </c>
      <c r="AD62" t="s">
        <v>2367</v>
      </c>
      <c r="AE62" t="s">
        <v>2369</v>
      </c>
    </row>
    <row r="63" spans="1:33" ht="15" customHeight="1" x14ac:dyDescent="0.2">
      <c r="A63" s="50">
        <f t="shared" ca="1" si="3"/>
        <v>14</v>
      </c>
      <c r="B63" t="s">
        <v>1101</v>
      </c>
      <c r="D63" s="34" t="s">
        <v>18</v>
      </c>
      <c r="E63" s="70">
        <v>18</v>
      </c>
      <c r="F63" t="s">
        <v>2370</v>
      </c>
      <c r="I63" s="69"/>
      <c r="L63" t="s">
        <v>1015</v>
      </c>
      <c r="M63" s="3" t="s">
        <v>2326</v>
      </c>
      <c r="N63" s="34"/>
      <c r="O63" s="34"/>
      <c r="S63" t="s">
        <v>1015</v>
      </c>
      <c r="T63" s="34"/>
      <c r="X63" t="s">
        <v>2371</v>
      </c>
      <c r="Y63" t="s">
        <v>16</v>
      </c>
      <c r="Z63" t="s">
        <v>1108</v>
      </c>
      <c r="AA63" t="s">
        <v>1109</v>
      </c>
      <c r="AB63" t="s">
        <v>1110</v>
      </c>
      <c r="AC63" t="s">
        <v>1111</v>
      </c>
      <c r="AD63" t="s">
        <v>2372</v>
      </c>
      <c r="AE63" t="s">
        <v>2373</v>
      </c>
      <c r="AG63" t="s">
        <v>2354</v>
      </c>
    </row>
    <row r="64" spans="1:33" ht="15" customHeight="1" x14ac:dyDescent="0.2">
      <c r="A64" s="50">
        <f t="shared" ca="1" si="3"/>
        <v>14</v>
      </c>
      <c r="B64" t="s">
        <v>1101</v>
      </c>
      <c r="D64" s="34" t="s">
        <v>18</v>
      </c>
      <c r="E64" s="70">
        <v>19</v>
      </c>
      <c r="F64" t="s">
        <v>2374</v>
      </c>
      <c r="I64" s="69"/>
      <c r="L64" t="s">
        <v>1015</v>
      </c>
      <c r="M64" s="3" t="s">
        <v>2326</v>
      </c>
      <c r="N64" s="34"/>
      <c r="O64" s="34"/>
      <c r="S64" t="s">
        <v>1015</v>
      </c>
      <c r="T64" s="34"/>
      <c r="W64" t="s">
        <v>166</v>
      </c>
      <c r="X64" t="s">
        <v>2375</v>
      </c>
      <c r="Y64" t="s">
        <v>16</v>
      </c>
      <c r="Z64" t="s">
        <v>1108</v>
      </c>
      <c r="AA64" t="s">
        <v>1109</v>
      </c>
      <c r="AB64" t="s">
        <v>1110</v>
      </c>
      <c r="AC64" t="s">
        <v>1111</v>
      </c>
      <c r="AD64" t="s">
        <v>2374</v>
      </c>
      <c r="AE64" t="s">
        <v>2376</v>
      </c>
    </row>
    <row r="65" spans="1:33" ht="15" customHeight="1" x14ac:dyDescent="0.2">
      <c r="A65" s="50">
        <f t="shared" ca="1" si="3"/>
        <v>15</v>
      </c>
      <c r="B65" t="s">
        <v>1203</v>
      </c>
      <c r="D65" s="34" t="s">
        <v>18</v>
      </c>
      <c r="E65" s="70">
        <v>1</v>
      </c>
      <c r="F65" t="s">
        <v>2377</v>
      </c>
      <c r="I65" s="69"/>
      <c r="L65" t="s">
        <v>1015</v>
      </c>
      <c r="M65" s="3" t="s">
        <v>2326</v>
      </c>
      <c r="N65" s="34"/>
      <c r="O65" s="34"/>
      <c r="S65" t="s">
        <v>1015</v>
      </c>
      <c r="T65" s="34"/>
      <c r="W65" t="s">
        <v>166</v>
      </c>
      <c r="X65" t="s">
        <v>2378</v>
      </c>
      <c r="Y65" t="s">
        <v>16</v>
      </c>
      <c r="Z65" t="s">
        <v>1207</v>
      </c>
      <c r="AA65" t="s">
        <v>1208</v>
      </c>
      <c r="AB65" t="s">
        <v>1209</v>
      </c>
      <c r="AC65" t="s">
        <v>1210</v>
      </c>
      <c r="AD65" t="s">
        <v>2377</v>
      </c>
      <c r="AE65" t="s">
        <v>2379</v>
      </c>
    </row>
    <row r="66" spans="1:33" ht="15" customHeight="1" x14ac:dyDescent="0.2">
      <c r="A66" s="50">
        <f t="shared" ca="1" si="3"/>
        <v>15</v>
      </c>
      <c r="B66" t="s">
        <v>1203</v>
      </c>
      <c r="D66" s="34" t="s">
        <v>18</v>
      </c>
      <c r="E66" s="70">
        <v>2</v>
      </c>
      <c r="F66" t="s">
        <v>2380</v>
      </c>
      <c r="I66" s="67" t="s">
        <v>2381</v>
      </c>
      <c r="K66" s="34" t="s">
        <v>2382</v>
      </c>
      <c r="L66" s="34" t="s">
        <v>2383</v>
      </c>
      <c r="M66" s="3" t="s">
        <v>2182</v>
      </c>
      <c r="N66" s="34"/>
      <c r="O66" s="34"/>
      <c r="S66" t="s">
        <v>1015</v>
      </c>
      <c r="T66" s="34"/>
      <c r="W66" t="s">
        <v>166</v>
      </c>
      <c r="X66" t="s">
        <v>2384</v>
      </c>
      <c r="Y66" t="s">
        <v>16</v>
      </c>
      <c r="Z66" t="s">
        <v>1207</v>
      </c>
      <c r="AA66" t="s">
        <v>1208</v>
      </c>
      <c r="AB66" t="s">
        <v>1209</v>
      </c>
      <c r="AC66" t="s">
        <v>1210</v>
      </c>
      <c r="AD66" t="s">
        <v>2380</v>
      </c>
      <c r="AE66" t="s">
        <v>2385</v>
      </c>
    </row>
    <row r="67" spans="1:33" ht="15" customHeight="1" x14ac:dyDescent="0.2">
      <c r="A67" s="50">
        <f t="shared" ca="1" si="3"/>
        <v>15</v>
      </c>
      <c r="B67" t="s">
        <v>1203</v>
      </c>
      <c r="D67" s="34" t="s">
        <v>18</v>
      </c>
      <c r="E67" s="70">
        <v>3</v>
      </c>
      <c r="F67" t="s">
        <v>2386</v>
      </c>
      <c r="I67" s="67" t="s">
        <v>2387</v>
      </c>
      <c r="K67" s="34" t="s">
        <v>2388</v>
      </c>
      <c r="L67" s="34" t="s">
        <v>2389</v>
      </c>
      <c r="M67" s="3" t="s">
        <v>2182</v>
      </c>
      <c r="N67" s="34"/>
      <c r="O67" s="34"/>
      <c r="S67" t="s">
        <v>1015</v>
      </c>
      <c r="T67" s="34"/>
      <c r="W67" t="s">
        <v>166</v>
      </c>
      <c r="X67" t="s">
        <v>2390</v>
      </c>
      <c r="Y67" t="s">
        <v>16</v>
      </c>
      <c r="Z67" t="s">
        <v>1207</v>
      </c>
      <c r="AA67" t="s">
        <v>1208</v>
      </c>
      <c r="AB67" t="s">
        <v>1209</v>
      </c>
      <c r="AC67" t="s">
        <v>1210</v>
      </c>
      <c r="AD67" t="s">
        <v>2386</v>
      </c>
      <c r="AE67" t="s">
        <v>2391</v>
      </c>
    </row>
    <row r="68" spans="1:33" ht="15" customHeight="1" x14ac:dyDescent="0.2">
      <c r="A68" s="50">
        <f t="shared" ca="1" si="3"/>
        <v>15</v>
      </c>
      <c r="B68" t="s">
        <v>1203</v>
      </c>
      <c r="D68" s="34" t="s">
        <v>18</v>
      </c>
      <c r="E68" s="70">
        <v>4</v>
      </c>
      <c r="F68" t="s">
        <v>2392</v>
      </c>
      <c r="I68" s="67" t="s">
        <v>2393</v>
      </c>
      <c r="J68" s="63" t="s">
        <v>2394</v>
      </c>
      <c r="K68" s="34" t="s">
        <v>2395</v>
      </c>
      <c r="L68" s="34" t="s">
        <v>2396</v>
      </c>
      <c r="M68" s="3" t="s">
        <v>2182</v>
      </c>
      <c r="N68" s="34"/>
      <c r="O68" s="34"/>
      <c r="S68" t="s">
        <v>1015</v>
      </c>
      <c r="T68" s="34"/>
      <c r="W68" t="s">
        <v>166</v>
      </c>
      <c r="X68" t="s">
        <v>2397</v>
      </c>
      <c r="Y68" t="s">
        <v>16</v>
      </c>
      <c r="Z68" t="s">
        <v>1207</v>
      </c>
      <c r="AA68" t="s">
        <v>1208</v>
      </c>
      <c r="AB68" t="s">
        <v>1209</v>
      </c>
      <c r="AC68" t="s">
        <v>1210</v>
      </c>
      <c r="AD68" t="s">
        <v>2392</v>
      </c>
      <c r="AE68" t="s">
        <v>2398</v>
      </c>
    </row>
    <row r="69" spans="1:33" ht="15" customHeight="1" x14ac:dyDescent="0.2">
      <c r="A69" s="50">
        <f t="shared" ca="1" si="3"/>
        <v>15</v>
      </c>
      <c r="B69" t="s">
        <v>1203</v>
      </c>
      <c r="D69" s="34" t="s">
        <v>18</v>
      </c>
      <c r="E69" s="70">
        <v>5</v>
      </c>
      <c r="F69" t="s">
        <v>2399</v>
      </c>
      <c r="I69" s="67" t="s">
        <v>2400</v>
      </c>
      <c r="K69" s="34" t="s">
        <v>2401</v>
      </c>
      <c r="L69" s="34" t="s">
        <v>2402</v>
      </c>
      <c r="M69" s="3" t="s">
        <v>2182</v>
      </c>
      <c r="N69" s="34"/>
      <c r="O69" s="34"/>
      <c r="S69" t="s">
        <v>1015</v>
      </c>
      <c r="T69" s="34"/>
      <c r="W69" t="s">
        <v>166</v>
      </c>
      <c r="X69" t="s">
        <v>2403</v>
      </c>
      <c r="Y69" t="s">
        <v>16</v>
      </c>
      <c r="Z69" t="s">
        <v>1207</v>
      </c>
      <c r="AA69" t="s">
        <v>1208</v>
      </c>
      <c r="AB69" t="s">
        <v>1209</v>
      </c>
      <c r="AC69" t="s">
        <v>1210</v>
      </c>
      <c r="AD69" t="s">
        <v>2399</v>
      </c>
      <c r="AE69" t="s">
        <v>2404</v>
      </c>
    </row>
    <row r="70" spans="1:33" ht="15" customHeight="1" x14ac:dyDescent="0.2">
      <c r="A70" s="50">
        <f t="shared" ca="1" si="3"/>
        <v>15</v>
      </c>
      <c r="B70" t="s">
        <v>1203</v>
      </c>
      <c r="D70" s="34" t="s">
        <v>18</v>
      </c>
      <c r="E70" s="70">
        <v>6</v>
      </c>
      <c r="F70" t="s">
        <v>2405</v>
      </c>
      <c r="I70" s="69"/>
      <c r="L70" s="34" t="s">
        <v>1015</v>
      </c>
      <c r="M70" s="3" t="s">
        <v>2326</v>
      </c>
      <c r="N70" s="34"/>
      <c r="O70" s="34"/>
      <c r="S70" t="s">
        <v>1015</v>
      </c>
      <c r="T70" s="34"/>
      <c r="W70" t="s">
        <v>166</v>
      </c>
      <c r="X70" t="s">
        <v>2406</v>
      </c>
      <c r="Y70" t="s">
        <v>16</v>
      </c>
      <c r="Z70" t="s">
        <v>1207</v>
      </c>
      <c r="AA70" t="s">
        <v>1208</v>
      </c>
      <c r="AB70" t="s">
        <v>1209</v>
      </c>
      <c r="AC70" t="s">
        <v>1210</v>
      </c>
      <c r="AD70" t="s">
        <v>2405</v>
      </c>
      <c r="AE70" t="s">
        <v>2407</v>
      </c>
    </row>
    <row r="71" spans="1:33" ht="15" customHeight="1" x14ac:dyDescent="0.2">
      <c r="A71" s="50">
        <f t="shared" ca="1" si="3"/>
        <v>15</v>
      </c>
      <c r="B71" t="s">
        <v>1203</v>
      </c>
      <c r="D71" s="34" t="s">
        <v>18</v>
      </c>
      <c r="E71" s="70">
        <v>7</v>
      </c>
      <c r="F71" t="s">
        <v>2408</v>
      </c>
      <c r="I71" s="67" t="s">
        <v>2409</v>
      </c>
      <c r="K71" s="34" t="s">
        <v>2410</v>
      </c>
      <c r="L71" s="34" t="s">
        <v>2411</v>
      </c>
      <c r="M71" s="3" t="s">
        <v>2182</v>
      </c>
      <c r="N71" s="34"/>
      <c r="O71" s="34"/>
      <c r="S71" t="s">
        <v>1015</v>
      </c>
      <c r="T71" s="34"/>
      <c r="W71" t="s">
        <v>166</v>
      </c>
      <c r="X71" t="s">
        <v>2412</v>
      </c>
      <c r="Y71" t="s">
        <v>16</v>
      </c>
      <c r="Z71" t="s">
        <v>1207</v>
      </c>
      <c r="AA71" t="s">
        <v>1208</v>
      </c>
      <c r="AB71" t="s">
        <v>1209</v>
      </c>
      <c r="AC71" t="s">
        <v>1210</v>
      </c>
      <c r="AD71" t="s">
        <v>2408</v>
      </c>
      <c r="AE71" t="s">
        <v>2413</v>
      </c>
    </row>
    <row r="72" spans="1:33" ht="15" customHeight="1" x14ac:dyDescent="0.2">
      <c r="A72" s="50">
        <f t="shared" ca="1" si="3"/>
        <v>15</v>
      </c>
      <c r="B72" t="s">
        <v>1203</v>
      </c>
      <c r="D72" s="34" t="s">
        <v>18</v>
      </c>
      <c r="E72" s="70">
        <v>8</v>
      </c>
      <c r="F72" t="s">
        <v>2414</v>
      </c>
      <c r="I72" s="67" t="s">
        <v>2415</v>
      </c>
      <c r="K72" s="34" t="s">
        <v>2416</v>
      </c>
      <c r="L72" s="34" t="s">
        <v>2417</v>
      </c>
      <c r="M72" s="3" t="s">
        <v>2182</v>
      </c>
      <c r="N72" s="34"/>
      <c r="O72" s="34"/>
      <c r="S72" t="s">
        <v>1015</v>
      </c>
      <c r="T72" s="34"/>
      <c r="W72" t="s">
        <v>166</v>
      </c>
      <c r="X72" t="s">
        <v>2418</v>
      </c>
      <c r="Y72" t="s">
        <v>16</v>
      </c>
      <c r="Z72" t="s">
        <v>1207</v>
      </c>
      <c r="AA72" t="s">
        <v>1208</v>
      </c>
      <c r="AB72" t="s">
        <v>1209</v>
      </c>
      <c r="AC72" t="s">
        <v>1210</v>
      </c>
      <c r="AD72" t="s">
        <v>2414</v>
      </c>
      <c r="AE72" t="s">
        <v>2419</v>
      </c>
    </row>
    <row r="73" spans="1:33" ht="15" customHeight="1" x14ac:dyDescent="0.2">
      <c r="A73" s="50">
        <f t="shared" ca="1" si="3"/>
        <v>15</v>
      </c>
      <c r="B73" t="s">
        <v>1203</v>
      </c>
      <c r="D73" s="34" t="s">
        <v>18</v>
      </c>
      <c r="E73" s="70">
        <v>9</v>
      </c>
      <c r="F73" t="s">
        <v>2420</v>
      </c>
      <c r="I73" s="67" t="s">
        <v>2421</v>
      </c>
      <c r="K73" s="34" t="s">
        <v>2422</v>
      </c>
      <c r="L73" s="34" t="s">
        <v>2423</v>
      </c>
      <c r="M73" s="3" t="s">
        <v>2182</v>
      </c>
      <c r="N73" s="34"/>
      <c r="O73" s="34"/>
      <c r="S73" t="s">
        <v>1015</v>
      </c>
      <c r="T73" s="34"/>
      <c r="W73" t="s">
        <v>166</v>
      </c>
      <c r="X73" t="s">
        <v>2424</v>
      </c>
      <c r="Y73" t="s">
        <v>16</v>
      </c>
      <c r="Z73" t="s">
        <v>1207</v>
      </c>
      <c r="AA73" t="s">
        <v>1208</v>
      </c>
      <c r="AB73" t="s">
        <v>1209</v>
      </c>
      <c r="AC73" t="s">
        <v>1210</v>
      </c>
      <c r="AD73" t="s">
        <v>2420</v>
      </c>
      <c r="AE73" t="s">
        <v>2425</v>
      </c>
    </row>
    <row r="74" spans="1:33" ht="15" customHeight="1" x14ac:dyDescent="0.2">
      <c r="A74" s="50">
        <f t="shared" ca="1" si="3"/>
        <v>15</v>
      </c>
      <c r="B74" t="s">
        <v>1203</v>
      </c>
      <c r="D74" s="34" t="s">
        <v>18</v>
      </c>
      <c r="E74" s="70">
        <v>10</v>
      </c>
      <c r="F74" t="s">
        <v>2426</v>
      </c>
      <c r="I74" s="69" t="s">
        <v>2427</v>
      </c>
      <c r="K74" s="34" t="s">
        <v>2428</v>
      </c>
      <c r="L74" s="34" t="s">
        <v>2429</v>
      </c>
      <c r="M74" s="6" t="s">
        <v>2430</v>
      </c>
      <c r="N74" s="34"/>
      <c r="O74" s="34"/>
      <c r="S74" t="s">
        <v>1015</v>
      </c>
      <c r="T74" s="34"/>
      <c r="W74" t="s">
        <v>166</v>
      </c>
      <c r="X74" t="s">
        <v>2431</v>
      </c>
      <c r="Y74" t="s">
        <v>16</v>
      </c>
      <c r="Z74" t="s">
        <v>1207</v>
      </c>
      <c r="AA74" t="s">
        <v>1208</v>
      </c>
      <c r="AB74" t="s">
        <v>1209</v>
      </c>
      <c r="AC74" t="s">
        <v>1210</v>
      </c>
      <c r="AD74" t="s">
        <v>2426</v>
      </c>
      <c r="AE74" t="s">
        <v>2432</v>
      </c>
    </row>
    <row r="75" spans="1:33" ht="15" customHeight="1" x14ac:dyDescent="0.2">
      <c r="A75" s="50">
        <f t="shared" ca="1" si="3"/>
        <v>15</v>
      </c>
      <c r="B75" t="s">
        <v>1203</v>
      </c>
      <c r="D75" s="34" t="s">
        <v>18</v>
      </c>
      <c r="E75" s="70">
        <v>11</v>
      </c>
      <c r="F75" t="s">
        <v>2433</v>
      </c>
      <c r="I75" t="s">
        <v>2190</v>
      </c>
      <c r="J75" s="63" t="s">
        <v>2434</v>
      </c>
      <c r="K75" s="34" t="s">
        <v>2435</v>
      </c>
      <c r="L75" s="34" t="s">
        <v>1014</v>
      </c>
      <c r="M75" s="3" t="s">
        <v>2182</v>
      </c>
      <c r="N75" s="34"/>
      <c r="O75" s="34"/>
      <c r="S75" t="s">
        <v>1015</v>
      </c>
      <c r="T75" s="34"/>
      <c r="W75" t="s">
        <v>166</v>
      </c>
      <c r="X75" t="s">
        <v>2436</v>
      </c>
      <c r="Y75" t="s">
        <v>16</v>
      </c>
      <c r="Z75" t="s">
        <v>1207</v>
      </c>
      <c r="AA75" t="s">
        <v>1208</v>
      </c>
      <c r="AB75" t="s">
        <v>1209</v>
      </c>
      <c r="AC75" t="s">
        <v>1210</v>
      </c>
      <c r="AD75" t="s">
        <v>2433</v>
      </c>
      <c r="AE75" t="s">
        <v>2437</v>
      </c>
    </row>
    <row r="76" spans="1:33" ht="15" customHeight="1" x14ac:dyDescent="0.2">
      <c r="A76" s="50">
        <f t="shared" ca="1" si="3"/>
        <v>15</v>
      </c>
      <c r="B76" t="s">
        <v>1203</v>
      </c>
      <c r="D76" s="34" t="s">
        <v>18</v>
      </c>
      <c r="E76" s="70">
        <v>12</v>
      </c>
      <c r="F76" t="s">
        <v>2438</v>
      </c>
      <c r="I76" s="67" t="s">
        <v>2439</v>
      </c>
      <c r="K76" s="34" t="s">
        <v>2440</v>
      </c>
      <c r="L76" s="34" t="s">
        <v>2441</v>
      </c>
      <c r="M76" s="3" t="s">
        <v>2182</v>
      </c>
      <c r="N76" s="34"/>
      <c r="O76" s="34"/>
      <c r="S76" t="s">
        <v>1015</v>
      </c>
      <c r="T76" s="34"/>
      <c r="W76" t="s">
        <v>166</v>
      </c>
      <c r="X76" t="s">
        <v>2442</v>
      </c>
      <c r="Y76" t="s">
        <v>16</v>
      </c>
      <c r="Z76" t="s">
        <v>1207</v>
      </c>
      <c r="AA76" t="s">
        <v>1208</v>
      </c>
      <c r="AB76" t="s">
        <v>1209</v>
      </c>
      <c r="AC76" t="s">
        <v>1210</v>
      </c>
      <c r="AD76" t="s">
        <v>2438</v>
      </c>
      <c r="AE76" t="s">
        <v>2443</v>
      </c>
    </row>
    <row r="77" spans="1:33" ht="15" customHeight="1" x14ac:dyDescent="0.2">
      <c r="A77" s="50">
        <f t="shared" ca="1" si="3"/>
        <v>15</v>
      </c>
      <c r="B77" t="s">
        <v>1203</v>
      </c>
      <c r="D77" s="34" t="s">
        <v>18</v>
      </c>
      <c r="E77" s="70">
        <v>13</v>
      </c>
      <c r="F77" t="s">
        <v>2444</v>
      </c>
      <c r="I77" s="69"/>
      <c r="L77" t="s">
        <v>1015</v>
      </c>
      <c r="M77" s="6" t="s">
        <v>2445</v>
      </c>
      <c r="N77" s="34"/>
      <c r="O77" s="34"/>
      <c r="S77" t="s">
        <v>1015</v>
      </c>
      <c r="T77" s="34"/>
      <c r="W77" t="s">
        <v>166</v>
      </c>
      <c r="X77" t="s">
        <v>2446</v>
      </c>
      <c r="Y77" t="s">
        <v>16</v>
      </c>
      <c r="Z77" t="s">
        <v>1207</v>
      </c>
      <c r="AA77" t="s">
        <v>1208</v>
      </c>
      <c r="AB77" t="s">
        <v>1209</v>
      </c>
      <c r="AC77" t="s">
        <v>1210</v>
      </c>
      <c r="AD77" t="s">
        <v>2444</v>
      </c>
      <c r="AE77" t="s">
        <v>2447</v>
      </c>
    </row>
    <row r="78" spans="1:33" ht="15" customHeight="1" x14ac:dyDescent="0.2">
      <c r="A78" s="50">
        <f t="shared" ca="1" si="3"/>
        <v>15</v>
      </c>
      <c r="B78" t="s">
        <v>1203</v>
      </c>
      <c r="D78" s="34" t="s">
        <v>18</v>
      </c>
      <c r="E78" s="70">
        <v>14</v>
      </c>
      <c r="F78" t="s">
        <v>2448</v>
      </c>
      <c r="I78" s="69"/>
      <c r="L78" t="s">
        <v>1015</v>
      </c>
      <c r="M78" s="6" t="s">
        <v>2449</v>
      </c>
      <c r="N78" s="34"/>
      <c r="O78" s="34"/>
      <c r="S78" t="s">
        <v>1015</v>
      </c>
      <c r="T78" s="34"/>
      <c r="W78" t="s">
        <v>166</v>
      </c>
      <c r="X78" t="s">
        <v>2450</v>
      </c>
      <c r="Y78" t="s">
        <v>16</v>
      </c>
      <c r="Z78" t="s">
        <v>1207</v>
      </c>
      <c r="AA78" t="s">
        <v>1208</v>
      </c>
      <c r="AB78" t="s">
        <v>1209</v>
      </c>
      <c r="AC78" t="s">
        <v>1210</v>
      </c>
      <c r="AD78" t="s">
        <v>2448</v>
      </c>
      <c r="AE78" t="s">
        <v>2451</v>
      </c>
    </row>
    <row r="79" spans="1:33" ht="15" customHeight="1" x14ac:dyDescent="0.2">
      <c r="A79" s="50">
        <f t="shared" ref="A79:A142" ca="1" si="11">IF(B79=OFFSET(B79,-1,0),OFFSET(A79,-1,0),OFFSET(A79,-1,0)+1)</f>
        <v>15</v>
      </c>
      <c r="B79" t="s">
        <v>1203</v>
      </c>
      <c r="D79" s="34" t="s">
        <v>18</v>
      </c>
      <c r="E79" s="70">
        <v>15</v>
      </c>
      <c r="F79" t="s">
        <v>2452</v>
      </c>
      <c r="I79" s="69"/>
      <c r="L79" t="s">
        <v>1015</v>
      </c>
      <c r="M79" s="6" t="s">
        <v>2453</v>
      </c>
      <c r="N79" s="34"/>
      <c r="O79" s="34"/>
      <c r="S79" t="s">
        <v>1015</v>
      </c>
      <c r="T79" s="34"/>
      <c r="W79" t="s">
        <v>166</v>
      </c>
      <c r="X79" t="s">
        <v>2454</v>
      </c>
      <c r="Y79" t="s">
        <v>16</v>
      </c>
      <c r="Z79" t="s">
        <v>1207</v>
      </c>
      <c r="AA79" t="s">
        <v>1208</v>
      </c>
      <c r="AB79" t="s">
        <v>1209</v>
      </c>
      <c r="AC79" t="s">
        <v>1210</v>
      </c>
      <c r="AD79" t="s">
        <v>2455</v>
      </c>
      <c r="AE79" t="s">
        <v>2456</v>
      </c>
      <c r="AG79" t="s">
        <v>2457</v>
      </c>
    </row>
    <row r="80" spans="1:33" ht="15" customHeight="1" x14ac:dyDescent="0.2">
      <c r="A80" s="50">
        <f t="shared" ca="1" si="11"/>
        <v>15</v>
      </c>
      <c r="B80" t="s">
        <v>1203</v>
      </c>
      <c r="D80" s="34" t="s">
        <v>18</v>
      </c>
      <c r="E80" s="70">
        <v>16</v>
      </c>
      <c r="F80" t="s">
        <v>2458</v>
      </c>
      <c r="I80" s="69"/>
      <c r="L80" t="s">
        <v>1015</v>
      </c>
      <c r="M80" s="3" t="s">
        <v>2326</v>
      </c>
      <c r="O80" s="34"/>
      <c r="S80" t="s">
        <v>1015</v>
      </c>
      <c r="T80" s="34"/>
      <c r="W80" t="s">
        <v>166</v>
      </c>
      <c r="X80" t="s">
        <v>2459</v>
      </c>
      <c r="Y80" t="s">
        <v>16</v>
      </c>
      <c r="Z80" t="s">
        <v>1207</v>
      </c>
      <c r="AA80" t="s">
        <v>1208</v>
      </c>
      <c r="AB80" t="s">
        <v>1209</v>
      </c>
      <c r="AC80" t="s">
        <v>1210</v>
      </c>
      <c r="AD80" t="s">
        <v>2458</v>
      </c>
      <c r="AE80" t="s">
        <v>2460</v>
      </c>
    </row>
    <row r="81" spans="1:31" ht="15" customHeight="1" x14ac:dyDescent="0.2">
      <c r="A81" s="50">
        <f t="shared" ca="1" si="11"/>
        <v>15</v>
      </c>
      <c r="B81" t="s">
        <v>1203</v>
      </c>
      <c r="D81" s="34" t="s">
        <v>18</v>
      </c>
      <c r="E81" s="70">
        <v>17</v>
      </c>
      <c r="F81" t="s">
        <v>2461</v>
      </c>
      <c r="I81" s="69" t="s">
        <v>2462</v>
      </c>
      <c r="K81" s="34" t="s">
        <v>2463</v>
      </c>
      <c r="L81" t="s">
        <v>2464</v>
      </c>
      <c r="M81" s="6" t="s">
        <v>2430</v>
      </c>
      <c r="N81" s="34"/>
      <c r="O81" s="34"/>
      <c r="S81" t="s">
        <v>1015</v>
      </c>
      <c r="T81" s="34"/>
      <c r="W81" t="s">
        <v>166</v>
      </c>
      <c r="X81" t="s">
        <v>2465</v>
      </c>
      <c r="Y81" t="s">
        <v>16</v>
      </c>
      <c r="Z81" t="s">
        <v>1207</v>
      </c>
      <c r="AA81" t="s">
        <v>1208</v>
      </c>
      <c r="AB81" t="s">
        <v>1209</v>
      </c>
      <c r="AC81" t="s">
        <v>1210</v>
      </c>
      <c r="AD81" t="s">
        <v>2461</v>
      </c>
      <c r="AE81" t="s">
        <v>2466</v>
      </c>
    </row>
    <row r="82" spans="1:31" ht="15" customHeight="1" x14ac:dyDescent="0.2">
      <c r="A82" s="50">
        <f t="shared" ca="1" si="11"/>
        <v>15</v>
      </c>
      <c r="B82" t="s">
        <v>1203</v>
      </c>
      <c r="D82" s="34" t="s">
        <v>18</v>
      </c>
      <c r="E82" s="70">
        <v>18</v>
      </c>
      <c r="F82" t="s">
        <v>2467</v>
      </c>
      <c r="I82" s="69" t="s">
        <v>2468</v>
      </c>
      <c r="K82" s="34" t="s">
        <v>2469</v>
      </c>
      <c r="L82" t="s">
        <v>2470</v>
      </c>
      <c r="M82" s="6" t="s">
        <v>2430</v>
      </c>
      <c r="N82" s="34"/>
      <c r="O82" s="34"/>
      <c r="S82" t="s">
        <v>1015</v>
      </c>
      <c r="T82" s="34"/>
      <c r="W82" t="s">
        <v>166</v>
      </c>
      <c r="X82" t="s">
        <v>2471</v>
      </c>
      <c r="Y82" t="s">
        <v>16</v>
      </c>
      <c r="Z82" t="s">
        <v>1207</v>
      </c>
      <c r="AA82" t="s">
        <v>1208</v>
      </c>
      <c r="AB82" t="s">
        <v>1209</v>
      </c>
      <c r="AC82" t="s">
        <v>1210</v>
      </c>
      <c r="AD82" t="s">
        <v>2467</v>
      </c>
      <c r="AE82" t="s">
        <v>2472</v>
      </c>
    </row>
    <row r="83" spans="1:31" ht="15" customHeight="1" x14ac:dyDescent="0.2">
      <c r="A83" s="50">
        <f t="shared" ca="1" si="11"/>
        <v>15</v>
      </c>
      <c r="B83" t="s">
        <v>1203</v>
      </c>
      <c r="D83" s="34" t="s">
        <v>18</v>
      </c>
      <c r="E83" s="70">
        <v>19</v>
      </c>
      <c r="F83" t="s">
        <v>2473</v>
      </c>
      <c r="I83" s="67" t="s">
        <v>2474</v>
      </c>
      <c r="K83" s="34" t="s">
        <v>2475</v>
      </c>
      <c r="L83" t="s">
        <v>2476</v>
      </c>
      <c r="M83" s="3" t="s">
        <v>2182</v>
      </c>
      <c r="N83" s="34"/>
      <c r="O83" s="34"/>
      <c r="S83" t="s">
        <v>1015</v>
      </c>
      <c r="T83" s="34"/>
      <c r="W83" t="s">
        <v>166</v>
      </c>
      <c r="X83" t="s">
        <v>2477</v>
      </c>
      <c r="Y83" t="s">
        <v>16</v>
      </c>
      <c r="Z83" t="s">
        <v>1207</v>
      </c>
      <c r="AA83" t="s">
        <v>1208</v>
      </c>
      <c r="AB83" t="s">
        <v>1209</v>
      </c>
      <c r="AC83" t="s">
        <v>1210</v>
      </c>
      <c r="AD83" t="s">
        <v>2473</v>
      </c>
      <c r="AE83" t="s">
        <v>2478</v>
      </c>
    </row>
    <row r="84" spans="1:31" ht="15" customHeight="1" x14ac:dyDescent="0.2">
      <c r="A84" s="50">
        <f t="shared" ca="1" si="11"/>
        <v>15</v>
      </c>
      <c r="B84" t="s">
        <v>1203</v>
      </c>
      <c r="D84" s="34" t="s">
        <v>18</v>
      </c>
      <c r="E84" s="70">
        <v>20</v>
      </c>
      <c r="F84" t="s">
        <v>2479</v>
      </c>
      <c r="I84" s="67" t="s">
        <v>2480</v>
      </c>
      <c r="K84" s="34" t="s">
        <v>2481</v>
      </c>
      <c r="L84" t="s">
        <v>2482</v>
      </c>
      <c r="M84" s="3" t="s">
        <v>2182</v>
      </c>
      <c r="N84" s="34"/>
      <c r="O84" s="34"/>
      <c r="S84" t="s">
        <v>1015</v>
      </c>
      <c r="T84" s="34"/>
      <c r="W84" t="s">
        <v>166</v>
      </c>
      <c r="X84" t="s">
        <v>2483</v>
      </c>
      <c r="Y84" t="s">
        <v>16</v>
      </c>
      <c r="Z84" t="s">
        <v>1207</v>
      </c>
      <c r="AA84" t="s">
        <v>1208</v>
      </c>
      <c r="AB84" t="s">
        <v>1209</v>
      </c>
      <c r="AC84" t="s">
        <v>1210</v>
      </c>
      <c r="AD84" t="s">
        <v>2479</v>
      </c>
      <c r="AE84" t="s">
        <v>2484</v>
      </c>
    </row>
    <row r="85" spans="1:31" ht="15" customHeight="1" x14ac:dyDescent="0.2">
      <c r="A85" s="50">
        <f t="shared" ca="1" si="11"/>
        <v>15</v>
      </c>
      <c r="B85" t="s">
        <v>1203</v>
      </c>
      <c r="D85" s="34" t="s">
        <v>18</v>
      </c>
      <c r="E85" s="70">
        <v>21</v>
      </c>
      <c r="F85" t="s">
        <v>2485</v>
      </c>
      <c r="I85" s="67" t="s">
        <v>2486</v>
      </c>
      <c r="K85" s="34" t="s">
        <v>2487</v>
      </c>
      <c r="L85" t="s">
        <v>2488</v>
      </c>
      <c r="M85" s="3" t="s">
        <v>2182</v>
      </c>
      <c r="N85" s="34"/>
      <c r="O85" s="34"/>
      <c r="S85" t="s">
        <v>1015</v>
      </c>
      <c r="T85" s="34"/>
      <c r="W85" t="s">
        <v>166</v>
      </c>
      <c r="X85" t="s">
        <v>2489</v>
      </c>
      <c r="Y85" t="s">
        <v>16</v>
      </c>
      <c r="Z85" t="s">
        <v>1207</v>
      </c>
      <c r="AA85" t="s">
        <v>1208</v>
      </c>
      <c r="AB85" t="s">
        <v>1209</v>
      </c>
      <c r="AC85" t="s">
        <v>1210</v>
      </c>
      <c r="AD85" t="s">
        <v>2490</v>
      </c>
      <c r="AE85" t="s">
        <v>2491</v>
      </c>
    </row>
    <row r="86" spans="1:31" ht="15" customHeight="1" x14ac:dyDescent="0.2">
      <c r="A86" s="50">
        <f t="shared" ca="1" si="11"/>
        <v>15</v>
      </c>
      <c r="B86" t="s">
        <v>1203</v>
      </c>
      <c r="D86" s="34" t="s">
        <v>18</v>
      </c>
      <c r="E86" s="70">
        <v>22</v>
      </c>
      <c r="F86" t="s">
        <v>2492</v>
      </c>
      <c r="I86" s="67" t="s">
        <v>2493</v>
      </c>
      <c r="K86" s="34" t="s">
        <v>2494</v>
      </c>
      <c r="L86" t="s">
        <v>2495</v>
      </c>
      <c r="M86" s="3" t="s">
        <v>2182</v>
      </c>
      <c r="N86" s="34"/>
      <c r="O86" s="34"/>
      <c r="S86" t="s">
        <v>1015</v>
      </c>
      <c r="T86" s="34"/>
      <c r="W86" t="s">
        <v>166</v>
      </c>
      <c r="X86" t="s">
        <v>2496</v>
      </c>
      <c r="Y86" t="s">
        <v>16</v>
      </c>
      <c r="Z86" t="s">
        <v>1207</v>
      </c>
      <c r="AA86" t="s">
        <v>1208</v>
      </c>
      <c r="AB86" t="s">
        <v>1209</v>
      </c>
      <c r="AC86" t="s">
        <v>1210</v>
      </c>
      <c r="AD86" t="s">
        <v>2492</v>
      </c>
      <c r="AE86" t="s">
        <v>2497</v>
      </c>
    </row>
    <row r="87" spans="1:31" ht="15" customHeight="1" x14ac:dyDescent="0.2">
      <c r="A87" s="50">
        <f t="shared" ca="1" si="11"/>
        <v>15</v>
      </c>
      <c r="B87" t="s">
        <v>1203</v>
      </c>
      <c r="D87" s="34" t="s">
        <v>18</v>
      </c>
      <c r="E87" s="70">
        <v>23</v>
      </c>
      <c r="F87" t="s">
        <v>2498</v>
      </c>
      <c r="I87" s="67" t="s">
        <v>2499</v>
      </c>
      <c r="K87" s="34" t="s">
        <v>2500</v>
      </c>
      <c r="L87" t="s">
        <v>2501</v>
      </c>
      <c r="M87" s="3" t="s">
        <v>2182</v>
      </c>
      <c r="N87" s="34"/>
      <c r="O87" s="34"/>
      <c r="S87" t="s">
        <v>1015</v>
      </c>
      <c r="T87" s="34"/>
      <c r="W87" t="s">
        <v>166</v>
      </c>
      <c r="X87" t="s">
        <v>2502</v>
      </c>
      <c r="Y87" t="s">
        <v>16</v>
      </c>
      <c r="Z87" t="s">
        <v>1207</v>
      </c>
      <c r="AA87" t="s">
        <v>1208</v>
      </c>
      <c r="AB87" t="s">
        <v>1209</v>
      </c>
      <c r="AC87" t="s">
        <v>1210</v>
      </c>
      <c r="AD87" t="s">
        <v>2498</v>
      </c>
      <c r="AE87" t="s">
        <v>2503</v>
      </c>
    </row>
    <row r="88" spans="1:31" ht="15" customHeight="1" x14ac:dyDescent="0.2">
      <c r="A88" s="50">
        <f t="shared" ca="1" si="11"/>
        <v>15</v>
      </c>
      <c r="B88" t="s">
        <v>1203</v>
      </c>
      <c r="D88" s="34" t="s">
        <v>18</v>
      </c>
      <c r="E88" s="70">
        <v>24</v>
      </c>
      <c r="F88" t="s">
        <v>2504</v>
      </c>
      <c r="I88" s="69" t="s">
        <v>2505</v>
      </c>
      <c r="K88" s="34" t="s">
        <v>2506</v>
      </c>
      <c r="L88" t="s">
        <v>2507</v>
      </c>
      <c r="M88" s="6" t="s">
        <v>2430</v>
      </c>
      <c r="N88" s="34"/>
      <c r="O88" s="34"/>
      <c r="S88" t="s">
        <v>1015</v>
      </c>
      <c r="T88" s="34"/>
      <c r="W88" t="s">
        <v>166</v>
      </c>
      <c r="X88" t="s">
        <v>2508</v>
      </c>
      <c r="Y88" t="s">
        <v>16</v>
      </c>
      <c r="Z88" t="s">
        <v>1207</v>
      </c>
      <c r="AA88" t="s">
        <v>1208</v>
      </c>
      <c r="AB88" t="s">
        <v>1209</v>
      </c>
      <c r="AC88" t="s">
        <v>1210</v>
      </c>
      <c r="AD88" t="s">
        <v>2504</v>
      </c>
      <c r="AE88" t="s">
        <v>2509</v>
      </c>
    </row>
    <row r="89" spans="1:31" ht="15" customHeight="1" x14ac:dyDescent="0.2">
      <c r="A89" s="50">
        <f t="shared" ca="1" si="11"/>
        <v>15</v>
      </c>
      <c r="B89" t="s">
        <v>1203</v>
      </c>
      <c r="D89" s="34" t="s">
        <v>18</v>
      </c>
      <c r="E89" s="70">
        <v>25</v>
      </c>
      <c r="F89" t="s">
        <v>2510</v>
      </c>
      <c r="I89" s="69" t="s">
        <v>2511</v>
      </c>
      <c r="K89" s="34" t="s">
        <v>2512</v>
      </c>
      <c r="L89" t="s">
        <v>2513</v>
      </c>
      <c r="M89" s="6" t="s">
        <v>2514</v>
      </c>
      <c r="N89" s="34"/>
      <c r="O89" s="34"/>
      <c r="S89" t="s">
        <v>1015</v>
      </c>
      <c r="T89" s="34"/>
      <c r="W89" t="s">
        <v>166</v>
      </c>
      <c r="X89" t="s">
        <v>2515</v>
      </c>
      <c r="Y89" t="s">
        <v>16</v>
      </c>
      <c r="Z89" t="s">
        <v>1207</v>
      </c>
      <c r="AA89" t="s">
        <v>1208</v>
      </c>
      <c r="AB89" t="s">
        <v>1209</v>
      </c>
      <c r="AC89" t="s">
        <v>1210</v>
      </c>
      <c r="AD89" t="s">
        <v>2510</v>
      </c>
      <c r="AE89" t="s">
        <v>2516</v>
      </c>
    </row>
    <row r="90" spans="1:31" ht="15" customHeight="1" x14ac:dyDescent="0.2">
      <c r="A90" s="50">
        <f t="shared" ca="1" si="11"/>
        <v>15</v>
      </c>
      <c r="B90" t="s">
        <v>1203</v>
      </c>
      <c r="D90" s="34" t="s">
        <v>18</v>
      </c>
      <c r="E90" s="70">
        <v>26</v>
      </c>
      <c r="F90" t="s">
        <v>2517</v>
      </c>
      <c r="I90" s="69"/>
      <c r="L90" t="s">
        <v>1015</v>
      </c>
      <c r="M90" s="3" t="s">
        <v>2518</v>
      </c>
      <c r="N90" s="34"/>
      <c r="O90" s="34"/>
      <c r="S90" t="s">
        <v>1015</v>
      </c>
      <c r="T90" s="34"/>
      <c r="W90" t="s">
        <v>166</v>
      </c>
      <c r="X90" t="s">
        <v>2519</v>
      </c>
      <c r="Y90" t="s">
        <v>16</v>
      </c>
      <c r="Z90" t="s">
        <v>1207</v>
      </c>
      <c r="AA90" t="s">
        <v>1208</v>
      </c>
      <c r="AB90" t="s">
        <v>1209</v>
      </c>
      <c r="AC90" t="s">
        <v>1210</v>
      </c>
      <c r="AD90" t="s">
        <v>2517</v>
      </c>
      <c r="AE90" t="s">
        <v>2520</v>
      </c>
    </row>
    <row r="91" spans="1:31" ht="15" customHeight="1" x14ac:dyDescent="0.2">
      <c r="A91" s="50">
        <f t="shared" ca="1" si="11"/>
        <v>15</v>
      </c>
      <c r="B91" t="s">
        <v>1203</v>
      </c>
      <c r="D91" s="34" t="s">
        <v>18</v>
      </c>
      <c r="E91" s="70">
        <v>27</v>
      </c>
      <c r="F91" t="s">
        <v>2521</v>
      </c>
      <c r="I91" s="67" t="s">
        <v>2522</v>
      </c>
      <c r="K91" s="34" t="s">
        <v>2523</v>
      </c>
      <c r="L91" t="s">
        <v>2524</v>
      </c>
      <c r="M91" s="3" t="s">
        <v>2182</v>
      </c>
      <c r="N91" s="34"/>
      <c r="O91" s="34"/>
      <c r="S91" t="s">
        <v>1015</v>
      </c>
      <c r="T91" s="34"/>
      <c r="W91" t="s">
        <v>166</v>
      </c>
      <c r="X91" t="s">
        <v>2525</v>
      </c>
      <c r="Y91" t="s">
        <v>16</v>
      </c>
      <c r="Z91" t="s">
        <v>1207</v>
      </c>
      <c r="AA91" t="s">
        <v>1208</v>
      </c>
      <c r="AB91" t="s">
        <v>1209</v>
      </c>
      <c r="AC91" t="s">
        <v>1210</v>
      </c>
      <c r="AD91" t="s">
        <v>2521</v>
      </c>
      <c r="AE91" t="s">
        <v>2526</v>
      </c>
    </row>
    <row r="92" spans="1:31" ht="15" customHeight="1" x14ac:dyDescent="0.2">
      <c r="A92" s="50">
        <f t="shared" ca="1" si="11"/>
        <v>15</v>
      </c>
      <c r="B92" t="s">
        <v>1203</v>
      </c>
      <c r="D92" s="34" t="s">
        <v>18</v>
      </c>
      <c r="E92" s="70">
        <v>28</v>
      </c>
      <c r="F92" t="s">
        <v>2527</v>
      </c>
      <c r="I92" s="69" t="s">
        <v>2511</v>
      </c>
      <c r="K92" s="69" t="s">
        <v>2512</v>
      </c>
      <c r="L92" s="69" t="s">
        <v>2513</v>
      </c>
      <c r="M92" s="3" t="s">
        <v>2528</v>
      </c>
      <c r="N92" s="34"/>
      <c r="O92" s="34"/>
      <c r="S92" t="s">
        <v>1015</v>
      </c>
      <c r="T92" s="34"/>
      <c r="W92" t="s">
        <v>166</v>
      </c>
      <c r="X92" t="s">
        <v>2529</v>
      </c>
      <c r="Y92" t="s">
        <v>16</v>
      </c>
      <c r="Z92" t="s">
        <v>1207</v>
      </c>
      <c r="AA92" t="s">
        <v>1208</v>
      </c>
      <c r="AB92" t="s">
        <v>1209</v>
      </c>
      <c r="AC92" t="s">
        <v>1210</v>
      </c>
      <c r="AD92" t="s">
        <v>2527</v>
      </c>
      <c r="AE92" t="s">
        <v>2530</v>
      </c>
    </row>
    <row r="93" spans="1:31" ht="15" customHeight="1" x14ac:dyDescent="0.2">
      <c r="A93" s="50">
        <f t="shared" ca="1" si="11"/>
        <v>15</v>
      </c>
      <c r="B93" t="s">
        <v>1203</v>
      </c>
      <c r="D93" s="34" t="s">
        <v>18</v>
      </c>
      <c r="E93" s="70">
        <v>29</v>
      </c>
      <c r="F93" t="s">
        <v>2531</v>
      </c>
      <c r="I93" s="69" t="s">
        <v>2511</v>
      </c>
      <c r="K93" s="69" t="s">
        <v>2512</v>
      </c>
      <c r="L93" s="69" t="s">
        <v>2513</v>
      </c>
      <c r="M93" s="3" t="s">
        <v>2532</v>
      </c>
      <c r="N93" s="34"/>
      <c r="O93" s="34"/>
      <c r="S93" t="s">
        <v>1015</v>
      </c>
      <c r="T93" s="34"/>
      <c r="W93" t="s">
        <v>166</v>
      </c>
      <c r="X93" t="s">
        <v>2533</v>
      </c>
      <c r="Y93" t="s">
        <v>16</v>
      </c>
      <c r="Z93" t="s">
        <v>1207</v>
      </c>
      <c r="AA93" t="s">
        <v>1208</v>
      </c>
      <c r="AB93" t="s">
        <v>1209</v>
      </c>
      <c r="AC93" t="s">
        <v>1210</v>
      </c>
      <c r="AD93" t="s">
        <v>2531</v>
      </c>
      <c r="AE93" t="s">
        <v>2534</v>
      </c>
    </row>
    <row r="94" spans="1:31" ht="15" customHeight="1" x14ac:dyDescent="0.2">
      <c r="A94" s="50">
        <f t="shared" ca="1" si="11"/>
        <v>15</v>
      </c>
      <c r="B94" t="s">
        <v>1203</v>
      </c>
      <c r="D94" s="34" t="s">
        <v>18</v>
      </c>
      <c r="E94" s="70">
        <v>30</v>
      </c>
      <c r="F94" t="s">
        <v>2535</v>
      </c>
      <c r="I94" s="69" t="s">
        <v>2536</v>
      </c>
      <c r="K94" s="34" t="s">
        <v>2537</v>
      </c>
      <c r="L94" t="s">
        <v>2538</v>
      </c>
      <c r="M94" s="66" t="s">
        <v>2430</v>
      </c>
      <c r="N94" s="34"/>
      <c r="O94" s="34"/>
      <c r="S94" t="s">
        <v>1015</v>
      </c>
      <c r="T94" s="34"/>
      <c r="W94" t="s">
        <v>166</v>
      </c>
      <c r="X94" t="s">
        <v>2539</v>
      </c>
      <c r="Y94" t="s">
        <v>16</v>
      </c>
      <c r="Z94" t="s">
        <v>1207</v>
      </c>
      <c r="AA94" t="s">
        <v>1208</v>
      </c>
      <c r="AB94" t="s">
        <v>1209</v>
      </c>
      <c r="AC94" t="s">
        <v>1210</v>
      </c>
      <c r="AD94" t="s">
        <v>2535</v>
      </c>
      <c r="AE94" t="s">
        <v>2540</v>
      </c>
    </row>
    <row r="95" spans="1:31" ht="15" customHeight="1" x14ac:dyDescent="0.2">
      <c r="A95" s="50">
        <f t="shared" ca="1" si="11"/>
        <v>15</v>
      </c>
      <c r="B95" t="s">
        <v>1203</v>
      </c>
      <c r="D95" s="34" t="s">
        <v>18</v>
      </c>
      <c r="E95" s="70">
        <v>31</v>
      </c>
      <c r="F95" t="s">
        <v>2541</v>
      </c>
      <c r="I95" s="67" t="s">
        <v>2542</v>
      </c>
      <c r="K95" s="34" t="s">
        <v>2543</v>
      </c>
      <c r="L95" t="s">
        <v>2544</v>
      </c>
      <c r="M95" s="3" t="s">
        <v>2182</v>
      </c>
      <c r="N95" s="34"/>
      <c r="O95" s="34"/>
      <c r="S95" t="s">
        <v>1015</v>
      </c>
      <c r="T95" s="34"/>
      <c r="W95" t="s">
        <v>166</v>
      </c>
      <c r="X95" t="s">
        <v>2545</v>
      </c>
      <c r="Y95" t="s">
        <v>16</v>
      </c>
      <c r="Z95" t="s">
        <v>1207</v>
      </c>
      <c r="AA95" t="s">
        <v>1208</v>
      </c>
      <c r="AB95" t="s">
        <v>1209</v>
      </c>
      <c r="AC95" t="s">
        <v>1210</v>
      </c>
      <c r="AD95" t="s">
        <v>2541</v>
      </c>
      <c r="AE95" t="s">
        <v>2546</v>
      </c>
    </row>
    <row r="96" spans="1:31" ht="15" customHeight="1" x14ac:dyDescent="0.2">
      <c r="A96" s="50">
        <f t="shared" ca="1" si="11"/>
        <v>15</v>
      </c>
      <c r="B96" t="s">
        <v>1203</v>
      </c>
      <c r="D96" s="34" t="s">
        <v>18</v>
      </c>
      <c r="E96" s="70">
        <v>32</v>
      </c>
      <c r="F96" t="s">
        <v>2547</v>
      </c>
      <c r="I96" s="69"/>
      <c r="K96" s="34"/>
      <c r="L96" t="s">
        <v>1015</v>
      </c>
      <c r="M96" s="3" t="s">
        <v>2548</v>
      </c>
      <c r="N96" s="34"/>
      <c r="O96" s="34"/>
      <c r="S96" t="s">
        <v>1015</v>
      </c>
      <c r="T96" s="34"/>
      <c r="W96" t="s">
        <v>166</v>
      </c>
      <c r="X96" t="s">
        <v>2549</v>
      </c>
      <c r="Y96" t="s">
        <v>16</v>
      </c>
      <c r="Z96" t="s">
        <v>1207</v>
      </c>
      <c r="AA96" t="s">
        <v>1208</v>
      </c>
      <c r="AB96" t="s">
        <v>1209</v>
      </c>
      <c r="AC96" t="s">
        <v>1210</v>
      </c>
      <c r="AD96" t="s">
        <v>2547</v>
      </c>
      <c r="AE96" t="s">
        <v>2550</v>
      </c>
    </row>
    <row r="97" spans="1:33" ht="15" customHeight="1" x14ac:dyDescent="0.2">
      <c r="A97" s="50">
        <f t="shared" ca="1" si="11"/>
        <v>15</v>
      </c>
      <c r="B97" t="s">
        <v>1203</v>
      </c>
      <c r="D97" s="34" t="s">
        <v>18</v>
      </c>
      <c r="E97" s="70">
        <v>33</v>
      </c>
      <c r="F97" t="s">
        <v>2551</v>
      </c>
      <c r="I97" s="69" t="s">
        <v>2552</v>
      </c>
      <c r="K97" s="34"/>
      <c r="L97" t="s">
        <v>1015</v>
      </c>
      <c r="M97" s="6" t="s">
        <v>2553</v>
      </c>
      <c r="N97" s="34"/>
      <c r="O97" s="34"/>
      <c r="S97" t="s">
        <v>1015</v>
      </c>
      <c r="T97" s="34"/>
      <c r="W97" t="s">
        <v>166</v>
      </c>
      <c r="X97" t="s">
        <v>2554</v>
      </c>
      <c r="Y97" t="s">
        <v>16</v>
      </c>
      <c r="Z97" t="s">
        <v>1207</v>
      </c>
      <c r="AA97" t="s">
        <v>1208</v>
      </c>
      <c r="AB97" t="s">
        <v>1209</v>
      </c>
      <c r="AC97" t="s">
        <v>1210</v>
      </c>
      <c r="AD97" t="s">
        <v>2555</v>
      </c>
      <c r="AE97" t="s">
        <v>2556</v>
      </c>
    </row>
    <row r="98" spans="1:33" ht="15" customHeight="1" x14ac:dyDescent="0.2">
      <c r="A98" s="50">
        <f t="shared" ca="1" si="11"/>
        <v>15</v>
      </c>
      <c r="B98" t="s">
        <v>1203</v>
      </c>
      <c r="D98" s="34" t="s">
        <v>18</v>
      </c>
      <c r="E98" s="70">
        <v>34</v>
      </c>
      <c r="F98" t="s">
        <v>2557</v>
      </c>
      <c r="I98" t="s">
        <v>2190</v>
      </c>
      <c r="J98" s="63" t="s">
        <v>2558</v>
      </c>
      <c r="K98" s="34" t="s">
        <v>2559</v>
      </c>
      <c r="L98" s="34" t="s">
        <v>2560</v>
      </c>
      <c r="M98" s="3" t="s">
        <v>2182</v>
      </c>
      <c r="N98" s="34"/>
      <c r="O98" s="34"/>
      <c r="S98" t="s">
        <v>1015</v>
      </c>
      <c r="T98" s="34"/>
      <c r="W98" t="s">
        <v>166</v>
      </c>
      <c r="X98" t="s">
        <v>2561</v>
      </c>
      <c r="Y98" t="s">
        <v>16</v>
      </c>
      <c r="Z98" t="s">
        <v>1207</v>
      </c>
      <c r="AA98" t="s">
        <v>1208</v>
      </c>
      <c r="AB98" t="s">
        <v>1209</v>
      </c>
      <c r="AC98" t="s">
        <v>1210</v>
      </c>
      <c r="AD98" t="s">
        <v>2557</v>
      </c>
      <c r="AE98" t="s">
        <v>2562</v>
      </c>
    </row>
    <row r="99" spans="1:33" ht="15" customHeight="1" x14ac:dyDescent="0.2">
      <c r="A99" s="50">
        <f t="shared" ca="1" si="11"/>
        <v>15</v>
      </c>
      <c r="B99" t="s">
        <v>1203</v>
      </c>
      <c r="D99" s="34" t="s">
        <v>18</v>
      </c>
      <c r="E99" s="70">
        <v>35</v>
      </c>
      <c r="F99" t="s">
        <v>2563</v>
      </c>
      <c r="I99" s="69"/>
      <c r="K99" s="34"/>
      <c r="L99" s="34" t="s">
        <v>1015</v>
      </c>
      <c r="M99" s="3" t="s">
        <v>2564</v>
      </c>
      <c r="N99" s="34"/>
      <c r="O99" s="34"/>
      <c r="S99" t="s">
        <v>1015</v>
      </c>
      <c r="T99" s="34"/>
      <c r="W99" t="s">
        <v>166</v>
      </c>
      <c r="X99" t="s">
        <v>2565</v>
      </c>
      <c r="Y99" t="s">
        <v>16</v>
      </c>
      <c r="Z99" t="s">
        <v>1207</v>
      </c>
      <c r="AA99" t="s">
        <v>1208</v>
      </c>
      <c r="AB99" t="s">
        <v>1209</v>
      </c>
      <c r="AC99" t="s">
        <v>1210</v>
      </c>
      <c r="AD99" t="s">
        <v>2563</v>
      </c>
      <c r="AE99" t="s">
        <v>2566</v>
      </c>
    </row>
    <row r="100" spans="1:33" ht="15" customHeight="1" x14ac:dyDescent="0.2">
      <c r="A100" s="50">
        <f t="shared" ca="1" si="11"/>
        <v>15</v>
      </c>
      <c r="B100" t="s">
        <v>1203</v>
      </c>
      <c r="D100" s="34" t="s">
        <v>18</v>
      </c>
      <c r="E100" s="70">
        <v>36</v>
      </c>
      <c r="F100" t="s">
        <v>2567</v>
      </c>
      <c r="I100" t="s">
        <v>2190</v>
      </c>
      <c r="J100" s="63" t="s">
        <v>2568</v>
      </c>
      <c r="K100" s="34" t="s">
        <v>2569</v>
      </c>
      <c r="L100" s="34" t="s">
        <v>1014</v>
      </c>
      <c r="M100" s="3" t="s">
        <v>2182</v>
      </c>
      <c r="N100" s="34"/>
      <c r="O100" s="34"/>
      <c r="S100" t="s">
        <v>1015</v>
      </c>
      <c r="T100" s="34"/>
      <c r="W100" t="s">
        <v>166</v>
      </c>
      <c r="X100" t="s">
        <v>2570</v>
      </c>
      <c r="Y100" t="s">
        <v>16</v>
      </c>
      <c r="Z100" t="s">
        <v>1207</v>
      </c>
      <c r="AA100" t="s">
        <v>1208</v>
      </c>
      <c r="AB100" t="s">
        <v>1209</v>
      </c>
      <c r="AC100" t="s">
        <v>1210</v>
      </c>
      <c r="AD100" t="s">
        <v>2567</v>
      </c>
      <c r="AE100" t="s">
        <v>2571</v>
      </c>
    </row>
    <row r="101" spans="1:33" ht="15" customHeight="1" x14ac:dyDescent="0.2">
      <c r="A101" s="50">
        <f t="shared" ca="1" si="11"/>
        <v>15</v>
      </c>
      <c r="B101" t="s">
        <v>1203</v>
      </c>
      <c r="D101" s="34" t="s">
        <v>18</v>
      </c>
      <c r="E101" s="70">
        <v>37</v>
      </c>
      <c r="F101" t="s">
        <v>2572</v>
      </c>
      <c r="I101" s="67" t="s">
        <v>2573</v>
      </c>
      <c r="K101" s="34" t="s">
        <v>2574</v>
      </c>
      <c r="L101" s="34" t="s">
        <v>2575</v>
      </c>
      <c r="M101" s="3" t="s">
        <v>2182</v>
      </c>
      <c r="N101" s="34"/>
      <c r="O101" s="34"/>
      <c r="S101" t="s">
        <v>1015</v>
      </c>
      <c r="T101" s="34"/>
      <c r="W101" t="s">
        <v>166</v>
      </c>
      <c r="X101" t="s">
        <v>2576</v>
      </c>
      <c r="Y101" t="s">
        <v>16</v>
      </c>
      <c r="Z101" t="s">
        <v>1207</v>
      </c>
      <c r="AA101" t="s">
        <v>1208</v>
      </c>
      <c r="AB101" t="s">
        <v>1209</v>
      </c>
      <c r="AC101" t="s">
        <v>1210</v>
      </c>
      <c r="AD101" t="s">
        <v>2572</v>
      </c>
      <c r="AE101" t="s">
        <v>2577</v>
      </c>
    </row>
    <row r="102" spans="1:33" ht="15" customHeight="1" x14ac:dyDescent="0.2">
      <c r="A102" s="50">
        <f t="shared" ca="1" si="11"/>
        <v>15</v>
      </c>
      <c r="B102" t="s">
        <v>1203</v>
      </c>
      <c r="D102" s="34" t="s">
        <v>18</v>
      </c>
      <c r="E102" s="70">
        <v>38</v>
      </c>
      <c r="F102" t="s">
        <v>2578</v>
      </c>
      <c r="I102" s="69" t="s">
        <v>2579</v>
      </c>
      <c r="K102" t="s">
        <v>2580</v>
      </c>
      <c r="L102" s="34" t="s">
        <v>2581</v>
      </c>
      <c r="M102" s="3" t="s">
        <v>2182</v>
      </c>
      <c r="N102" s="34"/>
      <c r="O102" s="34"/>
      <c r="S102" t="s">
        <v>1015</v>
      </c>
      <c r="T102" s="34"/>
      <c r="W102" t="s">
        <v>166</v>
      </c>
      <c r="X102" t="s">
        <v>2582</v>
      </c>
      <c r="Y102" t="s">
        <v>16</v>
      </c>
      <c r="Z102" t="s">
        <v>1207</v>
      </c>
      <c r="AA102" t="s">
        <v>1208</v>
      </c>
      <c r="AB102" t="s">
        <v>1209</v>
      </c>
      <c r="AC102" t="s">
        <v>1210</v>
      </c>
      <c r="AD102" t="s">
        <v>2578</v>
      </c>
      <c r="AE102" t="s">
        <v>2583</v>
      </c>
    </row>
    <row r="103" spans="1:33" ht="15" customHeight="1" x14ac:dyDescent="0.2">
      <c r="A103" s="50">
        <f t="shared" ca="1" si="11"/>
        <v>15</v>
      </c>
      <c r="B103" t="s">
        <v>1203</v>
      </c>
      <c r="D103" s="34" t="s">
        <v>18</v>
      </c>
      <c r="E103" s="70">
        <v>39</v>
      </c>
      <c r="F103" t="s">
        <v>2584</v>
      </c>
      <c r="I103" s="67" t="s">
        <v>2585</v>
      </c>
      <c r="K103" t="s">
        <v>2586</v>
      </c>
      <c r="L103" s="34" t="s">
        <v>2587</v>
      </c>
      <c r="M103" s="3" t="s">
        <v>2182</v>
      </c>
      <c r="N103" s="34" t="str">
        <f t="shared" ref="N103:N109" si="12">IF(Y103="BOOLEAN","Yes/no",IF(Y103="TRUE_ONLY","True only",IF(Y103="INTEGER","Integer",IF(Y103="INTEGER_ZERO_OR_POSITIVE","Integer zero or positive",""))))</f>
        <v/>
      </c>
      <c r="O103" s="34" t="str">
        <f t="shared" ref="O103:O109" si="13">IF(Y103="LONG_TEXT",255,IF(AND(Y103="TEXT",AE103=""),50,""))</f>
        <v/>
      </c>
      <c r="S103" t="s">
        <v>1015</v>
      </c>
      <c r="T103" s="34"/>
      <c r="W103" t="s">
        <v>166</v>
      </c>
      <c r="X103" t="s">
        <v>2588</v>
      </c>
      <c r="Y103" t="s">
        <v>16</v>
      </c>
      <c r="Z103" t="s">
        <v>1207</v>
      </c>
      <c r="AA103" t="s">
        <v>1208</v>
      </c>
      <c r="AB103" t="s">
        <v>1209</v>
      </c>
      <c r="AC103" t="s">
        <v>1210</v>
      </c>
      <c r="AD103" t="s">
        <v>2584</v>
      </c>
      <c r="AE103" t="s">
        <v>2589</v>
      </c>
    </row>
    <row r="104" spans="1:33" ht="15" customHeight="1" x14ac:dyDescent="0.2">
      <c r="A104" s="50">
        <f t="shared" ca="1" si="11"/>
        <v>15</v>
      </c>
      <c r="B104" t="s">
        <v>1203</v>
      </c>
      <c r="D104" s="34" t="s">
        <v>18</v>
      </c>
      <c r="E104" s="70">
        <v>40</v>
      </c>
      <c r="F104" t="s">
        <v>2590</v>
      </c>
      <c r="I104" s="69" t="s">
        <v>2591</v>
      </c>
      <c r="K104" s="69" t="s">
        <v>2592</v>
      </c>
      <c r="L104" s="34" t="s">
        <v>2593</v>
      </c>
      <c r="M104" s="34" t="s">
        <v>2532</v>
      </c>
      <c r="N104" s="34" t="str">
        <f t="shared" si="12"/>
        <v/>
      </c>
      <c r="O104" s="34" t="str">
        <f t="shared" si="13"/>
        <v/>
      </c>
      <c r="S104" t="s">
        <v>1015</v>
      </c>
      <c r="T104" s="34"/>
      <c r="W104" t="s">
        <v>166</v>
      </c>
      <c r="X104" t="s">
        <v>2594</v>
      </c>
      <c r="Y104" t="s">
        <v>16</v>
      </c>
      <c r="Z104" t="s">
        <v>1207</v>
      </c>
      <c r="AA104" t="s">
        <v>1208</v>
      </c>
      <c r="AB104" t="s">
        <v>1209</v>
      </c>
      <c r="AC104" t="s">
        <v>1210</v>
      </c>
      <c r="AD104" t="s">
        <v>2590</v>
      </c>
      <c r="AE104" t="s">
        <v>2595</v>
      </c>
    </row>
    <row r="105" spans="1:33" ht="15" customHeight="1" x14ac:dyDescent="0.2">
      <c r="A105" s="50">
        <f t="shared" ca="1" si="11"/>
        <v>15</v>
      </c>
      <c r="B105" t="s">
        <v>1203</v>
      </c>
      <c r="D105" s="34" t="s">
        <v>18</v>
      </c>
      <c r="E105" s="70">
        <v>41</v>
      </c>
      <c r="F105" t="s">
        <v>2596</v>
      </c>
      <c r="I105" s="69"/>
      <c r="L105" s="34"/>
      <c r="M105" s="6" t="s">
        <v>2597</v>
      </c>
      <c r="N105" s="34" t="str">
        <f t="shared" si="12"/>
        <v/>
      </c>
      <c r="O105" s="34" t="str">
        <f t="shared" si="13"/>
        <v/>
      </c>
      <c r="S105" t="s">
        <v>1015</v>
      </c>
      <c r="T105" s="34"/>
      <c r="W105" t="s">
        <v>166</v>
      </c>
      <c r="X105" t="s">
        <v>2598</v>
      </c>
      <c r="Y105" t="s">
        <v>16</v>
      </c>
      <c r="Z105" t="s">
        <v>1207</v>
      </c>
      <c r="AA105" t="s">
        <v>1208</v>
      </c>
      <c r="AB105" t="s">
        <v>1209</v>
      </c>
      <c r="AC105" t="s">
        <v>1210</v>
      </c>
      <c r="AD105" t="s">
        <v>2599</v>
      </c>
      <c r="AE105" t="s">
        <v>2600</v>
      </c>
    </row>
    <row r="106" spans="1:33" ht="15" customHeight="1" x14ac:dyDescent="0.2">
      <c r="A106" s="50">
        <f t="shared" ca="1" si="11"/>
        <v>15</v>
      </c>
      <c r="B106" t="s">
        <v>1203</v>
      </c>
      <c r="D106" s="34" t="s">
        <v>18</v>
      </c>
      <c r="E106" s="70">
        <v>42</v>
      </c>
      <c r="F106" t="s">
        <v>2601</v>
      </c>
      <c r="I106" t="s">
        <v>2190</v>
      </c>
      <c r="J106" s="63" t="s">
        <v>2602</v>
      </c>
      <c r="K106" t="s">
        <v>2603</v>
      </c>
      <c r="L106" s="34" t="s">
        <v>1014</v>
      </c>
      <c r="M106" s="3" t="s">
        <v>2182</v>
      </c>
      <c r="N106" s="34" t="str">
        <f t="shared" si="12"/>
        <v/>
      </c>
      <c r="O106" s="34" t="str">
        <f t="shared" si="13"/>
        <v/>
      </c>
      <c r="S106" t="s">
        <v>1015</v>
      </c>
      <c r="T106" s="34"/>
      <c r="W106" t="s">
        <v>166</v>
      </c>
      <c r="X106" t="s">
        <v>2604</v>
      </c>
      <c r="Y106" t="s">
        <v>16</v>
      </c>
      <c r="Z106" t="s">
        <v>1207</v>
      </c>
      <c r="AA106" t="s">
        <v>1208</v>
      </c>
      <c r="AB106" t="s">
        <v>1209</v>
      </c>
      <c r="AC106" t="s">
        <v>1210</v>
      </c>
      <c r="AD106" t="s">
        <v>2601</v>
      </c>
      <c r="AE106" t="s">
        <v>2605</v>
      </c>
    </row>
    <row r="107" spans="1:33" ht="15" customHeight="1" x14ac:dyDescent="0.2">
      <c r="A107" s="50">
        <f t="shared" ca="1" si="11"/>
        <v>15</v>
      </c>
      <c r="B107" t="s">
        <v>1203</v>
      </c>
      <c r="D107" s="34" t="s">
        <v>18</v>
      </c>
      <c r="E107" s="70">
        <v>43</v>
      </c>
      <c r="F107" t="s">
        <v>2606</v>
      </c>
      <c r="I107" s="69" t="s">
        <v>2607</v>
      </c>
      <c r="K107" t="s">
        <v>2608</v>
      </c>
      <c r="L107" s="34" t="s">
        <v>2609</v>
      </c>
      <c r="M107" s="6" t="s">
        <v>2610</v>
      </c>
      <c r="N107" s="34" t="str">
        <f t="shared" si="12"/>
        <v/>
      </c>
      <c r="O107" s="34" t="str">
        <f t="shared" si="13"/>
        <v/>
      </c>
      <c r="S107" t="s">
        <v>1015</v>
      </c>
      <c r="T107" s="34"/>
      <c r="W107" t="s">
        <v>166</v>
      </c>
      <c r="X107" t="s">
        <v>2611</v>
      </c>
      <c r="Y107" t="s">
        <v>16</v>
      </c>
      <c r="Z107" t="s">
        <v>1207</v>
      </c>
      <c r="AA107" t="s">
        <v>1208</v>
      </c>
      <c r="AB107" t="s">
        <v>1209</v>
      </c>
      <c r="AC107" t="s">
        <v>1210</v>
      </c>
      <c r="AD107" t="s">
        <v>2606</v>
      </c>
      <c r="AE107" t="s">
        <v>2612</v>
      </c>
    </row>
    <row r="108" spans="1:33" ht="15" customHeight="1" x14ac:dyDescent="0.2">
      <c r="A108" s="50">
        <f t="shared" ca="1" si="11"/>
        <v>15</v>
      </c>
      <c r="B108" t="s">
        <v>1203</v>
      </c>
      <c r="D108" s="34" t="s">
        <v>18</v>
      </c>
      <c r="E108" s="70">
        <v>44</v>
      </c>
      <c r="F108" t="s">
        <v>2613</v>
      </c>
      <c r="I108" t="s">
        <v>2190</v>
      </c>
      <c r="J108" s="63" t="s">
        <v>2614</v>
      </c>
      <c r="K108" t="s">
        <v>2615</v>
      </c>
      <c r="L108" s="34" t="s">
        <v>1014</v>
      </c>
      <c r="M108" s="3" t="s">
        <v>2182</v>
      </c>
      <c r="N108" s="34" t="str">
        <f t="shared" si="12"/>
        <v/>
      </c>
      <c r="O108" s="34" t="str">
        <f t="shared" si="13"/>
        <v/>
      </c>
      <c r="S108" t="s">
        <v>1015</v>
      </c>
      <c r="T108" s="34"/>
      <c r="W108" t="s">
        <v>166</v>
      </c>
      <c r="X108" t="s">
        <v>2616</v>
      </c>
      <c r="Y108" t="s">
        <v>16</v>
      </c>
      <c r="Z108" t="s">
        <v>1207</v>
      </c>
      <c r="AA108" t="s">
        <v>1208</v>
      </c>
      <c r="AB108" t="s">
        <v>1209</v>
      </c>
      <c r="AC108" t="s">
        <v>1210</v>
      </c>
      <c r="AD108" t="s">
        <v>2613</v>
      </c>
      <c r="AE108" t="s">
        <v>2617</v>
      </c>
    </row>
    <row r="109" spans="1:33" ht="15" customHeight="1" x14ac:dyDescent="0.2">
      <c r="A109" s="50">
        <f t="shared" ca="1" si="11"/>
        <v>15</v>
      </c>
      <c r="B109" t="s">
        <v>1203</v>
      </c>
      <c r="D109" s="34" t="s">
        <v>18</v>
      </c>
      <c r="E109" s="70">
        <v>45</v>
      </c>
      <c r="F109" t="s">
        <v>2618</v>
      </c>
      <c r="I109" s="67" t="s">
        <v>1083</v>
      </c>
      <c r="K109" t="s">
        <v>2619</v>
      </c>
      <c r="L109" t="s">
        <v>2620</v>
      </c>
      <c r="M109" s="3" t="s">
        <v>2182</v>
      </c>
      <c r="N109" s="34" t="str">
        <f t="shared" si="12"/>
        <v/>
      </c>
      <c r="O109" s="34" t="str">
        <f t="shared" si="13"/>
        <v/>
      </c>
      <c r="S109" t="s">
        <v>1015</v>
      </c>
      <c r="T109" s="34"/>
      <c r="W109" t="s">
        <v>166</v>
      </c>
      <c r="X109" t="s">
        <v>1222</v>
      </c>
      <c r="Y109" t="s">
        <v>16</v>
      </c>
      <c r="Z109" t="s">
        <v>1207</v>
      </c>
      <c r="AA109" t="s">
        <v>1208</v>
      </c>
      <c r="AB109" t="s">
        <v>1209</v>
      </c>
      <c r="AC109" t="s">
        <v>1210</v>
      </c>
      <c r="AD109" t="s">
        <v>2621</v>
      </c>
      <c r="AE109" t="s">
        <v>2622</v>
      </c>
    </row>
    <row r="110" spans="1:33" ht="15" customHeight="1" x14ac:dyDescent="0.2">
      <c r="A110" s="50">
        <f t="shared" ca="1" si="11"/>
        <v>16</v>
      </c>
      <c r="B110" s="85" t="s">
        <v>2623</v>
      </c>
      <c r="C110" s="85"/>
      <c r="D110" s="85" t="s">
        <v>18</v>
      </c>
      <c r="E110" s="70">
        <v>1</v>
      </c>
      <c r="F110" s="85" t="s">
        <v>2377</v>
      </c>
      <c r="G110" s="85"/>
      <c r="H110" s="83"/>
      <c r="I110" s="83"/>
      <c r="J110" s="83"/>
      <c r="K110" s="83"/>
      <c r="L110" s="83"/>
      <c r="M110" s="3" t="s">
        <v>2224</v>
      </c>
      <c r="N110" s="34" t="str">
        <f t="shared" ref="N110:N154" si="14">IF(Y110="BOOLEAN","Yes/no",IF(Y110="TRUE_ONLY","True only",IF(Y110="INTEGER","Integer",IF(Y110="INTEGER_ZERO_OR_POSITIVE","Integer zero or positive",""))))</f>
        <v/>
      </c>
      <c r="O110" s="34" t="str">
        <f t="shared" ref="O110:O154" si="15">IF(Y110="LONG_TEXT",255,IF(AND(Y110="TEXT",AE110=""),50,""))</f>
        <v/>
      </c>
      <c r="S110" t="s">
        <v>1015</v>
      </c>
      <c r="T110" s="34"/>
      <c r="W110" t="s">
        <v>166</v>
      </c>
      <c r="X110" t="s">
        <v>2378</v>
      </c>
      <c r="Y110" t="s">
        <v>16</v>
      </c>
      <c r="Z110" t="s">
        <v>1207</v>
      </c>
      <c r="AA110" t="s">
        <v>1208</v>
      </c>
      <c r="AB110" t="s">
        <v>1209</v>
      </c>
      <c r="AC110" t="s">
        <v>1210</v>
      </c>
      <c r="AD110" t="s">
        <v>2377</v>
      </c>
      <c r="AE110" t="s">
        <v>2379</v>
      </c>
      <c r="AG110" t="s">
        <v>2624</v>
      </c>
    </row>
    <row r="111" spans="1:33" ht="15" customHeight="1" x14ac:dyDescent="0.2">
      <c r="A111" s="50">
        <f t="shared" ca="1" si="11"/>
        <v>16</v>
      </c>
      <c r="B111" s="85" t="s">
        <v>2623</v>
      </c>
      <c r="C111" s="85"/>
      <c r="D111" s="85" t="s">
        <v>18</v>
      </c>
      <c r="E111" s="70">
        <v>2</v>
      </c>
      <c r="F111" s="85" t="s">
        <v>2380</v>
      </c>
      <c r="G111" s="85"/>
      <c r="H111" s="83"/>
      <c r="I111" s="83"/>
      <c r="J111" s="83"/>
      <c r="K111" s="83"/>
      <c r="L111" s="83"/>
      <c r="M111" s="3" t="s">
        <v>2224</v>
      </c>
      <c r="N111" s="34" t="str">
        <f t="shared" si="14"/>
        <v/>
      </c>
      <c r="O111" s="34" t="str">
        <f t="shared" si="15"/>
        <v/>
      </c>
      <c r="S111" t="s">
        <v>1015</v>
      </c>
      <c r="T111" s="34"/>
      <c r="W111" t="s">
        <v>166</v>
      </c>
      <c r="X111" t="s">
        <v>2384</v>
      </c>
      <c r="Y111" t="s">
        <v>16</v>
      </c>
      <c r="Z111" t="s">
        <v>1207</v>
      </c>
      <c r="AA111" t="s">
        <v>1208</v>
      </c>
      <c r="AB111" t="s">
        <v>1209</v>
      </c>
      <c r="AC111" t="s">
        <v>1210</v>
      </c>
      <c r="AD111" t="s">
        <v>2380</v>
      </c>
      <c r="AE111" t="s">
        <v>2385</v>
      </c>
      <c r="AG111" t="s">
        <v>2624</v>
      </c>
    </row>
    <row r="112" spans="1:33" ht="15" customHeight="1" x14ac:dyDescent="0.2">
      <c r="A112" s="50">
        <f t="shared" ca="1" si="11"/>
        <v>16</v>
      </c>
      <c r="B112" s="85" t="s">
        <v>2623</v>
      </c>
      <c r="C112" s="85"/>
      <c r="D112" s="85" t="s">
        <v>18</v>
      </c>
      <c r="E112" s="70">
        <v>3</v>
      </c>
      <c r="F112" s="85" t="s">
        <v>2386</v>
      </c>
      <c r="G112" s="85"/>
      <c r="H112" s="83"/>
      <c r="I112" s="83"/>
      <c r="J112" s="83"/>
      <c r="K112" s="83"/>
      <c r="L112" s="83"/>
      <c r="M112" s="3" t="s">
        <v>2224</v>
      </c>
      <c r="N112" s="34" t="str">
        <f t="shared" si="14"/>
        <v/>
      </c>
      <c r="O112" s="34" t="str">
        <f t="shared" si="15"/>
        <v/>
      </c>
      <c r="S112" t="s">
        <v>1015</v>
      </c>
      <c r="T112" s="34"/>
      <c r="W112" t="s">
        <v>166</v>
      </c>
      <c r="X112" t="s">
        <v>2390</v>
      </c>
      <c r="Y112" t="s">
        <v>16</v>
      </c>
      <c r="Z112" t="s">
        <v>1207</v>
      </c>
      <c r="AA112" t="s">
        <v>1208</v>
      </c>
      <c r="AB112" t="s">
        <v>1209</v>
      </c>
      <c r="AC112" t="s">
        <v>1210</v>
      </c>
      <c r="AD112" t="s">
        <v>2386</v>
      </c>
      <c r="AE112" t="s">
        <v>2391</v>
      </c>
      <c r="AG112" t="s">
        <v>2624</v>
      </c>
    </row>
    <row r="113" spans="1:33" ht="15" customHeight="1" x14ac:dyDescent="0.2">
      <c r="A113" s="50">
        <f t="shared" ca="1" si="11"/>
        <v>16</v>
      </c>
      <c r="B113" s="85" t="s">
        <v>2623</v>
      </c>
      <c r="C113" s="85"/>
      <c r="D113" s="85" t="s">
        <v>18</v>
      </c>
      <c r="E113" s="70">
        <v>4</v>
      </c>
      <c r="F113" s="85" t="s">
        <v>2392</v>
      </c>
      <c r="G113" s="85"/>
      <c r="H113" s="83"/>
      <c r="I113" s="83"/>
      <c r="J113" s="83"/>
      <c r="K113" s="83"/>
      <c r="L113" s="83"/>
      <c r="M113" s="3" t="s">
        <v>2224</v>
      </c>
      <c r="N113" s="34" t="str">
        <f t="shared" si="14"/>
        <v/>
      </c>
      <c r="O113" s="34" t="str">
        <f t="shared" si="15"/>
        <v/>
      </c>
      <c r="S113" t="s">
        <v>1015</v>
      </c>
      <c r="T113" s="34"/>
      <c r="W113" t="s">
        <v>166</v>
      </c>
      <c r="X113" t="s">
        <v>2397</v>
      </c>
      <c r="Y113" t="s">
        <v>16</v>
      </c>
      <c r="Z113" t="s">
        <v>1207</v>
      </c>
      <c r="AA113" t="s">
        <v>1208</v>
      </c>
      <c r="AB113" t="s">
        <v>1209</v>
      </c>
      <c r="AC113" t="s">
        <v>1210</v>
      </c>
      <c r="AD113" t="s">
        <v>2392</v>
      </c>
      <c r="AE113" t="s">
        <v>2398</v>
      </c>
      <c r="AG113" t="s">
        <v>2624</v>
      </c>
    </row>
    <row r="114" spans="1:33" ht="15" customHeight="1" x14ac:dyDescent="0.2">
      <c r="A114" s="50">
        <f t="shared" ca="1" si="11"/>
        <v>16</v>
      </c>
      <c r="B114" s="85" t="s">
        <v>2623</v>
      </c>
      <c r="C114" s="85"/>
      <c r="D114" s="85" t="s">
        <v>18</v>
      </c>
      <c r="E114" s="70">
        <v>5</v>
      </c>
      <c r="F114" s="85" t="s">
        <v>2399</v>
      </c>
      <c r="G114" s="85"/>
      <c r="H114" s="83"/>
      <c r="I114" s="83"/>
      <c r="J114" s="83"/>
      <c r="K114" s="83"/>
      <c r="L114" s="83"/>
      <c r="M114" s="3" t="s">
        <v>2224</v>
      </c>
      <c r="N114" s="34" t="str">
        <f t="shared" si="14"/>
        <v/>
      </c>
      <c r="O114" s="34" t="str">
        <f t="shared" si="15"/>
        <v/>
      </c>
      <c r="S114" t="s">
        <v>1015</v>
      </c>
      <c r="T114" s="34"/>
      <c r="W114" t="s">
        <v>166</v>
      </c>
      <c r="X114" t="s">
        <v>2403</v>
      </c>
      <c r="Y114" t="s">
        <v>16</v>
      </c>
      <c r="Z114" t="s">
        <v>1207</v>
      </c>
      <c r="AA114" t="s">
        <v>1208</v>
      </c>
      <c r="AB114" t="s">
        <v>1209</v>
      </c>
      <c r="AC114" t="s">
        <v>1210</v>
      </c>
      <c r="AD114" t="s">
        <v>2399</v>
      </c>
      <c r="AE114" t="s">
        <v>2404</v>
      </c>
      <c r="AG114" t="s">
        <v>2624</v>
      </c>
    </row>
    <row r="115" spans="1:33" ht="15" customHeight="1" x14ac:dyDescent="0.2">
      <c r="A115" s="50">
        <f t="shared" ca="1" si="11"/>
        <v>16</v>
      </c>
      <c r="B115" s="85" t="s">
        <v>2623</v>
      </c>
      <c r="C115" s="85"/>
      <c r="D115" s="85" t="s">
        <v>18</v>
      </c>
      <c r="E115" s="70">
        <v>6</v>
      </c>
      <c r="F115" s="85" t="s">
        <v>2405</v>
      </c>
      <c r="G115" s="85"/>
      <c r="H115" s="83"/>
      <c r="I115" s="83"/>
      <c r="J115" s="83"/>
      <c r="K115" s="83"/>
      <c r="L115" s="83"/>
      <c r="M115" s="3" t="s">
        <v>2224</v>
      </c>
      <c r="N115" s="34" t="str">
        <f t="shared" si="14"/>
        <v/>
      </c>
      <c r="O115" s="34" t="str">
        <f t="shared" si="15"/>
        <v/>
      </c>
      <c r="S115" t="s">
        <v>1015</v>
      </c>
      <c r="T115" s="34"/>
      <c r="W115" t="s">
        <v>166</v>
      </c>
      <c r="X115" t="s">
        <v>2406</v>
      </c>
      <c r="Y115" t="s">
        <v>16</v>
      </c>
      <c r="Z115" t="s">
        <v>1207</v>
      </c>
      <c r="AA115" t="s">
        <v>1208</v>
      </c>
      <c r="AB115" t="s">
        <v>1209</v>
      </c>
      <c r="AC115" t="s">
        <v>1210</v>
      </c>
      <c r="AD115" t="s">
        <v>2405</v>
      </c>
      <c r="AE115" t="s">
        <v>2407</v>
      </c>
      <c r="AG115" t="s">
        <v>2624</v>
      </c>
    </row>
    <row r="116" spans="1:33" ht="15" customHeight="1" x14ac:dyDescent="0.2">
      <c r="A116" s="50">
        <f t="shared" ca="1" si="11"/>
        <v>17</v>
      </c>
      <c r="B116" s="85" t="s">
        <v>1132</v>
      </c>
      <c r="C116" s="85"/>
      <c r="D116" s="85" t="s">
        <v>18</v>
      </c>
      <c r="E116" s="70">
        <v>1</v>
      </c>
      <c r="F116" s="85" t="s">
        <v>2408</v>
      </c>
      <c r="G116" s="85"/>
      <c r="H116" s="83"/>
      <c r="I116" s="83"/>
      <c r="J116" s="83"/>
      <c r="K116" s="83"/>
      <c r="L116" s="83"/>
      <c r="M116" s="3" t="s">
        <v>2224</v>
      </c>
      <c r="N116" s="34" t="str">
        <f t="shared" si="14"/>
        <v/>
      </c>
      <c r="O116" s="34" t="str">
        <f t="shared" si="15"/>
        <v/>
      </c>
      <c r="S116" t="s">
        <v>1015</v>
      </c>
      <c r="T116" s="34"/>
      <c r="W116" t="s">
        <v>166</v>
      </c>
      <c r="X116" t="s">
        <v>2412</v>
      </c>
      <c r="Y116" t="s">
        <v>16</v>
      </c>
      <c r="Z116" t="s">
        <v>1207</v>
      </c>
      <c r="AA116" t="s">
        <v>1208</v>
      </c>
      <c r="AB116" t="s">
        <v>1209</v>
      </c>
      <c r="AC116" t="s">
        <v>1210</v>
      </c>
      <c r="AD116" t="s">
        <v>2408</v>
      </c>
      <c r="AE116" t="s">
        <v>2413</v>
      </c>
      <c r="AG116" t="s">
        <v>2624</v>
      </c>
    </row>
    <row r="117" spans="1:33" ht="15" customHeight="1" x14ac:dyDescent="0.2">
      <c r="A117" s="50">
        <f t="shared" ca="1" si="11"/>
        <v>17</v>
      </c>
      <c r="B117" s="85" t="s">
        <v>1132</v>
      </c>
      <c r="C117" s="85"/>
      <c r="D117" s="85" t="s">
        <v>18</v>
      </c>
      <c r="E117" s="70">
        <v>2</v>
      </c>
      <c r="F117" s="85" t="s">
        <v>2414</v>
      </c>
      <c r="G117" s="85"/>
      <c r="H117" s="83"/>
      <c r="I117" s="83"/>
      <c r="J117" s="83"/>
      <c r="K117" s="83"/>
      <c r="L117" s="83"/>
      <c r="M117" s="3" t="s">
        <v>2224</v>
      </c>
      <c r="N117" s="34" t="str">
        <f t="shared" si="14"/>
        <v/>
      </c>
      <c r="O117" s="34" t="str">
        <f t="shared" si="15"/>
        <v/>
      </c>
      <c r="S117" t="s">
        <v>1015</v>
      </c>
      <c r="T117" s="34"/>
      <c r="W117" t="s">
        <v>166</v>
      </c>
      <c r="X117" t="s">
        <v>2418</v>
      </c>
      <c r="Y117" t="s">
        <v>16</v>
      </c>
      <c r="Z117" t="s">
        <v>1207</v>
      </c>
      <c r="AA117" t="s">
        <v>1208</v>
      </c>
      <c r="AB117" t="s">
        <v>1209</v>
      </c>
      <c r="AC117" t="s">
        <v>1210</v>
      </c>
      <c r="AD117" t="s">
        <v>2414</v>
      </c>
      <c r="AE117" t="s">
        <v>2419</v>
      </c>
      <c r="AG117" t="s">
        <v>2624</v>
      </c>
    </row>
    <row r="118" spans="1:33" ht="15" customHeight="1" x14ac:dyDescent="0.2">
      <c r="A118" s="50">
        <f t="shared" ca="1" si="11"/>
        <v>17</v>
      </c>
      <c r="B118" s="85" t="s">
        <v>1132</v>
      </c>
      <c r="C118" s="85"/>
      <c r="D118" s="85" t="s">
        <v>18</v>
      </c>
      <c r="E118" s="70">
        <v>3</v>
      </c>
      <c r="F118" s="85" t="s">
        <v>2420</v>
      </c>
      <c r="G118" s="85"/>
      <c r="H118" s="83"/>
      <c r="I118" s="83"/>
      <c r="J118" s="83"/>
      <c r="K118" s="83"/>
      <c r="L118" s="83"/>
      <c r="M118" s="3" t="s">
        <v>2224</v>
      </c>
      <c r="N118" s="34" t="str">
        <f t="shared" si="14"/>
        <v/>
      </c>
      <c r="O118" s="34" t="str">
        <f t="shared" si="15"/>
        <v/>
      </c>
      <c r="S118" t="s">
        <v>1015</v>
      </c>
      <c r="T118" s="34"/>
      <c r="W118" t="s">
        <v>166</v>
      </c>
      <c r="X118" t="s">
        <v>2424</v>
      </c>
      <c r="Y118" t="s">
        <v>16</v>
      </c>
      <c r="Z118" t="s">
        <v>1207</v>
      </c>
      <c r="AA118" t="s">
        <v>1208</v>
      </c>
      <c r="AB118" t="s">
        <v>1209</v>
      </c>
      <c r="AC118" t="s">
        <v>1210</v>
      </c>
      <c r="AD118" t="s">
        <v>2420</v>
      </c>
      <c r="AE118" t="s">
        <v>2425</v>
      </c>
      <c r="AG118" t="s">
        <v>2624</v>
      </c>
    </row>
    <row r="119" spans="1:33" ht="15" customHeight="1" x14ac:dyDescent="0.2">
      <c r="A119" s="50">
        <f t="shared" ca="1" si="11"/>
        <v>17</v>
      </c>
      <c r="B119" s="85" t="s">
        <v>1132</v>
      </c>
      <c r="C119" s="85"/>
      <c r="D119" s="85" t="s">
        <v>18</v>
      </c>
      <c r="E119" s="70">
        <v>4</v>
      </c>
      <c r="F119" s="85" t="s">
        <v>2426</v>
      </c>
      <c r="G119" s="85"/>
      <c r="H119" s="83"/>
      <c r="I119" s="83"/>
      <c r="J119" s="83"/>
      <c r="K119" s="83"/>
      <c r="L119" s="83"/>
      <c r="M119" s="3" t="s">
        <v>2224</v>
      </c>
      <c r="N119" s="34" t="str">
        <f t="shared" si="14"/>
        <v/>
      </c>
      <c r="O119" s="34" t="str">
        <f t="shared" si="15"/>
        <v/>
      </c>
      <c r="S119" t="s">
        <v>1015</v>
      </c>
      <c r="T119" s="34"/>
      <c r="W119" t="s">
        <v>166</v>
      </c>
      <c r="X119" t="s">
        <v>2431</v>
      </c>
      <c r="Y119" t="s">
        <v>16</v>
      </c>
      <c r="Z119" t="s">
        <v>1207</v>
      </c>
      <c r="AA119" t="s">
        <v>1208</v>
      </c>
      <c r="AB119" t="s">
        <v>1209</v>
      </c>
      <c r="AC119" t="s">
        <v>1210</v>
      </c>
      <c r="AD119" t="s">
        <v>2426</v>
      </c>
      <c r="AE119" t="s">
        <v>2432</v>
      </c>
      <c r="AG119" t="s">
        <v>2624</v>
      </c>
    </row>
    <row r="120" spans="1:33" ht="15" customHeight="1" x14ac:dyDescent="0.2">
      <c r="A120" s="50">
        <f t="shared" ca="1" si="11"/>
        <v>17</v>
      </c>
      <c r="B120" s="85" t="s">
        <v>1132</v>
      </c>
      <c r="C120" s="85"/>
      <c r="D120" s="85" t="s">
        <v>18</v>
      </c>
      <c r="E120" s="70">
        <v>5</v>
      </c>
      <c r="F120" s="85" t="s">
        <v>2433</v>
      </c>
      <c r="G120" s="85"/>
      <c r="H120" s="83"/>
      <c r="I120" s="83"/>
      <c r="J120" s="83"/>
      <c r="K120" s="83"/>
      <c r="L120" s="83"/>
      <c r="M120" s="3" t="s">
        <v>2224</v>
      </c>
      <c r="N120" s="34" t="str">
        <f t="shared" si="14"/>
        <v/>
      </c>
      <c r="O120" s="34" t="str">
        <f t="shared" si="15"/>
        <v/>
      </c>
      <c r="S120" t="s">
        <v>1015</v>
      </c>
      <c r="T120" s="34"/>
      <c r="W120" t="s">
        <v>166</v>
      </c>
      <c r="X120" t="s">
        <v>2436</v>
      </c>
      <c r="Y120" t="s">
        <v>16</v>
      </c>
      <c r="Z120" t="s">
        <v>1207</v>
      </c>
      <c r="AA120" t="s">
        <v>1208</v>
      </c>
      <c r="AB120" t="s">
        <v>1209</v>
      </c>
      <c r="AC120" t="s">
        <v>1210</v>
      </c>
      <c r="AD120" t="s">
        <v>2433</v>
      </c>
      <c r="AE120" t="s">
        <v>2437</v>
      </c>
      <c r="AG120" t="s">
        <v>2624</v>
      </c>
    </row>
    <row r="121" spans="1:33" ht="15" customHeight="1" x14ac:dyDescent="0.2">
      <c r="A121" s="50">
        <f t="shared" ca="1" si="11"/>
        <v>17</v>
      </c>
      <c r="B121" s="85" t="s">
        <v>1132</v>
      </c>
      <c r="C121" s="85"/>
      <c r="D121" s="85" t="s">
        <v>18</v>
      </c>
      <c r="E121" s="70">
        <v>6</v>
      </c>
      <c r="F121" s="85" t="s">
        <v>2438</v>
      </c>
      <c r="G121" s="85"/>
      <c r="H121" s="83"/>
      <c r="I121" s="83"/>
      <c r="J121" s="83"/>
      <c r="K121" s="83"/>
      <c r="L121" s="83"/>
      <c r="M121" s="3" t="s">
        <v>2224</v>
      </c>
      <c r="N121" s="34" t="str">
        <f t="shared" si="14"/>
        <v/>
      </c>
      <c r="O121" s="34" t="str">
        <f t="shared" si="15"/>
        <v/>
      </c>
      <c r="S121" t="s">
        <v>1015</v>
      </c>
      <c r="T121" s="34"/>
      <c r="W121" t="s">
        <v>166</v>
      </c>
      <c r="X121" t="s">
        <v>2442</v>
      </c>
      <c r="Y121" t="s">
        <v>16</v>
      </c>
      <c r="Z121" t="s">
        <v>1207</v>
      </c>
      <c r="AA121" t="s">
        <v>1208</v>
      </c>
      <c r="AB121" t="s">
        <v>1209</v>
      </c>
      <c r="AC121" t="s">
        <v>1210</v>
      </c>
      <c r="AD121" t="s">
        <v>2438</v>
      </c>
      <c r="AE121" t="s">
        <v>2443</v>
      </c>
      <c r="AG121" t="s">
        <v>2624</v>
      </c>
    </row>
    <row r="122" spans="1:33" ht="15" customHeight="1" x14ac:dyDescent="0.2">
      <c r="A122" s="50">
        <f t="shared" ca="1" si="11"/>
        <v>17</v>
      </c>
      <c r="B122" s="85" t="s">
        <v>1132</v>
      </c>
      <c r="C122" s="85"/>
      <c r="D122" s="85" t="s">
        <v>18</v>
      </c>
      <c r="E122" s="70">
        <v>7</v>
      </c>
      <c r="F122" s="85" t="s">
        <v>2444</v>
      </c>
      <c r="G122" s="85"/>
      <c r="H122" s="83"/>
      <c r="I122" s="83"/>
      <c r="J122" s="83"/>
      <c r="K122" s="83"/>
      <c r="L122" s="83"/>
      <c r="M122" s="3" t="s">
        <v>2224</v>
      </c>
      <c r="N122" s="34" t="str">
        <f t="shared" si="14"/>
        <v/>
      </c>
      <c r="O122" s="34" t="str">
        <f t="shared" si="15"/>
        <v/>
      </c>
      <c r="S122" t="s">
        <v>1015</v>
      </c>
      <c r="T122" s="34"/>
      <c r="W122" t="s">
        <v>166</v>
      </c>
      <c r="X122" t="s">
        <v>2446</v>
      </c>
      <c r="Y122" t="s">
        <v>16</v>
      </c>
      <c r="Z122" t="s">
        <v>1207</v>
      </c>
      <c r="AA122" t="s">
        <v>1208</v>
      </c>
      <c r="AB122" t="s">
        <v>1209</v>
      </c>
      <c r="AC122" t="s">
        <v>1210</v>
      </c>
      <c r="AD122" t="s">
        <v>2444</v>
      </c>
      <c r="AE122" t="s">
        <v>2447</v>
      </c>
      <c r="AG122" t="s">
        <v>2624</v>
      </c>
    </row>
    <row r="123" spans="1:33" ht="15" customHeight="1" x14ac:dyDescent="0.2">
      <c r="A123" s="50">
        <f t="shared" ca="1" si="11"/>
        <v>17</v>
      </c>
      <c r="B123" s="85" t="s">
        <v>1132</v>
      </c>
      <c r="C123" s="85"/>
      <c r="D123" s="85" t="s">
        <v>18</v>
      </c>
      <c r="E123" s="70">
        <v>8</v>
      </c>
      <c r="F123" s="85" t="s">
        <v>2448</v>
      </c>
      <c r="G123" s="85"/>
      <c r="H123" s="83"/>
      <c r="I123" s="83"/>
      <c r="J123" s="83"/>
      <c r="K123" s="83"/>
      <c r="L123" s="83"/>
      <c r="M123" s="3" t="s">
        <v>2224</v>
      </c>
      <c r="N123" s="34" t="str">
        <f t="shared" si="14"/>
        <v/>
      </c>
      <c r="O123" s="34" t="str">
        <f t="shared" si="15"/>
        <v/>
      </c>
      <c r="S123" t="s">
        <v>1015</v>
      </c>
      <c r="T123" s="34"/>
      <c r="W123" t="s">
        <v>166</v>
      </c>
      <c r="X123" t="s">
        <v>2450</v>
      </c>
      <c r="Y123" t="s">
        <v>16</v>
      </c>
      <c r="Z123" t="s">
        <v>1207</v>
      </c>
      <c r="AA123" t="s">
        <v>1208</v>
      </c>
      <c r="AB123" t="s">
        <v>1209</v>
      </c>
      <c r="AC123" t="s">
        <v>1210</v>
      </c>
      <c r="AD123" t="s">
        <v>2448</v>
      </c>
      <c r="AE123" t="s">
        <v>2451</v>
      </c>
      <c r="AG123" t="s">
        <v>2624</v>
      </c>
    </row>
    <row r="124" spans="1:33" ht="15" customHeight="1" x14ac:dyDescent="0.2">
      <c r="A124" s="50">
        <f t="shared" ca="1" si="11"/>
        <v>17</v>
      </c>
      <c r="B124" s="85" t="s">
        <v>1132</v>
      </c>
      <c r="C124" s="85"/>
      <c r="D124" s="85" t="s">
        <v>18</v>
      </c>
      <c r="E124" s="70">
        <v>9</v>
      </c>
      <c r="F124" s="85" t="s">
        <v>2452</v>
      </c>
      <c r="G124" s="85"/>
      <c r="H124" s="83"/>
      <c r="I124" s="83"/>
      <c r="J124" s="83"/>
      <c r="K124" s="83"/>
      <c r="L124" s="83"/>
      <c r="M124" s="3" t="s">
        <v>2224</v>
      </c>
      <c r="N124" s="34" t="str">
        <f t="shared" si="14"/>
        <v/>
      </c>
      <c r="O124" s="34" t="str">
        <f t="shared" si="15"/>
        <v/>
      </c>
      <c r="S124" t="s">
        <v>1015</v>
      </c>
      <c r="T124" s="34"/>
      <c r="W124" t="s">
        <v>166</v>
      </c>
      <c r="X124" t="s">
        <v>2454</v>
      </c>
      <c r="Y124" t="s">
        <v>16</v>
      </c>
      <c r="Z124" t="s">
        <v>1207</v>
      </c>
      <c r="AA124" t="s">
        <v>1208</v>
      </c>
      <c r="AB124" t="s">
        <v>1209</v>
      </c>
      <c r="AC124" t="s">
        <v>1210</v>
      </c>
      <c r="AD124" t="s">
        <v>2455</v>
      </c>
      <c r="AE124" t="s">
        <v>2456</v>
      </c>
      <c r="AG124" t="s">
        <v>2624</v>
      </c>
    </row>
    <row r="125" spans="1:33" ht="15" customHeight="1" x14ac:dyDescent="0.2">
      <c r="A125" s="50">
        <f t="shared" ca="1" si="11"/>
        <v>18</v>
      </c>
      <c r="B125" s="85" t="s">
        <v>1141</v>
      </c>
      <c r="C125" s="85"/>
      <c r="D125" s="85" t="s">
        <v>18</v>
      </c>
      <c r="E125" s="70">
        <v>1</v>
      </c>
      <c r="F125" s="85" t="s">
        <v>2458</v>
      </c>
      <c r="G125" s="85"/>
      <c r="H125" s="83"/>
      <c r="I125" s="83"/>
      <c r="J125" s="83"/>
      <c r="K125" s="83"/>
      <c r="L125" s="83"/>
      <c r="M125" s="3" t="s">
        <v>2224</v>
      </c>
      <c r="N125" s="34" t="str">
        <f t="shared" si="14"/>
        <v/>
      </c>
      <c r="O125" s="34" t="str">
        <f t="shared" si="15"/>
        <v/>
      </c>
      <c r="S125" t="s">
        <v>1015</v>
      </c>
      <c r="T125" s="34"/>
      <c r="W125" t="s">
        <v>166</v>
      </c>
      <c r="X125" t="s">
        <v>2459</v>
      </c>
      <c r="Y125" t="s">
        <v>16</v>
      </c>
      <c r="Z125" t="s">
        <v>1207</v>
      </c>
      <c r="AA125" t="s">
        <v>1208</v>
      </c>
      <c r="AB125" t="s">
        <v>1209</v>
      </c>
      <c r="AC125" t="s">
        <v>1210</v>
      </c>
      <c r="AD125" t="s">
        <v>2458</v>
      </c>
      <c r="AE125" t="s">
        <v>2460</v>
      </c>
      <c r="AG125" t="s">
        <v>2624</v>
      </c>
    </row>
    <row r="126" spans="1:33" ht="15" customHeight="1" x14ac:dyDescent="0.2">
      <c r="A126" s="50">
        <f t="shared" ca="1" si="11"/>
        <v>18</v>
      </c>
      <c r="B126" s="85" t="s">
        <v>1141</v>
      </c>
      <c r="C126" s="85"/>
      <c r="D126" s="85" t="s">
        <v>18</v>
      </c>
      <c r="E126" s="70">
        <v>2</v>
      </c>
      <c r="F126" s="85" t="s">
        <v>2461</v>
      </c>
      <c r="G126" s="85"/>
      <c r="H126" s="83"/>
      <c r="I126" s="83"/>
      <c r="J126" s="83"/>
      <c r="K126" s="83"/>
      <c r="L126" s="83"/>
      <c r="M126" s="3" t="s">
        <v>2224</v>
      </c>
      <c r="N126" s="34" t="str">
        <f t="shared" si="14"/>
        <v/>
      </c>
      <c r="O126" s="34" t="str">
        <f t="shared" si="15"/>
        <v/>
      </c>
      <c r="S126" t="s">
        <v>1015</v>
      </c>
      <c r="T126" s="34"/>
      <c r="W126" t="s">
        <v>166</v>
      </c>
      <c r="X126" t="s">
        <v>2465</v>
      </c>
      <c r="Y126" t="s">
        <v>16</v>
      </c>
      <c r="Z126" t="s">
        <v>1207</v>
      </c>
      <c r="AA126" t="s">
        <v>1208</v>
      </c>
      <c r="AB126" t="s">
        <v>1209</v>
      </c>
      <c r="AC126" t="s">
        <v>1210</v>
      </c>
      <c r="AD126" t="s">
        <v>2461</v>
      </c>
      <c r="AE126" t="s">
        <v>2466</v>
      </c>
      <c r="AG126" t="s">
        <v>2624</v>
      </c>
    </row>
    <row r="127" spans="1:33" ht="15" customHeight="1" x14ac:dyDescent="0.2">
      <c r="A127" s="50">
        <f t="shared" ca="1" si="11"/>
        <v>18</v>
      </c>
      <c r="B127" s="85" t="s">
        <v>1141</v>
      </c>
      <c r="C127" s="85"/>
      <c r="D127" s="85" t="s">
        <v>18</v>
      </c>
      <c r="E127" s="70">
        <v>3</v>
      </c>
      <c r="F127" s="85" t="s">
        <v>2467</v>
      </c>
      <c r="G127" s="85"/>
      <c r="H127" s="83"/>
      <c r="I127" s="83"/>
      <c r="J127" s="83"/>
      <c r="K127" s="83"/>
      <c r="L127" s="83"/>
      <c r="M127" s="3" t="s">
        <v>2224</v>
      </c>
      <c r="N127" s="34" t="str">
        <f t="shared" si="14"/>
        <v/>
      </c>
      <c r="O127" s="34" t="str">
        <f t="shared" si="15"/>
        <v/>
      </c>
      <c r="S127" t="s">
        <v>1015</v>
      </c>
      <c r="T127" s="34"/>
      <c r="W127" t="s">
        <v>166</v>
      </c>
      <c r="X127" t="s">
        <v>2471</v>
      </c>
      <c r="Y127" t="s">
        <v>16</v>
      </c>
      <c r="Z127" t="s">
        <v>1207</v>
      </c>
      <c r="AA127" t="s">
        <v>1208</v>
      </c>
      <c r="AB127" t="s">
        <v>1209</v>
      </c>
      <c r="AC127" t="s">
        <v>1210</v>
      </c>
      <c r="AD127" t="s">
        <v>2467</v>
      </c>
      <c r="AE127" t="s">
        <v>2472</v>
      </c>
      <c r="AG127" t="s">
        <v>2624</v>
      </c>
    </row>
    <row r="128" spans="1:33" ht="15" customHeight="1" x14ac:dyDescent="0.2">
      <c r="A128" s="50">
        <f t="shared" ca="1" si="11"/>
        <v>18</v>
      </c>
      <c r="B128" s="85" t="s">
        <v>1141</v>
      </c>
      <c r="C128" s="85"/>
      <c r="D128" s="85" t="s">
        <v>18</v>
      </c>
      <c r="E128" s="70">
        <v>4</v>
      </c>
      <c r="F128" s="85" t="s">
        <v>2473</v>
      </c>
      <c r="G128" s="85"/>
      <c r="H128" s="83"/>
      <c r="I128" s="83"/>
      <c r="J128" s="83"/>
      <c r="K128" s="83"/>
      <c r="L128" s="83"/>
      <c r="M128" s="3" t="s">
        <v>2224</v>
      </c>
      <c r="N128" s="34" t="str">
        <f t="shared" si="14"/>
        <v/>
      </c>
      <c r="O128" s="34" t="str">
        <f t="shared" si="15"/>
        <v/>
      </c>
      <c r="S128" t="s">
        <v>1015</v>
      </c>
      <c r="T128" s="34"/>
      <c r="W128" t="s">
        <v>166</v>
      </c>
      <c r="X128" t="s">
        <v>2477</v>
      </c>
      <c r="Y128" t="s">
        <v>16</v>
      </c>
      <c r="Z128" t="s">
        <v>1207</v>
      </c>
      <c r="AA128" t="s">
        <v>1208</v>
      </c>
      <c r="AB128" t="s">
        <v>1209</v>
      </c>
      <c r="AC128" t="s">
        <v>1210</v>
      </c>
      <c r="AD128" t="s">
        <v>2473</v>
      </c>
      <c r="AE128" t="s">
        <v>2478</v>
      </c>
      <c r="AG128" t="s">
        <v>2624</v>
      </c>
    </row>
    <row r="129" spans="1:33" ht="15" customHeight="1" x14ac:dyDescent="0.2">
      <c r="A129" s="50">
        <f t="shared" ca="1" si="11"/>
        <v>18</v>
      </c>
      <c r="B129" s="85" t="s">
        <v>1141</v>
      </c>
      <c r="C129" s="85"/>
      <c r="D129" s="85" t="s">
        <v>18</v>
      </c>
      <c r="E129" s="70">
        <v>5</v>
      </c>
      <c r="F129" s="85" t="s">
        <v>2479</v>
      </c>
      <c r="G129" s="85"/>
      <c r="H129" s="83"/>
      <c r="I129" s="83"/>
      <c r="J129" s="83"/>
      <c r="K129" s="83"/>
      <c r="L129" s="83"/>
      <c r="M129" s="3" t="s">
        <v>2224</v>
      </c>
      <c r="N129" s="34" t="str">
        <f t="shared" si="14"/>
        <v/>
      </c>
      <c r="O129" s="34" t="str">
        <f t="shared" si="15"/>
        <v/>
      </c>
      <c r="S129" t="s">
        <v>1015</v>
      </c>
      <c r="T129" s="34"/>
      <c r="W129" t="s">
        <v>166</v>
      </c>
      <c r="X129" t="s">
        <v>2483</v>
      </c>
      <c r="Y129" t="s">
        <v>16</v>
      </c>
      <c r="Z129" t="s">
        <v>1207</v>
      </c>
      <c r="AA129" t="s">
        <v>1208</v>
      </c>
      <c r="AB129" t="s">
        <v>1209</v>
      </c>
      <c r="AC129" t="s">
        <v>1210</v>
      </c>
      <c r="AD129" t="s">
        <v>2479</v>
      </c>
      <c r="AE129" t="s">
        <v>2484</v>
      </c>
      <c r="AG129" t="s">
        <v>2624</v>
      </c>
    </row>
    <row r="130" spans="1:33" ht="15" customHeight="1" x14ac:dyDescent="0.2">
      <c r="A130" s="50">
        <f t="shared" ca="1" si="11"/>
        <v>19</v>
      </c>
      <c r="B130" s="85" t="s">
        <v>1148</v>
      </c>
      <c r="C130" s="85"/>
      <c r="D130" s="85" t="s">
        <v>18</v>
      </c>
      <c r="E130" s="70">
        <v>1</v>
      </c>
      <c r="F130" s="85" t="s">
        <v>2485</v>
      </c>
      <c r="G130" s="85"/>
      <c r="H130" s="83"/>
      <c r="I130" s="83"/>
      <c r="J130" s="83"/>
      <c r="K130" s="83"/>
      <c r="L130" s="83"/>
      <c r="M130" s="3" t="s">
        <v>2224</v>
      </c>
      <c r="N130" s="34" t="str">
        <f t="shared" si="14"/>
        <v/>
      </c>
      <c r="O130" s="34" t="str">
        <f t="shared" si="15"/>
        <v/>
      </c>
      <c r="S130" t="s">
        <v>1015</v>
      </c>
      <c r="T130" s="34"/>
      <c r="W130" t="s">
        <v>166</v>
      </c>
      <c r="X130" t="s">
        <v>2489</v>
      </c>
      <c r="Y130" t="s">
        <v>16</v>
      </c>
      <c r="Z130" t="s">
        <v>1207</v>
      </c>
      <c r="AA130" t="s">
        <v>1208</v>
      </c>
      <c r="AB130" t="s">
        <v>1209</v>
      </c>
      <c r="AC130" t="s">
        <v>1210</v>
      </c>
      <c r="AD130" t="s">
        <v>2490</v>
      </c>
      <c r="AE130" t="s">
        <v>2491</v>
      </c>
      <c r="AG130" t="s">
        <v>2624</v>
      </c>
    </row>
    <row r="131" spans="1:33" ht="15" customHeight="1" x14ac:dyDescent="0.2">
      <c r="A131" s="50">
        <f t="shared" ca="1" si="11"/>
        <v>19</v>
      </c>
      <c r="B131" s="85" t="s">
        <v>1148</v>
      </c>
      <c r="C131" s="85"/>
      <c r="D131" s="85" t="s">
        <v>18</v>
      </c>
      <c r="E131" s="70">
        <v>2</v>
      </c>
      <c r="F131" s="85" t="s">
        <v>2492</v>
      </c>
      <c r="G131" s="85"/>
      <c r="H131" s="83"/>
      <c r="I131" s="83"/>
      <c r="J131" s="83"/>
      <c r="K131" s="83"/>
      <c r="L131" s="83"/>
      <c r="M131" s="3" t="s">
        <v>2224</v>
      </c>
      <c r="N131" s="34" t="str">
        <f t="shared" si="14"/>
        <v/>
      </c>
      <c r="O131" s="34" t="str">
        <f t="shared" si="15"/>
        <v/>
      </c>
      <c r="S131" t="s">
        <v>1015</v>
      </c>
      <c r="T131" s="34"/>
      <c r="W131" t="s">
        <v>166</v>
      </c>
      <c r="X131" t="s">
        <v>2496</v>
      </c>
      <c r="Y131" t="s">
        <v>16</v>
      </c>
      <c r="Z131" t="s">
        <v>1207</v>
      </c>
      <c r="AA131" t="s">
        <v>1208</v>
      </c>
      <c r="AB131" t="s">
        <v>1209</v>
      </c>
      <c r="AC131" t="s">
        <v>1210</v>
      </c>
      <c r="AD131" t="s">
        <v>2492</v>
      </c>
      <c r="AE131" t="s">
        <v>2497</v>
      </c>
      <c r="AG131" t="s">
        <v>2624</v>
      </c>
    </row>
    <row r="132" spans="1:33" ht="15" customHeight="1" x14ac:dyDescent="0.2">
      <c r="A132" s="50">
        <f t="shared" ca="1" si="11"/>
        <v>19</v>
      </c>
      <c r="B132" s="85" t="s">
        <v>1148</v>
      </c>
      <c r="C132" s="85"/>
      <c r="D132" s="85" t="s">
        <v>18</v>
      </c>
      <c r="E132" s="70">
        <v>3</v>
      </c>
      <c r="F132" s="85" t="s">
        <v>2498</v>
      </c>
      <c r="G132" s="85"/>
      <c r="H132" s="83"/>
      <c r="I132" s="83"/>
      <c r="J132" s="83"/>
      <c r="K132" s="83"/>
      <c r="L132" s="83"/>
      <c r="M132" s="3" t="s">
        <v>2224</v>
      </c>
      <c r="N132" s="34" t="str">
        <f t="shared" si="14"/>
        <v/>
      </c>
      <c r="O132" s="34" t="str">
        <f t="shared" si="15"/>
        <v/>
      </c>
      <c r="S132" t="s">
        <v>1015</v>
      </c>
      <c r="T132" s="34"/>
      <c r="W132" t="s">
        <v>166</v>
      </c>
      <c r="X132" t="s">
        <v>2502</v>
      </c>
      <c r="Y132" t="s">
        <v>16</v>
      </c>
      <c r="Z132" t="s">
        <v>1207</v>
      </c>
      <c r="AA132" t="s">
        <v>1208</v>
      </c>
      <c r="AB132" t="s">
        <v>1209</v>
      </c>
      <c r="AC132" t="s">
        <v>1210</v>
      </c>
      <c r="AD132" t="s">
        <v>2498</v>
      </c>
      <c r="AE132" t="s">
        <v>2503</v>
      </c>
      <c r="AG132" t="s">
        <v>2624</v>
      </c>
    </row>
    <row r="133" spans="1:33" ht="15" customHeight="1" x14ac:dyDescent="0.2">
      <c r="A133" s="50">
        <f t="shared" ca="1" si="11"/>
        <v>19</v>
      </c>
      <c r="B133" s="85" t="s">
        <v>1148</v>
      </c>
      <c r="C133" s="85"/>
      <c r="D133" s="85" t="s">
        <v>18</v>
      </c>
      <c r="E133" s="70">
        <v>4</v>
      </c>
      <c r="F133" s="85" t="s">
        <v>2504</v>
      </c>
      <c r="G133" s="85"/>
      <c r="H133" s="83"/>
      <c r="I133" s="83"/>
      <c r="J133" s="83"/>
      <c r="K133" s="83"/>
      <c r="L133" s="83"/>
      <c r="M133" s="3" t="s">
        <v>2224</v>
      </c>
      <c r="N133" s="34" t="str">
        <f t="shared" si="14"/>
        <v/>
      </c>
      <c r="O133" s="34" t="str">
        <f t="shared" si="15"/>
        <v/>
      </c>
      <c r="S133" t="s">
        <v>1015</v>
      </c>
      <c r="T133" s="34"/>
      <c r="W133" t="s">
        <v>166</v>
      </c>
      <c r="X133" t="s">
        <v>2508</v>
      </c>
      <c r="Y133" t="s">
        <v>16</v>
      </c>
      <c r="Z133" t="s">
        <v>1207</v>
      </c>
      <c r="AA133" t="s">
        <v>1208</v>
      </c>
      <c r="AB133" t="s">
        <v>1209</v>
      </c>
      <c r="AC133" t="s">
        <v>1210</v>
      </c>
      <c r="AD133" t="s">
        <v>2504</v>
      </c>
      <c r="AE133" t="s">
        <v>2509</v>
      </c>
      <c r="AG133" t="s">
        <v>2624</v>
      </c>
    </row>
    <row r="134" spans="1:33" ht="15" customHeight="1" x14ac:dyDescent="0.2">
      <c r="A134" s="50">
        <f t="shared" ca="1" si="11"/>
        <v>19</v>
      </c>
      <c r="B134" s="85" t="s">
        <v>1148</v>
      </c>
      <c r="C134" s="85"/>
      <c r="D134" s="85" t="s">
        <v>18</v>
      </c>
      <c r="E134" s="70">
        <v>5</v>
      </c>
      <c r="F134" s="85" t="s">
        <v>2510</v>
      </c>
      <c r="G134" s="85"/>
      <c r="H134" s="83"/>
      <c r="I134" s="83"/>
      <c r="J134" s="83"/>
      <c r="K134" s="83"/>
      <c r="L134" s="83"/>
      <c r="M134" s="3" t="s">
        <v>2224</v>
      </c>
      <c r="N134" s="34" t="str">
        <f t="shared" si="14"/>
        <v/>
      </c>
      <c r="O134" s="34" t="str">
        <f t="shared" si="15"/>
        <v/>
      </c>
      <c r="S134" t="s">
        <v>1015</v>
      </c>
      <c r="T134" s="34"/>
      <c r="W134" t="s">
        <v>166</v>
      </c>
      <c r="X134" t="s">
        <v>2515</v>
      </c>
      <c r="Y134" t="s">
        <v>16</v>
      </c>
      <c r="Z134" t="s">
        <v>1207</v>
      </c>
      <c r="AA134" t="s">
        <v>1208</v>
      </c>
      <c r="AB134" t="s">
        <v>1209</v>
      </c>
      <c r="AC134" t="s">
        <v>1210</v>
      </c>
      <c r="AD134" t="s">
        <v>2510</v>
      </c>
      <c r="AE134" t="s">
        <v>2516</v>
      </c>
      <c r="AG134" t="s">
        <v>2624</v>
      </c>
    </row>
    <row r="135" spans="1:33" ht="15" customHeight="1" x14ac:dyDescent="0.2">
      <c r="A135" s="50">
        <f t="shared" ca="1" si="11"/>
        <v>19</v>
      </c>
      <c r="B135" s="85" t="s">
        <v>1148</v>
      </c>
      <c r="C135" s="85"/>
      <c r="D135" s="85" t="s">
        <v>18</v>
      </c>
      <c r="E135" s="70">
        <v>6</v>
      </c>
      <c r="F135" s="85" t="s">
        <v>2517</v>
      </c>
      <c r="G135" s="85"/>
      <c r="H135" s="83"/>
      <c r="I135" s="83"/>
      <c r="J135" s="83"/>
      <c r="K135" s="83"/>
      <c r="L135" s="83"/>
      <c r="M135" s="3" t="s">
        <v>2224</v>
      </c>
      <c r="N135" s="34" t="str">
        <f t="shared" si="14"/>
        <v/>
      </c>
      <c r="O135" s="34" t="str">
        <f t="shared" si="15"/>
        <v/>
      </c>
      <c r="S135" t="s">
        <v>1015</v>
      </c>
      <c r="T135" s="34"/>
      <c r="W135" t="s">
        <v>166</v>
      </c>
      <c r="X135" t="s">
        <v>2519</v>
      </c>
      <c r="Y135" t="s">
        <v>16</v>
      </c>
      <c r="Z135" t="s">
        <v>1207</v>
      </c>
      <c r="AA135" t="s">
        <v>1208</v>
      </c>
      <c r="AB135" t="s">
        <v>1209</v>
      </c>
      <c r="AC135" t="s">
        <v>1210</v>
      </c>
      <c r="AD135" t="s">
        <v>2517</v>
      </c>
      <c r="AE135" t="s">
        <v>2520</v>
      </c>
      <c r="AG135" t="s">
        <v>2624</v>
      </c>
    </row>
    <row r="136" spans="1:33" ht="15" customHeight="1" x14ac:dyDescent="0.2">
      <c r="A136" s="50">
        <f t="shared" ca="1" si="11"/>
        <v>20</v>
      </c>
      <c r="B136" s="85" t="s">
        <v>1155</v>
      </c>
      <c r="C136" s="85"/>
      <c r="D136" s="85" t="s">
        <v>18</v>
      </c>
      <c r="E136" s="70">
        <v>1</v>
      </c>
      <c r="F136" s="85" t="s">
        <v>2521</v>
      </c>
      <c r="G136" s="85"/>
      <c r="H136" s="83"/>
      <c r="I136" s="83"/>
      <c r="J136" s="83"/>
      <c r="K136" s="83"/>
      <c r="L136" s="83"/>
      <c r="M136" s="3" t="s">
        <v>2224</v>
      </c>
      <c r="N136" s="34" t="str">
        <f t="shared" si="14"/>
        <v/>
      </c>
      <c r="O136" s="34" t="str">
        <f t="shared" si="15"/>
        <v/>
      </c>
      <c r="S136" t="s">
        <v>1015</v>
      </c>
      <c r="T136" s="34"/>
      <c r="W136" t="s">
        <v>166</v>
      </c>
      <c r="X136" t="s">
        <v>2525</v>
      </c>
      <c r="Y136" t="s">
        <v>16</v>
      </c>
      <c r="Z136" t="s">
        <v>1207</v>
      </c>
      <c r="AA136" t="s">
        <v>1208</v>
      </c>
      <c r="AB136" t="s">
        <v>1209</v>
      </c>
      <c r="AC136" t="s">
        <v>1210</v>
      </c>
      <c r="AD136" t="s">
        <v>2521</v>
      </c>
      <c r="AE136" t="s">
        <v>2526</v>
      </c>
      <c r="AG136" t="s">
        <v>2624</v>
      </c>
    </row>
    <row r="137" spans="1:33" ht="15" customHeight="1" x14ac:dyDescent="0.2">
      <c r="A137" s="50">
        <f t="shared" ca="1" si="11"/>
        <v>20</v>
      </c>
      <c r="B137" s="85" t="s">
        <v>1155</v>
      </c>
      <c r="C137" s="85"/>
      <c r="D137" s="85" t="s">
        <v>18</v>
      </c>
      <c r="E137" s="70">
        <v>2</v>
      </c>
      <c r="F137" s="85" t="s">
        <v>2527</v>
      </c>
      <c r="G137" s="85"/>
      <c r="H137" s="83"/>
      <c r="I137" s="83"/>
      <c r="J137" s="83"/>
      <c r="K137" s="83"/>
      <c r="L137" s="83"/>
      <c r="M137" s="3" t="s">
        <v>2224</v>
      </c>
      <c r="N137" s="34" t="str">
        <f t="shared" si="14"/>
        <v/>
      </c>
      <c r="O137" s="34" t="str">
        <f t="shared" si="15"/>
        <v/>
      </c>
      <c r="S137" t="s">
        <v>1015</v>
      </c>
      <c r="T137" s="34"/>
      <c r="W137" t="s">
        <v>166</v>
      </c>
      <c r="X137" t="s">
        <v>2529</v>
      </c>
      <c r="Y137" t="s">
        <v>16</v>
      </c>
      <c r="Z137" t="s">
        <v>1207</v>
      </c>
      <c r="AA137" t="s">
        <v>1208</v>
      </c>
      <c r="AB137" t="s">
        <v>1209</v>
      </c>
      <c r="AC137" t="s">
        <v>1210</v>
      </c>
      <c r="AD137" t="s">
        <v>2527</v>
      </c>
      <c r="AE137" t="s">
        <v>2530</v>
      </c>
      <c r="AG137" t="s">
        <v>2624</v>
      </c>
    </row>
    <row r="138" spans="1:33" ht="15" customHeight="1" x14ac:dyDescent="0.2">
      <c r="A138" s="50">
        <f t="shared" ca="1" si="11"/>
        <v>20</v>
      </c>
      <c r="B138" s="85" t="s">
        <v>1155</v>
      </c>
      <c r="C138" s="85"/>
      <c r="D138" s="85" t="s">
        <v>18</v>
      </c>
      <c r="E138" s="70">
        <v>3</v>
      </c>
      <c r="F138" s="85" t="s">
        <v>2531</v>
      </c>
      <c r="G138" s="85"/>
      <c r="H138" s="83"/>
      <c r="I138" s="83"/>
      <c r="J138" s="83"/>
      <c r="K138" s="83"/>
      <c r="L138" s="83"/>
      <c r="M138" s="3" t="s">
        <v>2224</v>
      </c>
      <c r="N138" s="34" t="str">
        <f t="shared" si="14"/>
        <v/>
      </c>
      <c r="O138" s="34" t="str">
        <f t="shared" si="15"/>
        <v/>
      </c>
      <c r="S138" t="s">
        <v>1015</v>
      </c>
      <c r="T138" s="34"/>
      <c r="W138" t="s">
        <v>166</v>
      </c>
      <c r="X138" t="s">
        <v>2533</v>
      </c>
      <c r="Y138" t="s">
        <v>16</v>
      </c>
      <c r="Z138" t="s">
        <v>1207</v>
      </c>
      <c r="AA138" t="s">
        <v>1208</v>
      </c>
      <c r="AB138" t="s">
        <v>1209</v>
      </c>
      <c r="AC138" t="s">
        <v>1210</v>
      </c>
      <c r="AD138" t="s">
        <v>2531</v>
      </c>
      <c r="AE138" t="s">
        <v>2534</v>
      </c>
      <c r="AG138" t="s">
        <v>2624</v>
      </c>
    </row>
    <row r="139" spans="1:33" ht="15" customHeight="1" x14ac:dyDescent="0.2">
      <c r="A139" s="50">
        <f t="shared" ca="1" si="11"/>
        <v>20</v>
      </c>
      <c r="B139" s="85" t="s">
        <v>1155</v>
      </c>
      <c r="C139" s="85"/>
      <c r="D139" s="85" t="s">
        <v>18</v>
      </c>
      <c r="E139" s="70">
        <v>4</v>
      </c>
      <c r="F139" s="85" t="s">
        <v>2535</v>
      </c>
      <c r="G139" s="85"/>
      <c r="H139" s="83"/>
      <c r="I139" s="83"/>
      <c r="J139" s="83"/>
      <c r="K139" s="83"/>
      <c r="L139" s="83"/>
      <c r="M139" s="3" t="s">
        <v>2224</v>
      </c>
      <c r="N139" s="34" t="str">
        <f t="shared" si="14"/>
        <v/>
      </c>
      <c r="O139" s="34" t="str">
        <f t="shared" si="15"/>
        <v/>
      </c>
      <c r="S139" t="s">
        <v>1015</v>
      </c>
      <c r="T139" s="34"/>
      <c r="W139" t="s">
        <v>166</v>
      </c>
      <c r="X139" t="s">
        <v>2539</v>
      </c>
      <c r="Y139" t="s">
        <v>16</v>
      </c>
      <c r="Z139" t="s">
        <v>1207</v>
      </c>
      <c r="AA139" t="s">
        <v>1208</v>
      </c>
      <c r="AB139" t="s">
        <v>1209</v>
      </c>
      <c r="AC139" t="s">
        <v>1210</v>
      </c>
      <c r="AD139" t="s">
        <v>2535</v>
      </c>
      <c r="AE139" t="s">
        <v>2540</v>
      </c>
      <c r="AG139" t="s">
        <v>2624</v>
      </c>
    </row>
    <row r="140" spans="1:33" ht="15" customHeight="1" x14ac:dyDescent="0.2">
      <c r="A140" s="50">
        <f t="shared" ca="1" si="11"/>
        <v>20</v>
      </c>
      <c r="B140" s="85" t="s">
        <v>1155</v>
      </c>
      <c r="C140" s="85"/>
      <c r="D140" s="85" t="s">
        <v>18</v>
      </c>
      <c r="E140" s="70">
        <v>5</v>
      </c>
      <c r="F140" s="85" t="s">
        <v>2541</v>
      </c>
      <c r="G140" s="85"/>
      <c r="H140" s="83"/>
      <c r="I140" s="83"/>
      <c r="J140" s="83"/>
      <c r="K140" s="83"/>
      <c r="L140" s="83"/>
      <c r="M140" s="3" t="s">
        <v>2224</v>
      </c>
      <c r="N140" s="34" t="str">
        <f t="shared" si="14"/>
        <v/>
      </c>
      <c r="O140" s="34" t="str">
        <f t="shared" si="15"/>
        <v/>
      </c>
      <c r="S140" t="s">
        <v>1015</v>
      </c>
      <c r="T140" s="34"/>
      <c r="W140" t="s">
        <v>166</v>
      </c>
      <c r="X140" t="s">
        <v>2545</v>
      </c>
      <c r="Y140" t="s">
        <v>16</v>
      </c>
      <c r="Z140" t="s">
        <v>1207</v>
      </c>
      <c r="AA140" t="s">
        <v>1208</v>
      </c>
      <c r="AB140" t="s">
        <v>1209</v>
      </c>
      <c r="AC140" t="s">
        <v>1210</v>
      </c>
      <c r="AD140" t="s">
        <v>2541</v>
      </c>
      <c r="AE140" t="s">
        <v>2546</v>
      </c>
      <c r="AG140" t="s">
        <v>2624</v>
      </c>
    </row>
    <row r="141" spans="1:33" ht="15" customHeight="1" x14ac:dyDescent="0.2">
      <c r="A141" s="50">
        <f t="shared" ca="1" si="11"/>
        <v>20</v>
      </c>
      <c r="B141" s="85" t="s">
        <v>1155</v>
      </c>
      <c r="C141" s="85"/>
      <c r="D141" s="85" t="s">
        <v>18</v>
      </c>
      <c r="E141" s="70">
        <v>6</v>
      </c>
      <c r="F141" s="85" t="s">
        <v>2547</v>
      </c>
      <c r="G141" s="85"/>
      <c r="H141" s="83"/>
      <c r="I141" s="83"/>
      <c r="J141" s="83"/>
      <c r="K141" s="83"/>
      <c r="L141" s="83"/>
      <c r="M141" s="3" t="s">
        <v>2224</v>
      </c>
      <c r="N141" s="34" t="str">
        <f t="shared" si="14"/>
        <v/>
      </c>
      <c r="O141" s="34" t="str">
        <f t="shared" si="15"/>
        <v/>
      </c>
      <c r="S141" t="s">
        <v>1015</v>
      </c>
      <c r="T141" s="34"/>
      <c r="W141" t="s">
        <v>166</v>
      </c>
      <c r="X141" t="s">
        <v>2549</v>
      </c>
      <c r="Y141" t="s">
        <v>16</v>
      </c>
      <c r="Z141" t="s">
        <v>1207</v>
      </c>
      <c r="AA141" t="s">
        <v>1208</v>
      </c>
      <c r="AB141" t="s">
        <v>1209</v>
      </c>
      <c r="AC141" t="s">
        <v>1210</v>
      </c>
      <c r="AD141" t="s">
        <v>2547</v>
      </c>
      <c r="AE141" t="s">
        <v>2550</v>
      </c>
      <c r="AG141" t="s">
        <v>2624</v>
      </c>
    </row>
    <row r="142" spans="1:33" ht="15" customHeight="1" x14ac:dyDescent="0.2">
      <c r="A142" s="50">
        <f t="shared" ca="1" si="11"/>
        <v>21</v>
      </c>
      <c r="B142" s="85" t="s">
        <v>1162</v>
      </c>
      <c r="C142" s="85"/>
      <c r="D142" s="85" t="s">
        <v>18</v>
      </c>
      <c r="E142" s="70">
        <v>1</v>
      </c>
      <c r="F142" s="85" t="s">
        <v>2555</v>
      </c>
      <c r="G142" s="85"/>
      <c r="H142" s="83"/>
      <c r="I142" s="83"/>
      <c r="J142" s="83"/>
      <c r="K142" s="83"/>
      <c r="L142" s="83"/>
      <c r="M142" s="3" t="s">
        <v>2224</v>
      </c>
      <c r="N142" s="34" t="str">
        <f t="shared" si="14"/>
        <v/>
      </c>
      <c r="O142" s="34" t="str">
        <f t="shared" si="15"/>
        <v/>
      </c>
      <c r="S142" t="s">
        <v>1015</v>
      </c>
      <c r="T142" s="34"/>
      <c r="W142" t="s">
        <v>166</v>
      </c>
      <c r="X142" t="s">
        <v>2554</v>
      </c>
      <c r="Y142" t="s">
        <v>16</v>
      </c>
      <c r="Z142" t="s">
        <v>1207</v>
      </c>
      <c r="AA142" t="s">
        <v>1208</v>
      </c>
      <c r="AB142" t="s">
        <v>1209</v>
      </c>
      <c r="AC142" t="s">
        <v>1210</v>
      </c>
      <c r="AD142" t="s">
        <v>2555</v>
      </c>
      <c r="AE142" t="s">
        <v>2556</v>
      </c>
      <c r="AG142" t="s">
        <v>2624</v>
      </c>
    </row>
    <row r="143" spans="1:33" ht="15" customHeight="1" x14ac:dyDescent="0.2">
      <c r="A143" s="50">
        <f t="shared" ref="A143:A206" ca="1" si="16">IF(B143=OFFSET(B143,-1,0),OFFSET(A143,-1,0),OFFSET(A143,-1,0)+1)</f>
        <v>21</v>
      </c>
      <c r="B143" s="85" t="s">
        <v>1162</v>
      </c>
      <c r="C143" s="85"/>
      <c r="D143" s="85" t="s">
        <v>18</v>
      </c>
      <c r="E143" s="70">
        <v>2</v>
      </c>
      <c r="F143" s="85" t="s">
        <v>2557</v>
      </c>
      <c r="G143" s="85"/>
      <c r="H143" s="83"/>
      <c r="I143" s="83"/>
      <c r="J143" s="83"/>
      <c r="K143" s="83"/>
      <c r="L143" s="83"/>
      <c r="M143" s="3" t="s">
        <v>2224</v>
      </c>
      <c r="N143" s="34" t="str">
        <f t="shared" si="14"/>
        <v/>
      </c>
      <c r="O143" s="34" t="str">
        <f t="shared" si="15"/>
        <v/>
      </c>
      <c r="S143" t="s">
        <v>1015</v>
      </c>
      <c r="T143" s="34"/>
      <c r="W143" t="s">
        <v>166</v>
      </c>
      <c r="X143" t="s">
        <v>2561</v>
      </c>
      <c r="Y143" t="s">
        <v>16</v>
      </c>
      <c r="Z143" t="s">
        <v>1207</v>
      </c>
      <c r="AA143" t="s">
        <v>1208</v>
      </c>
      <c r="AB143" t="s">
        <v>1209</v>
      </c>
      <c r="AC143" t="s">
        <v>1210</v>
      </c>
      <c r="AD143" t="s">
        <v>2557</v>
      </c>
      <c r="AE143" t="s">
        <v>2562</v>
      </c>
      <c r="AG143" t="s">
        <v>2624</v>
      </c>
    </row>
    <row r="144" spans="1:33" ht="15" customHeight="1" x14ac:dyDescent="0.2">
      <c r="A144" s="50">
        <f t="shared" ca="1" si="16"/>
        <v>21</v>
      </c>
      <c r="B144" s="85" t="s">
        <v>1162</v>
      </c>
      <c r="C144" s="85"/>
      <c r="D144" s="85" t="s">
        <v>18</v>
      </c>
      <c r="E144" s="70">
        <v>3</v>
      </c>
      <c r="F144" s="85" t="s">
        <v>2563</v>
      </c>
      <c r="G144" s="85"/>
      <c r="H144" s="83"/>
      <c r="I144" s="83"/>
      <c r="J144" s="83"/>
      <c r="K144" s="83"/>
      <c r="L144" s="83"/>
      <c r="M144" s="3" t="s">
        <v>2224</v>
      </c>
      <c r="N144" s="34" t="str">
        <f t="shared" si="14"/>
        <v/>
      </c>
      <c r="O144" s="34" t="str">
        <f t="shared" si="15"/>
        <v/>
      </c>
      <c r="S144" t="s">
        <v>1015</v>
      </c>
      <c r="T144" s="34"/>
      <c r="W144" t="s">
        <v>166</v>
      </c>
      <c r="X144" t="s">
        <v>2565</v>
      </c>
      <c r="Y144" t="s">
        <v>16</v>
      </c>
      <c r="Z144" t="s">
        <v>1207</v>
      </c>
      <c r="AA144" t="s">
        <v>1208</v>
      </c>
      <c r="AB144" t="s">
        <v>1209</v>
      </c>
      <c r="AC144" t="s">
        <v>1210</v>
      </c>
      <c r="AD144" t="s">
        <v>2563</v>
      </c>
      <c r="AE144" t="s">
        <v>2566</v>
      </c>
      <c r="AG144" t="s">
        <v>2624</v>
      </c>
    </row>
    <row r="145" spans="1:33" ht="15" customHeight="1" x14ac:dyDescent="0.2">
      <c r="A145" s="50">
        <f t="shared" ca="1" si="16"/>
        <v>21</v>
      </c>
      <c r="B145" s="85" t="s">
        <v>1162</v>
      </c>
      <c r="C145" s="85"/>
      <c r="D145" s="85" t="s">
        <v>18</v>
      </c>
      <c r="E145" s="70">
        <v>4</v>
      </c>
      <c r="F145" s="85" t="s">
        <v>2567</v>
      </c>
      <c r="G145" s="85"/>
      <c r="H145" s="83"/>
      <c r="I145" s="83"/>
      <c r="J145" s="83"/>
      <c r="K145" s="83"/>
      <c r="L145" s="83"/>
      <c r="M145" s="3" t="s">
        <v>2224</v>
      </c>
      <c r="N145" s="34" t="str">
        <f t="shared" si="14"/>
        <v/>
      </c>
      <c r="O145" s="34" t="str">
        <f t="shared" si="15"/>
        <v/>
      </c>
      <c r="S145" t="s">
        <v>1015</v>
      </c>
      <c r="T145" s="34"/>
      <c r="W145" t="s">
        <v>166</v>
      </c>
      <c r="X145" t="s">
        <v>2570</v>
      </c>
      <c r="Y145" t="s">
        <v>16</v>
      </c>
      <c r="Z145" t="s">
        <v>1207</v>
      </c>
      <c r="AA145" t="s">
        <v>1208</v>
      </c>
      <c r="AB145" t="s">
        <v>1209</v>
      </c>
      <c r="AC145" t="s">
        <v>1210</v>
      </c>
      <c r="AD145" t="s">
        <v>2567</v>
      </c>
      <c r="AE145" t="s">
        <v>2571</v>
      </c>
      <c r="AG145" t="s">
        <v>2624</v>
      </c>
    </row>
    <row r="146" spans="1:33" ht="15" customHeight="1" x14ac:dyDescent="0.2">
      <c r="A146" s="50">
        <f t="shared" ca="1" si="16"/>
        <v>21</v>
      </c>
      <c r="B146" s="85" t="s">
        <v>1162</v>
      </c>
      <c r="C146" s="85"/>
      <c r="D146" s="85" t="s">
        <v>18</v>
      </c>
      <c r="E146" s="70">
        <v>5</v>
      </c>
      <c r="F146" s="85" t="s">
        <v>2572</v>
      </c>
      <c r="G146" s="85"/>
      <c r="H146" s="83"/>
      <c r="I146" s="83"/>
      <c r="J146" s="83"/>
      <c r="K146" s="83"/>
      <c r="L146" s="83"/>
      <c r="M146" s="3" t="s">
        <v>2224</v>
      </c>
      <c r="N146" s="34" t="str">
        <f t="shared" si="14"/>
        <v/>
      </c>
      <c r="O146" s="34" t="str">
        <f t="shared" si="15"/>
        <v/>
      </c>
      <c r="S146" t="s">
        <v>1015</v>
      </c>
      <c r="T146" s="34"/>
      <c r="W146" t="s">
        <v>166</v>
      </c>
      <c r="X146" t="s">
        <v>2576</v>
      </c>
      <c r="Y146" t="s">
        <v>16</v>
      </c>
      <c r="Z146" t="s">
        <v>1207</v>
      </c>
      <c r="AA146" t="s">
        <v>1208</v>
      </c>
      <c r="AB146" t="s">
        <v>1209</v>
      </c>
      <c r="AC146" t="s">
        <v>1210</v>
      </c>
      <c r="AD146" t="s">
        <v>2572</v>
      </c>
      <c r="AE146" t="s">
        <v>2577</v>
      </c>
      <c r="AG146" t="s">
        <v>2624</v>
      </c>
    </row>
    <row r="147" spans="1:33" ht="15" customHeight="1" x14ac:dyDescent="0.2">
      <c r="A147" s="50">
        <f t="shared" ca="1" si="16"/>
        <v>22</v>
      </c>
      <c r="B147" s="85" t="s">
        <v>1169</v>
      </c>
      <c r="C147" s="85"/>
      <c r="D147" s="85" t="s">
        <v>18</v>
      </c>
      <c r="E147" s="70">
        <v>1</v>
      </c>
      <c r="F147" s="85" t="s">
        <v>2578</v>
      </c>
      <c r="G147" s="85"/>
      <c r="H147" s="83"/>
      <c r="I147" s="83"/>
      <c r="J147" s="83"/>
      <c r="K147" s="83"/>
      <c r="L147" s="83"/>
      <c r="M147" s="3" t="s">
        <v>2224</v>
      </c>
      <c r="N147" s="34" t="str">
        <f t="shared" si="14"/>
        <v/>
      </c>
      <c r="O147" s="34" t="str">
        <f t="shared" si="15"/>
        <v/>
      </c>
      <c r="S147" t="s">
        <v>1015</v>
      </c>
      <c r="T147" s="34"/>
      <c r="W147" t="s">
        <v>166</v>
      </c>
      <c r="X147" t="s">
        <v>2582</v>
      </c>
      <c r="Y147" t="s">
        <v>16</v>
      </c>
      <c r="Z147" t="s">
        <v>1207</v>
      </c>
      <c r="AA147" t="s">
        <v>1208</v>
      </c>
      <c r="AB147" t="s">
        <v>1209</v>
      </c>
      <c r="AC147" t="s">
        <v>1210</v>
      </c>
      <c r="AD147" t="s">
        <v>2578</v>
      </c>
      <c r="AE147" t="s">
        <v>2583</v>
      </c>
      <c r="AG147" t="s">
        <v>2624</v>
      </c>
    </row>
    <row r="148" spans="1:33" ht="15" customHeight="1" x14ac:dyDescent="0.2">
      <c r="A148" s="50">
        <f t="shared" ca="1" si="16"/>
        <v>22</v>
      </c>
      <c r="B148" s="85" t="s">
        <v>1169</v>
      </c>
      <c r="C148" s="85"/>
      <c r="D148" s="85" t="s">
        <v>18</v>
      </c>
      <c r="E148" s="70">
        <v>2</v>
      </c>
      <c r="F148" s="85" t="s">
        <v>2584</v>
      </c>
      <c r="G148" s="85"/>
      <c r="H148" s="83"/>
      <c r="I148" s="83"/>
      <c r="J148" s="83"/>
      <c r="K148" s="83"/>
      <c r="L148" s="83"/>
      <c r="M148" s="3" t="s">
        <v>2224</v>
      </c>
      <c r="N148" s="34" t="str">
        <f t="shared" si="14"/>
        <v/>
      </c>
      <c r="O148" s="34" t="str">
        <f t="shared" si="15"/>
        <v/>
      </c>
      <c r="S148" t="s">
        <v>1015</v>
      </c>
      <c r="T148" s="34"/>
      <c r="W148" t="s">
        <v>166</v>
      </c>
      <c r="X148" t="s">
        <v>2588</v>
      </c>
      <c r="Y148" t="s">
        <v>16</v>
      </c>
      <c r="Z148" t="s">
        <v>1207</v>
      </c>
      <c r="AA148" t="s">
        <v>1208</v>
      </c>
      <c r="AB148" t="s">
        <v>1209</v>
      </c>
      <c r="AC148" t="s">
        <v>1210</v>
      </c>
      <c r="AD148" t="s">
        <v>2584</v>
      </c>
      <c r="AE148" t="s">
        <v>2589</v>
      </c>
      <c r="AG148" t="s">
        <v>2624</v>
      </c>
    </row>
    <row r="149" spans="1:33" ht="15" customHeight="1" x14ac:dyDescent="0.2">
      <c r="A149" s="50">
        <f t="shared" ca="1" si="16"/>
        <v>22</v>
      </c>
      <c r="B149" s="85" t="s">
        <v>1169</v>
      </c>
      <c r="C149" s="85"/>
      <c r="D149" s="85" t="s">
        <v>18</v>
      </c>
      <c r="E149" s="70">
        <v>3</v>
      </c>
      <c r="F149" s="85" t="s">
        <v>2590</v>
      </c>
      <c r="G149" s="85"/>
      <c r="H149" s="83"/>
      <c r="I149" s="83"/>
      <c r="J149" s="83"/>
      <c r="K149" s="83"/>
      <c r="L149" s="83"/>
      <c r="M149" s="3" t="s">
        <v>2224</v>
      </c>
      <c r="N149" s="34" t="str">
        <f t="shared" si="14"/>
        <v/>
      </c>
      <c r="O149" s="34" t="str">
        <f t="shared" si="15"/>
        <v/>
      </c>
      <c r="S149" t="s">
        <v>1015</v>
      </c>
      <c r="T149" s="34"/>
      <c r="W149" t="s">
        <v>166</v>
      </c>
      <c r="X149" t="s">
        <v>2594</v>
      </c>
      <c r="Y149" t="s">
        <v>16</v>
      </c>
      <c r="Z149" t="s">
        <v>1207</v>
      </c>
      <c r="AA149" t="s">
        <v>1208</v>
      </c>
      <c r="AB149" t="s">
        <v>1209</v>
      </c>
      <c r="AC149" t="s">
        <v>1210</v>
      </c>
      <c r="AD149" t="s">
        <v>2590</v>
      </c>
      <c r="AE149" t="s">
        <v>2595</v>
      </c>
      <c r="AG149" t="s">
        <v>2624</v>
      </c>
    </row>
    <row r="150" spans="1:33" ht="15" customHeight="1" x14ac:dyDescent="0.2">
      <c r="A150" s="50">
        <f t="shared" ca="1" si="16"/>
        <v>22</v>
      </c>
      <c r="B150" s="85" t="s">
        <v>1169</v>
      </c>
      <c r="C150" s="85"/>
      <c r="D150" s="85" t="s">
        <v>18</v>
      </c>
      <c r="E150" s="70">
        <v>4</v>
      </c>
      <c r="F150" s="85" t="s">
        <v>2596</v>
      </c>
      <c r="G150" s="85"/>
      <c r="H150" s="83"/>
      <c r="I150" s="83"/>
      <c r="J150" s="83"/>
      <c r="K150" s="83"/>
      <c r="L150" s="83"/>
      <c r="M150" s="3" t="s">
        <v>2224</v>
      </c>
      <c r="N150" s="34" t="str">
        <f t="shared" si="14"/>
        <v/>
      </c>
      <c r="O150" s="34" t="str">
        <f t="shared" si="15"/>
        <v/>
      </c>
      <c r="S150" t="s">
        <v>1015</v>
      </c>
      <c r="T150" s="34"/>
      <c r="W150" t="s">
        <v>166</v>
      </c>
      <c r="X150" t="s">
        <v>2598</v>
      </c>
      <c r="Y150" t="s">
        <v>16</v>
      </c>
      <c r="Z150" t="s">
        <v>1207</v>
      </c>
      <c r="AA150" t="s">
        <v>1208</v>
      </c>
      <c r="AB150" t="s">
        <v>1209</v>
      </c>
      <c r="AC150" t="s">
        <v>1210</v>
      </c>
      <c r="AD150" t="s">
        <v>2599</v>
      </c>
      <c r="AE150" t="s">
        <v>2600</v>
      </c>
      <c r="AG150" t="s">
        <v>2624</v>
      </c>
    </row>
    <row r="151" spans="1:33" ht="15" customHeight="1" x14ac:dyDescent="0.2">
      <c r="A151" s="50">
        <f t="shared" ca="1" si="16"/>
        <v>22</v>
      </c>
      <c r="B151" s="85" t="s">
        <v>1169</v>
      </c>
      <c r="C151" s="85"/>
      <c r="D151" s="85" t="s">
        <v>18</v>
      </c>
      <c r="E151" s="70">
        <v>5</v>
      </c>
      <c r="F151" s="85" t="s">
        <v>2601</v>
      </c>
      <c r="G151" s="85"/>
      <c r="H151" s="83"/>
      <c r="I151" s="83"/>
      <c r="J151" s="83"/>
      <c r="K151" s="83"/>
      <c r="L151" s="83"/>
      <c r="M151" s="3" t="s">
        <v>2224</v>
      </c>
      <c r="N151" s="34" t="str">
        <f t="shared" si="14"/>
        <v/>
      </c>
      <c r="O151" s="34" t="str">
        <f t="shared" si="15"/>
        <v/>
      </c>
      <c r="S151" t="s">
        <v>1015</v>
      </c>
      <c r="T151" s="34"/>
      <c r="W151" t="s">
        <v>166</v>
      </c>
      <c r="X151" t="s">
        <v>2604</v>
      </c>
      <c r="Y151" t="s">
        <v>16</v>
      </c>
      <c r="Z151" t="s">
        <v>1207</v>
      </c>
      <c r="AA151" t="s">
        <v>1208</v>
      </c>
      <c r="AB151" t="s">
        <v>1209</v>
      </c>
      <c r="AC151" t="s">
        <v>1210</v>
      </c>
      <c r="AD151" t="s">
        <v>2601</v>
      </c>
      <c r="AE151" t="s">
        <v>2605</v>
      </c>
      <c r="AG151" t="s">
        <v>2624</v>
      </c>
    </row>
    <row r="152" spans="1:33" ht="15" customHeight="1" x14ac:dyDescent="0.2">
      <c r="A152" s="50">
        <f t="shared" ca="1" si="16"/>
        <v>22</v>
      </c>
      <c r="B152" s="85" t="s">
        <v>1169</v>
      </c>
      <c r="C152" s="85"/>
      <c r="D152" s="85" t="s">
        <v>18</v>
      </c>
      <c r="E152" s="70">
        <v>6</v>
      </c>
      <c r="F152" s="85" t="s">
        <v>2606</v>
      </c>
      <c r="G152" s="85"/>
      <c r="H152" s="83"/>
      <c r="I152" s="83"/>
      <c r="J152" s="83"/>
      <c r="K152" s="83"/>
      <c r="L152" s="83"/>
      <c r="M152" s="3" t="s">
        <v>2224</v>
      </c>
      <c r="N152" s="34" t="str">
        <f t="shared" si="14"/>
        <v/>
      </c>
      <c r="O152" s="34" t="str">
        <f t="shared" si="15"/>
        <v/>
      </c>
      <c r="S152" t="s">
        <v>1015</v>
      </c>
      <c r="T152" s="34"/>
      <c r="W152" t="s">
        <v>166</v>
      </c>
      <c r="X152" t="s">
        <v>2611</v>
      </c>
      <c r="Y152" t="s">
        <v>16</v>
      </c>
      <c r="Z152" t="s">
        <v>1207</v>
      </c>
      <c r="AA152" t="s">
        <v>1208</v>
      </c>
      <c r="AB152" t="s">
        <v>1209</v>
      </c>
      <c r="AC152" t="s">
        <v>1210</v>
      </c>
      <c r="AD152" t="s">
        <v>2606</v>
      </c>
      <c r="AE152" t="s">
        <v>2612</v>
      </c>
      <c r="AG152" t="s">
        <v>2624</v>
      </c>
    </row>
    <row r="153" spans="1:33" ht="15" customHeight="1" x14ac:dyDescent="0.2">
      <c r="A153" s="50">
        <f t="shared" ca="1" si="16"/>
        <v>22</v>
      </c>
      <c r="B153" s="85" t="s">
        <v>1169</v>
      </c>
      <c r="C153" s="85"/>
      <c r="D153" s="85" t="s">
        <v>18</v>
      </c>
      <c r="E153" s="70">
        <v>7</v>
      </c>
      <c r="F153" s="85" t="s">
        <v>2613</v>
      </c>
      <c r="G153" s="85"/>
      <c r="H153" s="83"/>
      <c r="I153" s="83"/>
      <c r="J153" s="83"/>
      <c r="K153" s="83"/>
      <c r="L153" s="83"/>
      <c r="M153" s="3" t="s">
        <v>2224</v>
      </c>
      <c r="N153" s="34" t="str">
        <f t="shared" si="14"/>
        <v/>
      </c>
      <c r="O153" s="34" t="str">
        <f t="shared" si="15"/>
        <v/>
      </c>
      <c r="S153" t="s">
        <v>1015</v>
      </c>
      <c r="T153" s="34"/>
      <c r="W153" t="s">
        <v>166</v>
      </c>
      <c r="X153" t="s">
        <v>2616</v>
      </c>
      <c r="Y153" t="s">
        <v>16</v>
      </c>
      <c r="Z153" t="s">
        <v>1207</v>
      </c>
      <c r="AA153" t="s">
        <v>1208</v>
      </c>
      <c r="AB153" t="s">
        <v>1209</v>
      </c>
      <c r="AC153" t="s">
        <v>1210</v>
      </c>
      <c r="AD153" t="s">
        <v>2613</v>
      </c>
      <c r="AE153" t="s">
        <v>2617</v>
      </c>
      <c r="AG153" t="s">
        <v>2624</v>
      </c>
    </row>
    <row r="154" spans="1:33" ht="15" customHeight="1" x14ac:dyDescent="0.2">
      <c r="A154" s="50">
        <f t="shared" ca="1" si="16"/>
        <v>23</v>
      </c>
      <c r="B154" s="85" t="s">
        <v>1176</v>
      </c>
      <c r="C154" s="85"/>
      <c r="D154" s="85" t="s">
        <v>18</v>
      </c>
      <c r="E154" s="70">
        <v>1</v>
      </c>
      <c r="F154" s="85" t="s">
        <v>2618</v>
      </c>
      <c r="G154" s="85"/>
      <c r="H154" s="83"/>
      <c r="I154" s="83"/>
      <c r="J154" s="83"/>
      <c r="K154" s="83"/>
      <c r="L154" s="83"/>
      <c r="M154" s="3" t="s">
        <v>2224</v>
      </c>
      <c r="N154" s="34" t="str">
        <f t="shared" si="14"/>
        <v/>
      </c>
      <c r="O154" s="34" t="str">
        <f t="shared" si="15"/>
        <v/>
      </c>
      <c r="S154" t="s">
        <v>1015</v>
      </c>
      <c r="T154" s="34"/>
      <c r="W154" t="s">
        <v>166</v>
      </c>
      <c r="X154" t="s">
        <v>1222</v>
      </c>
      <c r="Y154" t="s">
        <v>16</v>
      </c>
      <c r="Z154" t="s">
        <v>1207</v>
      </c>
      <c r="AA154" t="s">
        <v>1208</v>
      </c>
      <c r="AB154" t="s">
        <v>1209</v>
      </c>
      <c r="AC154" t="s">
        <v>1210</v>
      </c>
      <c r="AD154" t="s">
        <v>2621</v>
      </c>
      <c r="AE154" t="s">
        <v>2622</v>
      </c>
      <c r="AG154" t="s">
        <v>2624</v>
      </c>
    </row>
    <row r="155" spans="1:33" ht="15" customHeight="1" x14ac:dyDescent="0.2">
      <c r="A155" s="50">
        <f t="shared" ca="1" si="16"/>
        <v>24</v>
      </c>
      <c r="B155" t="s">
        <v>1184</v>
      </c>
      <c r="D155" s="34" t="s">
        <v>18</v>
      </c>
      <c r="E155" s="70">
        <v>1</v>
      </c>
      <c r="F155" t="s">
        <v>2625</v>
      </c>
      <c r="I155" s="67" t="s">
        <v>2626</v>
      </c>
      <c r="K155" s="34" t="s">
        <v>2627</v>
      </c>
      <c r="L155" s="3" t="s">
        <v>2628</v>
      </c>
      <c r="M155" s="3" t="s">
        <v>2182</v>
      </c>
      <c r="N155" s="34" t="s">
        <v>1028</v>
      </c>
      <c r="O155" s="34" t="str">
        <f t="shared" ref="O155:O173" si="17">IF(Y155="LONG_TEXT",255,IF(AND(Y155="TEXT",AE155=""),50,""))</f>
        <v/>
      </c>
      <c r="S155" t="s">
        <v>2629</v>
      </c>
      <c r="T155" s="34"/>
      <c r="W155" t="s">
        <v>166</v>
      </c>
      <c r="X155" t="s">
        <v>2630</v>
      </c>
      <c r="Y155" t="s">
        <v>16</v>
      </c>
      <c r="Z155" t="s">
        <v>1190</v>
      </c>
      <c r="AA155" t="s">
        <v>1191</v>
      </c>
      <c r="AB155" t="s">
        <v>1192</v>
      </c>
      <c r="AC155" t="s">
        <v>1193</v>
      </c>
      <c r="AD155" t="s">
        <v>2627</v>
      </c>
      <c r="AE155" t="s">
        <v>2631</v>
      </c>
    </row>
    <row r="156" spans="1:33" ht="15" customHeight="1" x14ac:dyDescent="0.2">
      <c r="A156" s="50">
        <f t="shared" ca="1" si="16"/>
        <v>24</v>
      </c>
      <c r="B156" t="s">
        <v>1184</v>
      </c>
      <c r="D156" s="34" t="s">
        <v>18</v>
      </c>
      <c r="E156" s="70">
        <v>2</v>
      </c>
      <c r="F156" t="s">
        <v>2632</v>
      </c>
      <c r="I156" t="s">
        <v>2190</v>
      </c>
      <c r="J156" s="78" t="s">
        <v>2633</v>
      </c>
      <c r="K156" s="77" t="s">
        <v>2634</v>
      </c>
      <c r="L156" s="3" t="s">
        <v>2635</v>
      </c>
      <c r="M156" t="s">
        <v>2636</v>
      </c>
      <c r="O156" s="34" t="str">
        <f t="shared" si="17"/>
        <v/>
      </c>
      <c r="S156" t="s">
        <v>2629</v>
      </c>
      <c r="T156" s="34"/>
      <c r="W156" t="s">
        <v>166</v>
      </c>
      <c r="X156" t="s">
        <v>2637</v>
      </c>
      <c r="Y156" t="s">
        <v>16</v>
      </c>
      <c r="Z156" t="s">
        <v>1190</v>
      </c>
      <c r="AA156" t="s">
        <v>1191</v>
      </c>
      <c r="AB156" t="s">
        <v>1192</v>
      </c>
      <c r="AC156" t="s">
        <v>1193</v>
      </c>
      <c r="AD156" t="s">
        <v>2638</v>
      </c>
      <c r="AE156" t="s">
        <v>2639</v>
      </c>
    </row>
    <row r="157" spans="1:33" ht="15" customHeight="1" x14ac:dyDescent="0.2">
      <c r="A157" s="50">
        <f t="shared" ca="1" si="16"/>
        <v>24</v>
      </c>
      <c r="B157" t="s">
        <v>1184</v>
      </c>
      <c r="D157" s="34" t="s">
        <v>18</v>
      </c>
      <c r="E157" s="70">
        <v>3</v>
      </c>
      <c r="F157" t="s">
        <v>2640</v>
      </c>
      <c r="I157" s="74" t="s">
        <v>2641</v>
      </c>
      <c r="K157" t="s">
        <v>2642</v>
      </c>
      <c r="L157" s="3" t="s">
        <v>2643</v>
      </c>
      <c r="M157" s="3" t="s">
        <v>2182</v>
      </c>
      <c r="N157" s="34"/>
      <c r="O157" s="34" t="str">
        <f t="shared" si="17"/>
        <v/>
      </c>
      <c r="S157" t="s">
        <v>2629</v>
      </c>
      <c r="T157" s="34"/>
      <c r="W157" t="s">
        <v>166</v>
      </c>
      <c r="X157" t="s">
        <v>2644</v>
      </c>
      <c r="Y157" t="s">
        <v>16</v>
      </c>
      <c r="Z157" t="s">
        <v>1190</v>
      </c>
      <c r="AA157" t="s">
        <v>1191</v>
      </c>
      <c r="AB157" t="s">
        <v>1192</v>
      </c>
      <c r="AC157" t="s">
        <v>1193</v>
      </c>
      <c r="AD157" t="s">
        <v>2645</v>
      </c>
      <c r="AE157" t="s">
        <v>2646</v>
      </c>
    </row>
    <row r="158" spans="1:33" ht="15" customHeight="1" x14ac:dyDescent="0.2">
      <c r="A158" s="50">
        <f t="shared" ca="1" si="16"/>
        <v>24</v>
      </c>
      <c r="B158" t="s">
        <v>1184</v>
      </c>
      <c r="D158" s="34" t="s">
        <v>18</v>
      </c>
      <c r="E158" s="70">
        <v>4</v>
      </c>
      <c r="F158" t="s">
        <v>2647</v>
      </c>
      <c r="I158" s="74" t="s">
        <v>2648</v>
      </c>
      <c r="K158" t="s">
        <v>2649</v>
      </c>
      <c r="L158" t="s">
        <v>2650</v>
      </c>
      <c r="M158" s="3" t="s">
        <v>2182</v>
      </c>
      <c r="N158" s="34"/>
      <c r="O158" s="34" t="str">
        <f t="shared" si="17"/>
        <v/>
      </c>
      <c r="S158" t="s">
        <v>2629</v>
      </c>
      <c r="T158" s="34"/>
      <c r="W158" t="s">
        <v>166</v>
      </c>
      <c r="X158" t="s">
        <v>2651</v>
      </c>
      <c r="Y158" t="s">
        <v>16</v>
      </c>
      <c r="Z158" t="s">
        <v>1190</v>
      </c>
      <c r="AA158" t="s">
        <v>1191</v>
      </c>
      <c r="AB158" t="s">
        <v>1192</v>
      </c>
      <c r="AC158" t="s">
        <v>1193</v>
      </c>
      <c r="AD158" t="s">
        <v>2652</v>
      </c>
      <c r="AE158" t="s">
        <v>2653</v>
      </c>
    </row>
    <row r="159" spans="1:33" ht="15" customHeight="1" x14ac:dyDescent="0.2">
      <c r="A159" s="50">
        <f t="shared" ca="1" si="16"/>
        <v>24</v>
      </c>
      <c r="B159" t="s">
        <v>1184</v>
      </c>
      <c r="D159" s="34" t="s">
        <v>18</v>
      </c>
      <c r="E159" s="70">
        <v>5</v>
      </c>
      <c r="F159" t="s">
        <v>2654</v>
      </c>
      <c r="I159" s="74" t="s">
        <v>2655</v>
      </c>
      <c r="K159" t="s">
        <v>2656</v>
      </c>
      <c r="L159" t="s">
        <v>2657</v>
      </c>
      <c r="N159" s="34" t="str">
        <f t="shared" ref="N159:N173" si="18">IF(Y159="BOOLEAN","Yes/no",IF(Y159="TRUE_ONLY","True only",IF(Y159="INTEGER","Integer",IF(Y159="INTEGER_ZERO_OR_POSITIVE","Integer zero or positive",""))))</f>
        <v/>
      </c>
      <c r="O159" s="34" t="str">
        <f t="shared" si="17"/>
        <v/>
      </c>
      <c r="S159" t="s">
        <v>2629</v>
      </c>
      <c r="T159" s="34"/>
      <c r="W159" t="s">
        <v>166</v>
      </c>
      <c r="X159" t="s">
        <v>2658</v>
      </c>
      <c r="Y159" t="s">
        <v>16</v>
      </c>
      <c r="Z159" t="s">
        <v>1190</v>
      </c>
      <c r="AA159" t="s">
        <v>1191</v>
      </c>
      <c r="AB159" t="s">
        <v>1192</v>
      </c>
      <c r="AC159" t="s">
        <v>1193</v>
      </c>
      <c r="AD159" t="s">
        <v>2659</v>
      </c>
      <c r="AE159" t="s">
        <v>2660</v>
      </c>
    </row>
    <row r="160" spans="1:33" ht="15" customHeight="1" x14ac:dyDescent="0.2">
      <c r="A160" s="50">
        <f t="shared" ca="1" si="16"/>
        <v>24</v>
      </c>
      <c r="B160" t="s">
        <v>1184</v>
      </c>
      <c r="D160" s="34" t="s">
        <v>18</v>
      </c>
      <c r="E160" s="70">
        <v>6</v>
      </c>
      <c r="F160" t="s">
        <v>2661</v>
      </c>
      <c r="I160" s="77"/>
      <c r="M160" s="3" t="s">
        <v>2662</v>
      </c>
      <c r="N160" s="34" t="str">
        <f t="shared" si="18"/>
        <v/>
      </c>
      <c r="O160" s="34" t="str">
        <f t="shared" si="17"/>
        <v/>
      </c>
      <c r="S160" t="s">
        <v>2629</v>
      </c>
      <c r="T160" s="34"/>
      <c r="W160" t="s">
        <v>166</v>
      </c>
      <c r="X160" t="s">
        <v>2663</v>
      </c>
      <c r="Y160" t="s">
        <v>16</v>
      </c>
      <c r="Z160" t="s">
        <v>1190</v>
      </c>
      <c r="AA160" t="s">
        <v>1191</v>
      </c>
      <c r="AB160" t="s">
        <v>1192</v>
      </c>
      <c r="AC160" t="s">
        <v>1193</v>
      </c>
      <c r="AD160" t="s">
        <v>2664</v>
      </c>
      <c r="AE160" t="s">
        <v>2665</v>
      </c>
    </row>
    <row r="161" spans="1:31" ht="15" customHeight="1" x14ac:dyDescent="0.2">
      <c r="A161" s="50">
        <f t="shared" ca="1" si="16"/>
        <v>24</v>
      </c>
      <c r="B161" t="s">
        <v>1184</v>
      </c>
      <c r="D161" s="34" t="s">
        <v>18</v>
      </c>
      <c r="E161" s="70">
        <v>7</v>
      </c>
      <c r="F161" t="s">
        <v>2666</v>
      </c>
      <c r="I161" s="74" t="s">
        <v>2667</v>
      </c>
      <c r="K161" t="s">
        <v>2668</v>
      </c>
      <c r="L161" t="s">
        <v>2669</v>
      </c>
      <c r="N161" s="34" t="str">
        <f t="shared" si="18"/>
        <v/>
      </c>
      <c r="O161" s="34" t="str">
        <f t="shared" si="17"/>
        <v/>
      </c>
      <c r="S161" t="s">
        <v>2629</v>
      </c>
      <c r="T161" s="34"/>
      <c r="W161" t="s">
        <v>166</v>
      </c>
      <c r="X161" t="s">
        <v>2670</v>
      </c>
      <c r="Y161" t="s">
        <v>16</v>
      </c>
      <c r="Z161" t="s">
        <v>1190</v>
      </c>
      <c r="AA161" t="s">
        <v>1191</v>
      </c>
      <c r="AB161" t="s">
        <v>1192</v>
      </c>
      <c r="AC161" t="s">
        <v>1193</v>
      </c>
      <c r="AD161" t="s">
        <v>2668</v>
      </c>
      <c r="AE161" t="s">
        <v>2671</v>
      </c>
    </row>
    <row r="162" spans="1:31" ht="15" customHeight="1" x14ac:dyDescent="0.2">
      <c r="A162" s="50">
        <f t="shared" ca="1" si="16"/>
        <v>24</v>
      </c>
      <c r="B162" t="s">
        <v>1184</v>
      </c>
      <c r="D162" s="34" t="s">
        <v>18</v>
      </c>
      <c r="E162" s="70">
        <v>8</v>
      </c>
      <c r="F162" t="s">
        <v>2672</v>
      </c>
      <c r="I162" s="77"/>
      <c r="M162" s="77" t="s">
        <v>2673</v>
      </c>
      <c r="N162" s="34" t="str">
        <f t="shared" si="18"/>
        <v/>
      </c>
      <c r="O162" s="34" t="str">
        <f t="shared" si="17"/>
        <v/>
      </c>
      <c r="S162" t="s">
        <v>2629</v>
      </c>
      <c r="T162" s="34"/>
      <c r="W162" t="s">
        <v>166</v>
      </c>
      <c r="X162" t="s">
        <v>2674</v>
      </c>
      <c r="Y162" t="s">
        <v>16</v>
      </c>
      <c r="Z162" t="s">
        <v>1190</v>
      </c>
      <c r="AA162" t="s">
        <v>1191</v>
      </c>
      <c r="AB162" t="s">
        <v>1192</v>
      </c>
      <c r="AC162" t="s">
        <v>1193</v>
      </c>
      <c r="AD162" t="s">
        <v>2675</v>
      </c>
      <c r="AE162" t="s">
        <v>2676</v>
      </c>
    </row>
    <row r="163" spans="1:31" ht="15" customHeight="1" x14ac:dyDescent="0.2">
      <c r="A163" s="50">
        <f t="shared" ca="1" si="16"/>
        <v>24</v>
      </c>
      <c r="B163" t="s">
        <v>1184</v>
      </c>
      <c r="D163" s="34" t="s">
        <v>18</v>
      </c>
      <c r="E163" s="70">
        <v>9</v>
      </c>
      <c r="F163" t="s">
        <v>2677</v>
      </c>
      <c r="I163" s="78" t="s">
        <v>2678</v>
      </c>
      <c r="K163" s="77" t="s">
        <v>2679</v>
      </c>
      <c r="L163" t="s">
        <v>2680</v>
      </c>
      <c r="M163" s="79" t="s">
        <v>2681</v>
      </c>
      <c r="N163" s="34" t="str">
        <f t="shared" si="18"/>
        <v/>
      </c>
      <c r="O163" s="34" t="str">
        <f t="shared" si="17"/>
        <v/>
      </c>
      <c r="S163" t="s">
        <v>2629</v>
      </c>
      <c r="T163" s="34"/>
      <c r="W163" t="s">
        <v>166</v>
      </c>
      <c r="X163" t="s">
        <v>2682</v>
      </c>
      <c r="Y163" t="s">
        <v>16</v>
      </c>
      <c r="Z163" t="s">
        <v>1190</v>
      </c>
      <c r="AA163" t="s">
        <v>1191</v>
      </c>
      <c r="AB163" t="s">
        <v>1192</v>
      </c>
      <c r="AC163" t="s">
        <v>1193</v>
      </c>
      <c r="AD163" t="s">
        <v>2683</v>
      </c>
      <c r="AE163" t="s">
        <v>2684</v>
      </c>
    </row>
    <row r="164" spans="1:31" ht="15" customHeight="1" x14ac:dyDescent="0.2">
      <c r="A164" s="50">
        <f t="shared" ca="1" si="16"/>
        <v>24</v>
      </c>
      <c r="B164" t="s">
        <v>1184</v>
      </c>
      <c r="D164" s="34" t="s">
        <v>18</v>
      </c>
      <c r="E164" s="70">
        <v>10</v>
      </c>
      <c r="F164" t="s">
        <v>2685</v>
      </c>
      <c r="I164" s="74" t="s">
        <v>2686</v>
      </c>
      <c r="K164" t="s">
        <v>2687</v>
      </c>
      <c r="L164" t="s">
        <v>2688</v>
      </c>
      <c r="N164" s="34" t="str">
        <f t="shared" si="18"/>
        <v/>
      </c>
      <c r="O164" s="34" t="str">
        <f t="shared" si="17"/>
        <v/>
      </c>
      <c r="S164" t="s">
        <v>2629</v>
      </c>
      <c r="T164" s="34"/>
      <c r="W164" t="s">
        <v>166</v>
      </c>
      <c r="X164" t="s">
        <v>2689</v>
      </c>
      <c r="Y164" t="s">
        <v>16</v>
      </c>
      <c r="Z164" t="s">
        <v>1190</v>
      </c>
      <c r="AA164" t="s">
        <v>1191</v>
      </c>
      <c r="AB164" t="s">
        <v>1192</v>
      </c>
      <c r="AC164" t="s">
        <v>1193</v>
      </c>
      <c r="AD164" t="s">
        <v>2687</v>
      </c>
      <c r="AE164" t="s">
        <v>2690</v>
      </c>
    </row>
    <row r="165" spans="1:31" ht="15" customHeight="1" x14ac:dyDescent="0.2">
      <c r="A165" s="50">
        <f t="shared" ca="1" si="16"/>
        <v>24</v>
      </c>
      <c r="B165" t="s">
        <v>1184</v>
      </c>
      <c r="D165" s="34" t="s">
        <v>18</v>
      </c>
      <c r="E165" s="70">
        <v>11</v>
      </c>
      <c r="F165" t="s">
        <v>2691</v>
      </c>
      <c r="I165" s="74" t="s">
        <v>2692</v>
      </c>
      <c r="K165" t="s">
        <v>2693</v>
      </c>
      <c r="L165" t="s">
        <v>2694</v>
      </c>
      <c r="N165" s="34" t="str">
        <f t="shared" si="18"/>
        <v/>
      </c>
      <c r="O165" s="34" t="str">
        <f t="shared" si="17"/>
        <v/>
      </c>
      <c r="S165" t="s">
        <v>2629</v>
      </c>
      <c r="T165" s="34"/>
      <c r="W165" t="s">
        <v>166</v>
      </c>
      <c r="X165" t="s">
        <v>2695</v>
      </c>
      <c r="Y165" t="s">
        <v>16</v>
      </c>
      <c r="Z165" t="s">
        <v>1190</v>
      </c>
      <c r="AA165" t="s">
        <v>1191</v>
      </c>
      <c r="AB165" t="s">
        <v>1192</v>
      </c>
      <c r="AC165" t="s">
        <v>1193</v>
      </c>
      <c r="AD165" t="s">
        <v>2693</v>
      </c>
      <c r="AE165" t="s">
        <v>2696</v>
      </c>
    </row>
    <row r="166" spans="1:31" ht="15" customHeight="1" x14ac:dyDescent="0.2">
      <c r="A166" s="50">
        <f t="shared" ca="1" si="16"/>
        <v>24</v>
      </c>
      <c r="B166" t="s">
        <v>1184</v>
      </c>
      <c r="D166" s="34" t="s">
        <v>18</v>
      </c>
      <c r="E166" s="70">
        <v>12</v>
      </c>
      <c r="F166" t="s">
        <v>2697</v>
      </c>
      <c r="I166" s="77"/>
      <c r="M166" t="s">
        <v>2698</v>
      </c>
      <c r="N166" s="34" t="str">
        <f t="shared" si="18"/>
        <v/>
      </c>
      <c r="O166" s="34" t="str">
        <f t="shared" si="17"/>
        <v/>
      </c>
      <c r="S166" t="s">
        <v>2629</v>
      </c>
      <c r="T166" s="34"/>
      <c r="W166" t="s">
        <v>166</v>
      </c>
      <c r="X166" t="s">
        <v>2699</v>
      </c>
      <c r="Y166" t="s">
        <v>16</v>
      </c>
      <c r="Z166" t="s">
        <v>1190</v>
      </c>
      <c r="AA166" t="s">
        <v>1191</v>
      </c>
      <c r="AB166" t="s">
        <v>1192</v>
      </c>
      <c r="AC166" t="s">
        <v>1193</v>
      </c>
      <c r="AD166" t="s">
        <v>2395</v>
      </c>
      <c r="AE166" t="s">
        <v>2700</v>
      </c>
    </row>
    <row r="167" spans="1:31" ht="15" customHeight="1" x14ac:dyDescent="0.2">
      <c r="A167" s="50">
        <f t="shared" ca="1" si="16"/>
        <v>24</v>
      </c>
      <c r="B167" t="s">
        <v>1184</v>
      </c>
      <c r="D167" s="34" t="s">
        <v>18</v>
      </c>
      <c r="E167" s="70">
        <v>13</v>
      </c>
      <c r="F167" t="s">
        <v>2701</v>
      </c>
      <c r="I167" s="76" t="s">
        <v>2702</v>
      </c>
      <c r="K167" s="77" t="s">
        <v>2703</v>
      </c>
      <c r="L167" t="s">
        <v>2704</v>
      </c>
      <c r="M167" s="80" t="s">
        <v>2705</v>
      </c>
      <c r="N167" s="34" t="str">
        <f t="shared" si="18"/>
        <v/>
      </c>
      <c r="O167" s="34" t="str">
        <f t="shared" si="17"/>
        <v/>
      </c>
      <c r="S167" t="s">
        <v>2629</v>
      </c>
      <c r="T167" s="34"/>
      <c r="W167" t="s">
        <v>166</v>
      </c>
      <c r="X167" t="s">
        <v>2706</v>
      </c>
      <c r="Y167" t="s">
        <v>16</v>
      </c>
      <c r="Z167" t="s">
        <v>1190</v>
      </c>
      <c r="AA167" t="s">
        <v>1191</v>
      </c>
      <c r="AB167" t="s">
        <v>1192</v>
      </c>
      <c r="AC167" t="s">
        <v>1193</v>
      </c>
      <c r="AD167" t="s">
        <v>2707</v>
      </c>
      <c r="AE167" t="s">
        <v>2708</v>
      </c>
    </row>
    <row r="168" spans="1:31" ht="15" customHeight="1" x14ac:dyDescent="0.2">
      <c r="A168" s="50">
        <f t="shared" ca="1" si="16"/>
        <v>24</v>
      </c>
      <c r="B168" t="s">
        <v>1184</v>
      </c>
      <c r="D168" s="34" t="s">
        <v>18</v>
      </c>
      <c r="E168" s="70">
        <v>14</v>
      </c>
      <c r="F168" t="s">
        <v>2709</v>
      </c>
      <c r="I168" s="76" t="s">
        <v>2591</v>
      </c>
      <c r="K168" s="77" t="s">
        <v>2710</v>
      </c>
      <c r="L168" t="s">
        <v>2593</v>
      </c>
      <c r="M168" t="s">
        <v>2711</v>
      </c>
      <c r="N168" s="34" t="str">
        <f t="shared" si="18"/>
        <v/>
      </c>
      <c r="O168" s="34" t="str">
        <f t="shared" si="17"/>
        <v/>
      </c>
      <c r="S168" t="s">
        <v>2629</v>
      </c>
      <c r="T168" s="34"/>
      <c r="W168" t="s">
        <v>166</v>
      </c>
      <c r="X168" t="s">
        <v>2712</v>
      </c>
      <c r="Y168" t="s">
        <v>16</v>
      </c>
      <c r="Z168" t="s">
        <v>1190</v>
      </c>
      <c r="AA168" t="s">
        <v>1191</v>
      </c>
      <c r="AB168" t="s">
        <v>1192</v>
      </c>
      <c r="AC168" t="s">
        <v>1193</v>
      </c>
      <c r="AD168" t="s">
        <v>2713</v>
      </c>
      <c r="AE168" t="s">
        <v>2714</v>
      </c>
    </row>
    <row r="169" spans="1:31" ht="15" customHeight="1" x14ac:dyDescent="0.2">
      <c r="A169" s="50">
        <f t="shared" ca="1" si="16"/>
        <v>24</v>
      </c>
      <c r="B169" t="s">
        <v>1184</v>
      </c>
      <c r="D169" s="34" t="s">
        <v>18</v>
      </c>
      <c r="E169" s="70">
        <v>15</v>
      </c>
      <c r="F169" t="s">
        <v>2715</v>
      </c>
      <c r="I169" s="74" t="s">
        <v>2716</v>
      </c>
      <c r="K169" t="s">
        <v>2717</v>
      </c>
      <c r="L169" t="s">
        <v>2718</v>
      </c>
      <c r="N169" s="34" t="str">
        <f t="shared" si="18"/>
        <v/>
      </c>
      <c r="O169" s="34" t="str">
        <f t="shared" si="17"/>
        <v/>
      </c>
      <c r="S169" t="s">
        <v>2629</v>
      </c>
      <c r="T169" s="34"/>
      <c r="W169" t="s">
        <v>166</v>
      </c>
      <c r="X169" t="s">
        <v>2719</v>
      </c>
      <c r="Y169" t="s">
        <v>16</v>
      </c>
      <c r="Z169" t="s">
        <v>1190</v>
      </c>
      <c r="AA169" t="s">
        <v>1191</v>
      </c>
      <c r="AB169" t="s">
        <v>1192</v>
      </c>
      <c r="AC169" t="s">
        <v>1193</v>
      </c>
      <c r="AD169" t="s">
        <v>2717</v>
      </c>
      <c r="AE169" t="s">
        <v>2720</v>
      </c>
    </row>
    <row r="170" spans="1:31" ht="15" customHeight="1" x14ac:dyDescent="0.2">
      <c r="A170" s="50">
        <f t="shared" ca="1" si="16"/>
        <v>24</v>
      </c>
      <c r="B170" t="s">
        <v>1184</v>
      </c>
      <c r="D170" s="34" t="s">
        <v>18</v>
      </c>
      <c r="E170" s="70">
        <v>16</v>
      </c>
      <c r="F170" t="s">
        <v>2721</v>
      </c>
      <c r="I170" s="76" t="s">
        <v>2579</v>
      </c>
      <c r="K170" s="77" t="s">
        <v>2580</v>
      </c>
      <c r="L170" t="s">
        <v>2581</v>
      </c>
      <c r="N170" s="34" t="str">
        <f t="shared" si="18"/>
        <v/>
      </c>
      <c r="O170" s="34" t="str">
        <f t="shared" si="17"/>
        <v/>
      </c>
      <c r="S170" t="s">
        <v>2629</v>
      </c>
      <c r="T170" s="34"/>
      <c r="W170" t="s">
        <v>166</v>
      </c>
      <c r="X170" t="s">
        <v>2722</v>
      </c>
      <c r="Y170" t="s">
        <v>16</v>
      </c>
      <c r="Z170" t="s">
        <v>1190</v>
      </c>
      <c r="AA170" t="s">
        <v>1191</v>
      </c>
      <c r="AB170" t="s">
        <v>1192</v>
      </c>
      <c r="AC170" t="s">
        <v>1193</v>
      </c>
      <c r="AD170" t="s">
        <v>2723</v>
      </c>
      <c r="AE170" t="s">
        <v>2724</v>
      </c>
    </row>
    <row r="171" spans="1:31" ht="15" customHeight="1" x14ac:dyDescent="0.2">
      <c r="A171" s="50">
        <f t="shared" ca="1" si="16"/>
        <v>24</v>
      </c>
      <c r="B171" t="s">
        <v>1184</v>
      </c>
      <c r="D171" s="34" t="s">
        <v>18</v>
      </c>
      <c r="E171" s="70">
        <v>17</v>
      </c>
      <c r="F171" t="s">
        <v>2725</v>
      </c>
      <c r="I171" s="76" t="s">
        <v>2573</v>
      </c>
      <c r="K171" s="77" t="s">
        <v>2726</v>
      </c>
      <c r="L171" t="s">
        <v>2575</v>
      </c>
      <c r="N171" s="34" t="str">
        <f t="shared" si="18"/>
        <v/>
      </c>
      <c r="O171" s="34" t="str">
        <f t="shared" si="17"/>
        <v/>
      </c>
      <c r="S171" t="s">
        <v>2629</v>
      </c>
      <c r="T171" s="34"/>
      <c r="W171" t="s">
        <v>166</v>
      </c>
      <c r="X171" t="s">
        <v>2727</v>
      </c>
      <c r="Y171" t="s">
        <v>16</v>
      </c>
      <c r="Z171" t="s">
        <v>1190</v>
      </c>
      <c r="AA171" t="s">
        <v>1191</v>
      </c>
      <c r="AB171" t="s">
        <v>1192</v>
      </c>
      <c r="AC171" t="s">
        <v>1193</v>
      </c>
      <c r="AD171" t="s">
        <v>2728</v>
      </c>
      <c r="AE171" t="s">
        <v>2729</v>
      </c>
    </row>
    <row r="172" spans="1:31" ht="15" customHeight="1" x14ac:dyDescent="0.2">
      <c r="A172" s="50">
        <f t="shared" ca="1" si="16"/>
        <v>24</v>
      </c>
      <c r="B172" t="s">
        <v>1184</v>
      </c>
      <c r="D172" s="34" t="s">
        <v>18</v>
      </c>
      <c r="E172" s="70">
        <v>18</v>
      </c>
      <c r="F172" t="s">
        <v>2730</v>
      </c>
      <c r="I172" s="67" t="s">
        <v>1083</v>
      </c>
      <c r="K172" s="77" t="s">
        <v>2619</v>
      </c>
      <c r="L172" t="s">
        <v>2620</v>
      </c>
      <c r="M172" s="3" t="s">
        <v>2731</v>
      </c>
      <c r="N172" s="34" t="str">
        <f t="shared" si="18"/>
        <v/>
      </c>
      <c r="O172" s="34" t="str">
        <f t="shared" si="17"/>
        <v/>
      </c>
      <c r="S172" t="s">
        <v>2629</v>
      </c>
      <c r="T172" s="34"/>
      <c r="W172" t="s">
        <v>166</v>
      </c>
      <c r="X172" t="s">
        <v>2732</v>
      </c>
      <c r="Y172" t="s">
        <v>16</v>
      </c>
      <c r="Z172" t="s">
        <v>1190</v>
      </c>
      <c r="AA172" t="s">
        <v>1191</v>
      </c>
      <c r="AB172" t="s">
        <v>1192</v>
      </c>
      <c r="AC172" t="s">
        <v>1193</v>
      </c>
      <c r="AD172" t="s">
        <v>2733</v>
      </c>
      <c r="AE172" t="s">
        <v>2734</v>
      </c>
    </row>
    <row r="173" spans="1:31" ht="15" customHeight="1" x14ac:dyDescent="0.2">
      <c r="A173" s="50">
        <f t="shared" ca="1" si="16"/>
        <v>24</v>
      </c>
      <c r="B173" t="s">
        <v>1184</v>
      </c>
      <c r="D173" s="34" t="s">
        <v>18</v>
      </c>
      <c r="E173" s="70">
        <v>19</v>
      </c>
      <c r="F173" t="s">
        <v>2735</v>
      </c>
      <c r="I173" s="74" t="s">
        <v>2736</v>
      </c>
      <c r="K173" t="s">
        <v>2737</v>
      </c>
      <c r="L173" t="s">
        <v>2738</v>
      </c>
      <c r="N173" s="34" t="str">
        <f t="shared" si="18"/>
        <v/>
      </c>
      <c r="O173" s="34" t="str">
        <f t="shared" si="17"/>
        <v/>
      </c>
      <c r="S173" t="s">
        <v>2629</v>
      </c>
      <c r="T173" s="34"/>
      <c r="X173" t="s">
        <v>2739</v>
      </c>
      <c r="Y173" t="s">
        <v>16</v>
      </c>
      <c r="Z173" t="s">
        <v>1190</v>
      </c>
      <c r="AA173" t="s">
        <v>1191</v>
      </c>
      <c r="AB173" t="s">
        <v>1192</v>
      </c>
      <c r="AC173" t="s">
        <v>1193</v>
      </c>
      <c r="AD173" t="s">
        <v>2740</v>
      </c>
      <c r="AE173" t="s">
        <v>2741</v>
      </c>
    </row>
    <row r="174" spans="1:31" ht="15" customHeight="1" x14ac:dyDescent="0.2">
      <c r="A174" s="50">
        <f t="shared" ca="1" si="16"/>
        <v>25</v>
      </c>
      <c r="B174" t="s">
        <v>1224</v>
      </c>
      <c r="D174" s="34" t="s">
        <v>18</v>
      </c>
      <c r="E174" s="70">
        <v>1</v>
      </c>
      <c r="F174" t="s">
        <v>1122</v>
      </c>
      <c r="I174" s="76" t="s">
        <v>1028</v>
      </c>
      <c r="M174" s="3" t="s">
        <v>2742</v>
      </c>
      <c r="N174" s="34" t="str">
        <f t="shared" ref="N174:N196" si="19">IF(Y174="BOOLEAN","Yes/no",IF(Y174="TRUE_ONLY","True only",IF(Y174="INTEGER","Integer",IF(Y174="INTEGER_ZERO_OR_POSITIVE","Integer zero or positive",""))))</f>
        <v/>
      </c>
      <c r="O174" s="34" t="str">
        <f t="shared" ref="O174:O196" si="20">IF(Y174="LONG_TEXT",255,IF(AND(Y174="TEXT",AE174=""),50,""))</f>
        <v/>
      </c>
      <c r="S174" t="s">
        <v>1015</v>
      </c>
      <c r="T174" s="34"/>
      <c r="X174" t="s">
        <v>2743</v>
      </c>
      <c r="Y174" t="s">
        <v>16</v>
      </c>
      <c r="Z174" t="s">
        <v>1230</v>
      </c>
      <c r="AA174" t="s">
        <v>1231</v>
      </c>
      <c r="AB174" t="s">
        <v>1232</v>
      </c>
      <c r="AC174" t="s">
        <v>1233</v>
      </c>
      <c r="AD174" t="s">
        <v>1122</v>
      </c>
      <c r="AE174" t="s">
        <v>2744</v>
      </c>
    </row>
    <row r="175" spans="1:31" ht="15" customHeight="1" x14ac:dyDescent="0.2">
      <c r="A175" s="50">
        <f t="shared" ca="1" si="16"/>
        <v>25</v>
      </c>
      <c r="B175" t="s">
        <v>1224</v>
      </c>
      <c r="D175" s="34" t="s">
        <v>18</v>
      </c>
      <c r="E175" s="70">
        <v>2</v>
      </c>
      <c r="F175" t="s">
        <v>1131</v>
      </c>
      <c r="I175" s="75"/>
      <c r="M175" s="3" t="s">
        <v>2742</v>
      </c>
      <c r="N175" s="34" t="str">
        <f t="shared" si="19"/>
        <v/>
      </c>
      <c r="O175" s="34" t="str">
        <f t="shared" si="20"/>
        <v/>
      </c>
      <c r="S175" t="s">
        <v>1015</v>
      </c>
      <c r="T175" s="34"/>
      <c r="W175" t="s">
        <v>166</v>
      </c>
      <c r="X175" t="s">
        <v>2745</v>
      </c>
      <c r="Y175" t="s">
        <v>16</v>
      </c>
      <c r="Z175" t="s">
        <v>1230</v>
      </c>
      <c r="AA175" t="s">
        <v>1231</v>
      </c>
      <c r="AB175" t="s">
        <v>1232</v>
      </c>
      <c r="AC175" t="s">
        <v>1233</v>
      </c>
      <c r="AD175" t="s">
        <v>1131</v>
      </c>
      <c r="AE175" t="s">
        <v>2746</v>
      </c>
    </row>
    <row r="176" spans="1:31" ht="15" customHeight="1" x14ac:dyDescent="0.2">
      <c r="A176" s="50">
        <f t="shared" ca="1" si="16"/>
        <v>25</v>
      </c>
      <c r="B176" t="s">
        <v>1224</v>
      </c>
      <c r="D176" s="34" t="s">
        <v>18</v>
      </c>
      <c r="E176" s="70">
        <v>3</v>
      </c>
      <c r="F176" t="s">
        <v>1140</v>
      </c>
      <c r="I176" s="75"/>
      <c r="M176" s="3" t="s">
        <v>2742</v>
      </c>
      <c r="N176" s="34" t="str">
        <f t="shared" si="19"/>
        <v/>
      </c>
      <c r="O176" s="34" t="str">
        <f t="shared" si="20"/>
        <v/>
      </c>
      <c r="S176" t="s">
        <v>1015</v>
      </c>
      <c r="T176" s="34"/>
      <c r="W176" t="s">
        <v>166</v>
      </c>
      <c r="X176" t="s">
        <v>2747</v>
      </c>
      <c r="Y176" t="s">
        <v>16</v>
      </c>
      <c r="Z176" t="s">
        <v>1230</v>
      </c>
      <c r="AA176" t="s">
        <v>1231</v>
      </c>
      <c r="AB176" t="s">
        <v>1232</v>
      </c>
      <c r="AC176" t="s">
        <v>1233</v>
      </c>
      <c r="AD176" t="s">
        <v>1140</v>
      </c>
      <c r="AE176" t="s">
        <v>2748</v>
      </c>
    </row>
    <row r="177" spans="1:33" ht="15" customHeight="1" x14ac:dyDescent="0.2">
      <c r="A177" s="50">
        <f t="shared" ca="1" si="16"/>
        <v>25</v>
      </c>
      <c r="B177" t="s">
        <v>1224</v>
      </c>
      <c r="D177" s="34" t="s">
        <v>18</v>
      </c>
      <c r="E177" s="70">
        <v>4</v>
      </c>
      <c r="F177" t="s">
        <v>1147</v>
      </c>
      <c r="I177" s="75"/>
      <c r="M177" s="3" t="s">
        <v>2742</v>
      </c>
      <c r="N177" s="34" t="str">
        <f t="shared" si="19"/>
        <v/>
      </c>
      <c r="O177" s="34" t="str">
        <f t="shared" si="20"/>
        <v/>
      </c>
      <c r="S177" t="s">
        <v>1015</v>
      </c>
      <c r="T177" s="34"/>
      <c r="W177" t="s">
        <v>166</v>
      </c>
      <c r="X177" t="s">
        <v>2749</v>
      </c>
      <c r="Y177" t="s">
        <v>16</v>
      </c>
      <c r="Z177" t="s">
        <v>1230</v>
      </c>
      <c r="AA177" t="s">
        <v>1231</v>
      </c>
      <c r="AB177" t="s">
        <v>1232</v>
      </c>
      <c r="AC177" t="s">
        <v>1233</v>
      </c>
      <c r="AD177" t="s">
        <v>1147</v>
      </c>
      <c r="AE177" t="s">
        <v>2750</v>
      </c>
    </row>
    <row r="178" spans="1:33" ht="15" customHeight="1" x14ac:dyDescent="0.2">
      <c r="A178" s="50">
        <f t="shared" ca="1" si="16"/>
        <v>25</v>
      </c>
      <c r="B178" t="s">
        <v>1224</v>
      </c>
      <c r="D178" s="34" t="s">
        <v>18</v>
      </c>
      <c r="E178" s="70">
        <v>5</v>
      </c>
      <c r="F178" t="s">
        <v>1154</v>
      </c>
      <c r="I178" s="75"/>
      <c r="M178" s="3" t="s">
        <v>2742</v>
      </c>
      <c r="N178" s="34" t="str">
        <f t="shared" si="19"/>
        <v/>
      </c>
      <c r="O178" s="34" t="str">
        <f t="shared" si="20"/>
        <v/>
      </c>
      <c r="S178" t="s">
        <v>1015</v>
      </c>
      <c r="T178" s="34"/>
      <c r="W178" t="s">
        <v>166</v>
      </c>
      <c r="X178" t="s">
        <v>2751</v>
      </c>
      <c r="Y178" t="s">
        <v>16</v>
      </c>
      <c r="Z178" t="s">
        <v>1230</v>
      </c>
      <c r="AA178" t="s">
        <v>1231</v>
      </c>
      <c r="AB178" t="s">
        <v>1232</v>
      </c>
      <c r="AC178" t="s">
        <v>1233</v>
      </c>
      <c r="AD178" t="s">
        <v>1154</v>
      </c>
      <c r="AE178" t="s">
        <v>2752</v>
      </c>
    </row>
    <row r="179" spans="1:33" ht="15" customHeight="1" x14ac:dyDescent="0.2">
      <c r="A179" s="50">
        <f t="shared" ca="1" si="16"/>
        <v>25</v>
      </c>
      <c r="B179" t="s">
        <v>1224</v>
      </c>
      <c r="D179" s="34" t="s">
        <v>18</v>
      </c>
      <c r="E179" s="70">
        <v>6</v>
      </c>
      <c r="F179" t="s">
        <v>2753</v>
      </c>
      <c r="I179" s="75"/>
      <c r="M179" s="3" t="s">
        <v>2742</v>
      </c>
      <c r="N179" s="34" t="str">
        <f t="shared" si="19"/>
        <v/>
      </c>
      <c r="O179" s="34" t="str">
        <f t="shared" si="20"/>
        <v/>
      </c>
      <c r="S179" t="s">
        <v>1015</v>
      </c>
      <c r="T179" s="34"/>
      <c r="W179" t="s">
        <v>166</v>
      </c>
      <c r="X179" t="s">
        <v>2754</v>
      </c>
      <c r="Y179" t="s">
        <v>16</v>
      </c>
      <c r="Z179" t="s">
        <v>1230</v>
      </c>
      <c r="AA179" t="s">
        <v>1231</v>
      </c>
      <c r="AB179" t="s">
        <v>1232</v>
      </c>
      <c r="AC179" t="s">
        <v>1233</v>
      </c>
      <c r="AD179" t="s">
        <v>2753</v>
      </c>
      <c r="AE179" t="s">
        <v>2755</v>
      </c>
    </row>
    <row r="180" spans="1:33" ht="15" customHeight="1" x14ac:dyDescent="0.2">
      <c r="A180" s="50">
        <f t="shared" ca="1" si="16"/>
        <v>25</v>
      </c>
      <c r="B180" t="s">
        <v>1224</v>
      </c>
      <c r="D180" s="34" t="s">
        <v>18</v>
      </c>
      <c r="E180" s="70">
        <v>7</v>
      </c>
      <c r="F180" t="s">
        <v>2756</v>
      </c>
      <c r="I180" s="75"/>
      <c r="M180" s="3" t="s">
        <v>2742</v>
      </c>
      <c r="N180" s="34" t="str">
        <f t="shared" si="19"/>
        <v/>
      </c>
      <c r="O180" s="34" t="str">
        <f t="shared" si="20"/>
        <v/>
      </c>
      <c r="S180" t="s">
        <v>1015</v>
      </c>
      <c r="T180" s="34"/>
      <c r="W180" t="s">
        <v>166</v>
      </c>
      <c r="X180" t="s">
        <v>2757</v>
      </c>
      <c r="Y180" t="s">
        <v>16</v>
      </c>
      <c r="Z180" t="s">
        <v>1230</v>
      </c>
      <c r="AA180" t="s">
        <v>1231</v>
      </c>
      <c r="AB180" t="s">
        <v>1232</v>
      </c>
      <c r="AC180" t="s">
        <v>1233</v>
      </c>
      <c r="AD180" t="s">
        <v>2756</v>
      </c>
      <c r="AE180" t="s">
        <v>2758</v>
      </c>
    </row>
    <row r="181" spans="1:33" ht="15" customHeight="1" x14ac:dyDescent="0.2">
      <c r="A181" s="50">
        <f t="shared" ca="1" si="16"/>
        <v>25</v>
      </c>
      <c r="B181" t="s">
        <v>1224</v>
      </c>
      <c r="D181" s="34" t="s">
        <v>18</v>
      </c>
      <c r="E181" s="70">
        <v>8</v>
      </c>
      <c r="F181" t="s">
        <v>1175</v>
      </c>
      <c r="I181" s="75"/>
      <c r="M181" s="3" t="s">
        <v>2742</v>
      </c>
      <c r="N181" s="34" t="str">
        <f t="shared" si="19"/>
        <v/>
      </c>
      <c r="O181" s="34" t="str">
        <f t="shared" si="20"/>
        <v/>
      </c>
      <c r="S181" t="s">
        <v>1015</v>
      </c>
      <c r="T181" s="34"/>
      <c r="W181" t="s">
        <v>166</v>
      </c>
      <c r="X181" t="s">
        <v>2759</v>
      </c>
      <c r="Y181" t="s">
        <v>16</v>
      </c>
      <c r="Z181" t="s">
        <v>1230</v>
      </c>
      <c r="AA181" t="s">
        <v>1231</v>
      </c>
      <c r="AB181" t="s">
        <v>1232</v>
      </c>
      <c r="AC181" t="s">
        <v>1233</v>
      </c>
      <c r="AD181" t="s">
        <v>1175</v>
      </c>
      <c r="AE181" t="s">
        <v>2760</v>
      </c>
    </row>
    <row r="182" spans="1:33" ht="15" customHeight="1" x14ac:dyDescent="0.2">
      <c r="A182" s="50">
        <f t="shared" ca="1" si="16"/>
        <v>26</v>
      </c>
      <c r="B182" t="s">
        <v>1235</v>
      </c>
      <c r="D182" s="34" t="s">
        <v>18</v>
      </c>
      <c r="E182" s="70">
        <v>1</v>
      </c>
      <c r="F182" t="s">
        <v>2761</v>
      </c>
      <c r="M182" s="3" t="s">
        <v>2762</v>
      </c>
      <c r="N182" s="34" t="str">
        <f t="shared" si="19"/>
        <v/>
      </c>
      <c r="O182" s="34" t="str">
        <f t="shared" si="20"/>
        <v/>
      </c>
      <c r="S182" t="s">
        <v>1015</v>
      </c>
      <c r="T182" s="34"/>
      <c r="X182" t="s">
        <v>2763</v>
      </c>
      <c r="Y182" t="s">
        <v>16</v>
      </c>
      <c r="Z182" t="s">
        <v>1241</v>
      </c>
      <c r="AA182" t="s">
        <v>1242</v>
      </c>
      <c r="AB182" t="s">
        <v>1243</v>
      </c>
      <c r="AC182" t="s">
        <v>1244</v>
      </c>
      <c r="AD182" t="s">
        <v>2761</v>
      </c>
      <c r="AE182" t="s">
        <v>2764</v>
      </c>
    </row>
    <row r="183" spans="1:33" ht="15" customHeight="1" x14ac:dyDescent="0.2">
      <c r="A183" s="50">
        <f t="shared" ca="1" si="16"/>
        <v>26</v>
      </c>
      <c r="B183" t="s">
        <v>1235</v>
      </c>
      <c r="D183" s="34" t="s">
        <v>18</v>
      </c>
      <c r="E183" s="70">
        <v>2</v>
      </c>
      <c r="F183" t="s">
        <v>2765</v>
      </c>
      <c r="M183" s="3" t="s">
        <v>2762</v>
      </c>
      <c r="N183" s="34" t="str">
        <f t="shared" si="19"/>
        <v/>
      </c>
      <c r="O183" s="34" t="str">
        <f t="shared" si="20"/>
        <v/>
      </c>
      <c r="S183" t="s">
        <v>1015</v>
      </c>
      <c r="T183" s="34"/>
      <c r="X183" t="s">
        <v>2766</v>
      </c>
      <c r="Y183" t="s">
        <v>16</v>
      </c>
      <c r="Z183" t="s">
        <v>1241</v>
      </c>
      <c r="AA183" t="s">
        <v>1242</v>
      </c>
      <c r="AB183" t="s">
        <v>1243</v>
      </c>
      <c r="AC183" t="s">
        <v>1244</v>
      </c>
      <c r="AD183" t="s">
        <v>2765</v>
      </c>
      <c r="AE183" t="s">
        <v>2767</v>
      </c>
    </row>
    <row r="184" spans="1:33" ht="15" customHeight="1" x14ac:dyDescent="0.2">
      <c r="A184" s="50">
        <f t="shared" ca="1" si="16"/>
        <v>26</v>
      </c>
      <c r="B184" t="s">
        <v>1235</v>
      </c>
      <c r="D184" s="34" t="s">
        <v>18</v>
      </c>
      <c r="E184" s="70">
        <v>3</v>
      </c>
      <c r="F184" t="s">
        <v>2768</v>
      </c>
      <c r="M184" s="3" t="s">
        <v>2762</v>
      </c>
      <c r="N184" s="34" t="str">
        <f t="shared" si="19"/>
        <v/>
      </c>
      <c r="O184" s="34" t="str">
        <f t="shared" si="20"/>
        <v/>
      </c>
      <c r="S184" t="s">
        <v>1015</v>
      </c>
      <c r="T184" s="34"/>
      <c r="X184" t="s">
        <v>2769</v>
      </c>
      <c r="Y184" t="s">
        <v>16</v>
      </c>
      <c r="Z184" t="s">
        <v>1241</v>
      </c>
      <c r="AA184" t="s">
        <v>1242</v>
      </c>
      <c r="AB184" t="s">
        <v>1243</v>
      </c>
      <c r="AC184" t="s">
        <v>1244</v>
      </c>
      <c r="AD184" t="s">
        <v>2768</v>
      </c>
      <c r="AE184" t="s">
        <v>2770</v>
      </c>
    </row>
    <row r="185" spans="1:33" ht="15" customHeight="1" x14ac:dyDescent="0.2">
      <c r="A185" s="50">
        <f t="shared" ca="1" si="16"/>
        <v>26</v>
      </c>
      <c r="B185" t="s">
        <v>1235</v>
      </c>
      <c r="D185" s="34" t="s">
        <v>18</v>
      </c>
      <c r="E185" s="70">
        <v>4</v>
      </c>
      <c r="F185" t="s">
        <v>2771</v>
      </c>
      <c r="M185" s="3" t="s">
        <v>2762</v>
      </c>
      <c r="N185" s="34" t="str">
        <f t="shared" si="19"/>
        <v/>
      </c>
      <c r="O185" s="34" t="str">
        <f t="shared" si="20"/>
        <v/>
      </c>
      <c r="S185" t="s">
        <v>1015</v>
      </c>
      <c r="T185" s="34"/>
      <c r="X185" t="s">
        <v>2772</v>
      </c>
      <c r="Y185" t="s">
        <v>16</v>
      </c>
      <c r="Z185" t="s">
        <v>1241</v>
      </c>
      <c r="AA185" t="s">
        <v>1242</v>
      </c>
      <c r="AB185" t="s">
        <v>1243</v>
      </c>
      <c r="AC185" t="s">
        <v>1244</v>
      </c>
      <c r="AD185" t="s">
        <v>2771</v>
      </c>
      <c r="AE185" t="s">
        <v>2773</v>
      </c>
    </row>
    <row r="186" spans="1:33" ht="15" customHeight="1" x14ac:dyDescent="0.2">
      <c r="A186" s="50">
        <f t="shared" ca="1" si="16"/>
        <v>26</v>
      </c>
      <c r="B186" t="s">
        <v>1235</v>
      </c>
      <c r="D186" s="34" t="s">
        <v>18</v>
      </c>
      <c r="E186" s="70">
        <v>5</v>
      </c>
      <c r="F186" t="s">
        <v>2774</v>
      </c>
      <c r="M186" s="3" t="s">
        <v>2762</v>
      </c>
      <c r="N186" s="34" t="str">
        <f t="shared" si="19"/>
        <v/>
      </c>
      <c r="O186" s="34" t="str">
        <f t="shared" si="20"/>
        <v/>
      </c>
      <c r="S186" t="s">
        <v>1015</v>
      </c>
      <c r="T186" s="34"/>
      <c r="X186" t="s">
        <v>2775</v>
      </c>
      <c r="Y186" t="s">
        <v>16</v>
      </c>
      <c r="Z186" t="s">
        <v>1241</v>
      </c>
      <c r="AA186" t="s">
        <v>1242</v>
      </c>
      <c r="AB186" t="s">
        <v>1243</v>
      </c>
      <c r="AC186" t="s">
        <v>1244</v>
      </c>
      <c r="AD186" t="s">
        <v>2774</v>
      </c>
      <c r="AE186" t="s">
        <v>2776</v>
      </c>
    </row>
    <row r="187" spans="1:33" ht="15" customHeight="1" x14ac:dyDescent="0.2">
      <c r="A187" s="50">
        <f t="shared" ca="1" si="16"/>
        <v>26</v>
      </c>
      <c r="B187" t="s">
        <v>1235</v>
      </c>
      <c r="D187" s="34" t="s">
        <v>18</v>
      </c>
      <c r="E187" s="70">
        <v>6</v>
      </c>
      <c r="F187" t="s">
        <v>2777</v>
      </c>
      <c r="M187" s="3" t="s">
        <v>2762</v>
      </c>
      <c r="N187" s="34" t="str">
        <f t="shared" si="19"/>
        <v/>
      </c>
      <c r="O187" s="34" t="str">
        <f t="shared" si="20"/>
        <v/>
      </c>
      <c r="S187" t="s">
        <v>1015</v>
      </c>
      <c r="T187" s="34"/>
      <c r="X187" t="s">
        <v>2778</v>
      </c>
      <c r="Y187" t="s">
        <v>16</v>
      </c>
      <c r="Z187" t="s">
        <v>1241</v>
      </c>
      <c r="AA187" t="s">
        <v>1242</v>
      </c>
      <c r="AB187" t="s">
        <v>1243</v>
      </c>
      <c r="AC187" t="s">
        <v>1244</v>
      </c>
      <c r="AD187" t="s">
        <v>2777</v>
      </c>
      <c r="AE187" t="s">
        <v>2779</v>
      </c>
    </row>
    <row r="188" spans="1:33" ht="15" customHeight="1" x14ac:dyDescent="0.2">
      <c r="A188" s="50">
        <f t="shared" ca="1" si="16"/>
        <v>27</v>
      </c>
      <c r="B188" s="85" t="s">
        <v>2780</v>
      </c>
      <c r="C188" s="85"/>
      <c r="D188" s="85" t="s">
        <v>18</v>
      </c>
      <c r="E188" s="70">
        <v>1</v>
      </c>
      <c r="F188" s="85" t="s">
        <v>2781</v>
      </c>
      <c r="G188" s="85"/>
      <c r="H188" s="83"/>
      <c r="I188" s="83"/>
      <c r="J188" s="83"/>
      <c r="K188" s="83"/>
      <c r="L188" s="83"/>
      <c r="M188" s="3" t="s">
        <v>2224</v>
      </c>
      <c r="N188" s="34" t="str">
        <f t="shared" si="19"/>
        <v/>
      </c>
      <c r="O188" s="34" t="str">
        <f t="shared" si="20"/>
        <v/>
      </c>
      <c r="S188" t="s">
        <v>1015</v>
      </c>
      <c r="T188" s="34"/>
      <c r="Y188" t="s">
        <v>16</v>
      </c>
      <c r="Z188" t="s">
        <v>1304</v>
      </c>
      <c r="AA188" t="s">
        <v>1305</v>
      </c>
      <c r="AB188" t="s">
        <v>1306</v>
      </c>
      <c r="AC188" t="s">
        <v>1307</v>
      </c>
      <c r="AD188" t="s">
        <v>2781</v>
      </c>
      <c r="AE188" t="s">
        <v>2782</v>
      </c>
      <c r="AG188" t="s">
        <v>1308</v>
      </c>
    </row>
    <row r="189" spans="1:33" ht="15" customHeight="1" x14ac:dyDescent="0.2">
      <c r="A189" s="50">
        <f t="shared" ca="1" si="16"/>
        <v>27</v>
      </c>
      <c r="B189" s="85" t="s">
        <v>2780</v>
      </c>
      <c r="C189" s="85"/>
      <c r="D189" s="85" t="s">
        <v>18</v>
      </c>
      <c r="E189" s="70">
        <v>2</v>
      </c>
      <c r="F189" s="85" t="s">
        <v>2783</v>
      </c>
      <c r="G189" s="85"/>
      <c r="H189" s="83"/>
      <c r="I189" s="83"/>
      <c r="J189" s="83"/>
      <c r="K189" s="83"/>
      <c r="L189" s="83"/>
      <c r="M189" s="3" t="s">
        <v>2224</v>
      </c>
      <c r="N189" s="34" t="str">
        <f t="shared" si="19"/>
        <v/>
      </c>
      <c r="O189" s="34" t="str">
        <f t="shared" si="20"/>
        <v/>
      </c>
      <c r="S189" t="s">
        <v>1015</v>
      </c>
      <c r="T189" s="34"/>
      <c r="Y189" t="s">
        <v>16</v>
      </c>
      <c r="Z189" t="s">
        <v>1304</v>
      </c>
      <c r="AA189" t="s">
        <v>1305</v>
      </c>
      <c r="AB189" t="s">
        <v>1306</v>
      </c>
      <c r="AC189" t="s">
        <v>1307</v>
      </c>
      <c r="AD189" t="s">
        <v>2783</v>
      </c>
      <c r="AE189" t="s">
        <v>2784</v>
      </c>
      <c r="AG189" t="s">
        <v>1308</v>
      </c>
    </row>
    <row r="190" spans="1:33" ht="15" customHeight="1" x14ac:dyDescent="0.2">
      <c r="A190" s="50">
        <f t="shared" ca="1" si="16"/>
        <v>27</v>
      </c>
      <c r="B190" s="85" t="s">
        <v>2780</v>
      </c>
      <c r="C190" s="85"/>
      <c r="D190" s="85" t="s">
        <v>18</v>
      </c>
      <c r="E190" s="70">
        <v>3</v>
      </c>
      <c r="F190" s="85" t="s">
        <v>2785</v>
      </c>
      <c r="G190" s="85"/>
      <c r="H190" s="83"/>
      <c r="I190" s="83"/>
      <c r="J190" s="83"/>
      <c r="K190" s="83"/>
      <c r="L190" s="83"/>
      <c r="M190" s="3" t="s">
        <v>2224</v>
      </c>
      <c r="N190" s="34" t="str">
        <f t="shared" si="19"/>
        <v/>
      </c>
      <c r="O190" s="34" t="str">
        <f t="shared" si="20"/>
        <v/>
      </c>
      <c r="S190" t="s">
        <v>1015</v>
      </c>
      <c r="T190" s="34"/>
      <c r="Y190" t="s">
        <v>16</v>
      </c>
      <c r="Z190" t="s">
        <v>1304</v>
      </c>
      <c r="AA190" t="s">
        <v>1305</v>
      </c>
      <c r="AB190" t="s">
        <v>1306</v>
      </c>
      <c r="AC190" t="s">
        <v>1307</v>
      </c>
      <c r="AD190" t="s">
        <v>2785</v>
      </c>
      <c r="AE190" t="s">
        <v>2786</v>
      </c>
      <c r="AG190" t="s">
        <v>1308</v>
      </c>
    </row>
    <row r="191" spans="1:33" ht="15" customHeight="1" x14ac:dyDescent="0.2">
      <c r="A191" s="50">
        <f t="shared" ca="1" si="16"/>
        <v>27</v>
      </c>
      <c r="B191" s="85" t="s">
        <v>2780</v>
      </c>
      <c r="C191" s="85"/>
      <c r="D191" s="85" t="s">
        <v>18</v>
      </c>
      <c r="E191" s="70">
        <v>4</v>
      </c>
      <c r="F191" s="85" t="s">
        <v>2787</v>
      </c>
      <c r="G191" s="85"/>
      <c r="H191" s="83"/>
      <c r="I191" s="83"/>
      <c r="J191" s="83"/>
      <c r="K191" s="83"/>
      <c r="L191" s="83"/>
      <c r="M191" s="3" t="s">
        <v>2224</v>
      </c>
      <c r="N191" s="34" t="str">
        <f t="shared" si="19"/>
        <v/>
      </c>
      <c r="O191" s="34" t="str">
        <f t="shared" si="20"/>
        <v/>
      </c>
      <c r="S191" t="s">
        <v>1015</v>
      </c>
      <c r="T191" s="34"/>
      <c r="Y191" t="s">
        <v>16</v>
      </c>
      <c r="Z191" t="s">
        <v>1304</v>
      </c>
      <c r="AA191" t="s">
        <v>1305</v>
      </c>
      <c r="AB191" t="s">
        <v>1306</v>
      </c>
      <c r="AC191" t="s">
        <v>1307</v>
      </c>
      <c r="AD191" t="s">
        <v>2787</v>
      </c>
      <c r="AE191" t="s">
        <v>2788</v>
      </c>
      <c r="AG191" t="s">
        <v>1308</v>
      </c>
    </row>
    <row r="192" spans="1:33" ht="15" customHeight="1" x14ac:dyDescent="0.2">
      <c r="A192" s="50">
        <f t="shared" ca="1" si="16"/>
        <v>27</v>
      </c>
      <c r="B192" s="85" t="s">
        <v>2780</v>
      </c>
      <c r="C192" s="85"/>
      <c r="D192" s="85" t="s">
        <v>18</v>
      </c>
      <c r="E192" s="70">
        <v>5</v>
      </c>
      <c r="F192" s="85" t="s">
        <v>2789</v>
      </c>
      <c r="G192" s="85"/>
      <c r="H192" s="83"/>
      <c r="I192" s="83"/>
      <c r="J192" s="83"/>
      <c r="K192" s="83"/>
      <c r="L192" s="83"/>
      <c r="M192" s="3" t="s">
        <v>2224</v>
      </c>
      <c r="N192" s="34" t="str">
        <f t="shared" si="19"/>
        <v/>
      </c>
      <c r="O192" s="34" t="str">
        <f t="shared" si="20"/>
        <v/>
      </c>
      <c r="S192" t="s">
        <v>1015</v>
      </c>
      <c r="T192" s="34"/>
      <c r="Y192" t="s">
        <v>16</v>
      </c>
      <c r="Z192" t="s">
        <v>1304</v>
      </c>
      <c r="AA192" t="s">
        <v>1305</v>
      </c>
      <c r="AB192" t="s">
        <v>1306</v>
      </c>
      <c r="AC192" t="s">
        <v>1307</v>
      </c>
      <c r="AD192" t="s">
        <v>2789</v>
      </c>
      <c r="AE192" t="s">
        <v>2790</v>
      </c>
      <c r="AG192" t="s">
        <v>1308</v>
      </c>
    </row>
    <row r="193" spans="1:31" ht="15" customHeight="1" x14ac:dyDescent="0.2">
      <c r="A193" s="50">
        <f t="shared" ca="1" si="16"/>
        <v>28</v>
      </c>
      <c r="B193" t="s">
        <v>1312</v>
      </c>
      <c r="D193" s="34" t="s">
        <v>18</v>
      </c>
      <c r="E193" s="70">
        <v>1</v>
      </c>
      <c r="F193" t="s">
        <v>2791</v>
      </c>
      <c r="L193" t="str">
        <f>LEFT(F193,4)&amp;X193</f>
        <v>0 - لم يتم قياسه</v>
      </c>
      <c r="M193" s="3" t="s">
        <v>1528</v>
      </c>
      <c r="N193" s="34"/>
      <c r="O193" s="34" t="str">
        <f t="shared" si="20"/>
        <v/>
      </c>
      <c r="T193" s="34"/>
      <c r="X193" t="s">
        <v>2792</v>
      </c>
      <c r="Y193" t="s">
        <v>16</v>
      </c>
      <c r="Z193" t="s">
        <v>1318</v>
      </c>
      <c r="AA193" t="s">
        <v>1319</v>
      </c>
      <c r="AB193" t="s">
        <v>1320</v>
      </c>
      <c r="AC193" t="s">
        <v>1321</v>
      </c>
      <c r="AD193" t="s">
        <v>2793</v>
      </c>
      <c r="AE193" t="s">
        <v>2794</v>
      </c>
    </row>
    <row r="194" spans="1:31" ht="15" customHeight="1" x14ac:dyDescent="0.2">
      <c r="A194" s="50">
        <f t="shared" ca="1" si="16"/>
        <v>28</v>
      </c>
      <c r="B194" t="s">
        <v>1312</v>
      </c>
      <c r="D194" s="34" t="s">
        <v>18</v>
      </c>
      <c r="E194" s="70">
        <v>2</v>
      </c>
      <c r="F194" t="s">
        <v>2795</v>
      </c>
      <c r="L194" t="str">
        <f t="shared" ref="L194:L208" si="21">LEFT(F194,4)&amp;X194</f>
        <v>1 - عادي / غير مريض</v>
      </c>
      <c r="M194" s="3" t="s">
        <v>1528</v>
      </c>
      <c r="N194" s="34" t="str">
        <f t="shared" si="19"/>
        <v/>
      </c>
      <c r="O194" s="34" t="str">
        <f t="shared" si="20"/>
        <v/>
      </c>
      <c r="T194" s="34" t="str">
        <f t="shared" ref="T194:T197" si="22">IF(RIGHT(TRIM(SUBSTITUTE(B194,":","")),7)="specify","Hide concept if ["&amp;B193&amp;"] &lt;&gt; 'Other'","")</f>
        <v/>
      </c>
      <c r="X194" t="s">
        <v>2796</v>
      </c>
      <c r="Y194" t="s">
        <v>16</v>
      </c>
      <c r="Z194" t="s">
        <v>1318</v>
      </c>
      <c r="AA194" t="s">
        <v>1319</v>
      </c>
      <c r="AB194" t="s">
        <v>1320</v>
      </c>
      <c r="AC194" t="s">
        <v>1321</v>
      </c>
      <c r="AD194" t="s">
        <v>2797</v>
      </c>
      <c r="AE194" t="s">
        <v>2798</v>
      </c>
    </row>
    <row r="195" spans="1:31" ht="15" customHeight="1" x14ac:dyDescent="0.2">
      <c r="A195" s="50">
        <f t="shared" ca="1" si="16"/>
        <v>28</v>
      </c>
      <c r="B195" t="s">
        <v>1312</v>
      </c>
      <c r="D195" s="34" t="s">
        <v>18</v>
      </c>
      <c r="E195" s="70">
        <v>3</v>
      </c>
      <c r="F195" t="s">
        <v>2799</v>
      </c>
      <c r="L195" t="str">
        <f t="shared" si="21"/>
        <v>2 - يشتبه بإصابته بمرض نفسي</v>
      </c>
      <c r="M195" s="3" t="s">
        <v>1528</v>
      </c>
      <c r="N195" s="34" t="str">
        <f t="shared" si="19"/>
        <v/>
      </c>
      <c r="O195" s="34" t="str">
        <f t="shared" si="20"/>
        <v/>
      </c>
      <c r="T195" s="34" t="str">
        <f t="shared" si="22"/>
        <v/>
      </c>
      <c r="X195" t="s">
        <v>2800</v>
      </c>
      <c r="Y195" t="s">
        <v>16</v>
      </c>
      <c r="Z195" t="s">
        <v>1318</v>
      </c>
      <c r="AA195" t="s">
        <v>1319</v>
      </c>
      <c r="AB195" t="s">
        <v>1320</v>
      </c>
      <c r="AC195" t="s">
        <v>1321</v>
      </c>
      <c r="AD195" t="s">
        <v>2801</v>
      </c>
      <c r="AE195" t="s">
        <v>2802</v>
      </c>
    </row>
    <row r="196" spans="1:31" ht="15" customHeight="1" x14ac:dyDescent="0.2">
      <c r="A196" s="50">
        <f t="shared" ca="1" si="16"/>
        <v>28</v>
      </c>
      <c r="B196" t="s">
        <v>1312</v>
      </c>
      <c r="D196" s="34" t="s">
        <v>18</v>
      </c>
      <c r="E196" s="70">
        <v>4</v>
      </c>
      <c r="F196" t="s">
        <v>2803</v>
      </c>
      <c r="L196" t="str">
        <f t="shared" si="21"/>
        <v>3 - مريض بشكل طفيف</v>
      </c>
      <c r="M196" s="3" t="s">
        <v>1528</v>
      </c>
      <c r="N196" s="34" t="str">
        <f t="shared" si="19"/>
        <v/>
      </c>
      <c r="O196" s="34" t="str">
        <f t="shared" si="20"/>
        <v/>
      </c>
      <c r="T196" s="34" t="str">
        <f t="shared" si="22"/>
        <v/>
      </c>
      <c r="X196" t="s">
        <v>2804</v>
      </c>
      <c r="Y196" t="s">
        <v>16</v>
      </c>
      <c r="Z196" t="s">
        <v>1318</v>
      </c>
      <c r="AA196" t="s">
        <v>1319</v>
      </c>
      <c r="AB196" t="s">
        <v>1320</v>
      </c>
      <c r="AC196" t="s">
        <v>1321</v>
      </c>
      <c r="AD196" t="s">
        <v>2805</v>
      </c>
      <c r="AE196" t="s">
        <v>2806</v>
      </c>
    </row>
    <row r="197" spans="1:31" ht="15" customHeight="1" x14ac:dyDescent="0.2">
      <c r="A197" s="50">
        <f t="shared" ca="1" si="16"/>
        <v>28</v>
      </c>
      <c r="B197" t="s">
        <v>1312</v>
      </c>
      <c r="D197" s="34" t="s">
        <v>18</v>
      </c>
      <c r="E197" s="70">
        <v>5</v>
      </c>
      <c r="F197" t="s">
        <v>2807</v>
      </c>
      <c r="L197" t="str">
        <f t="shared" si="21"/>
        <v xml:space="preserve">4 - مريض بشكل متوسط </v>
      </c>
      <c r="M197" s="3" t="s">
        <v>1528</v>
      </c>
      <c r="N197" s="34" t="str">
        <f t="shared" ref="N197:N231" si="23">IF(Y197="BOOLEAN","Yes/no",IF(Y197="TRUE_ONLY","True only",IF(Y197="INTEGER","Integer",IF(Y197="INTEGER_ZERO_OR_POSITIVE","Integer zero or positive",""))))</f>
        <v/>
      </c>
      <c r="O197" s="34" t="str">
        <f t="shared" ref="O197:O231" si="24">IF(Y197="LONG_TEXT",255,IF(AND(Y197="TEXT",AE197=""),50,""))</f>
        <v/>
      </c>
      <c r="T197" s="34" t="str">
        <f t="shared" si="22"/>
        <v/>
      </c>
      <c r="X197" t="s">
        <v>2808</v>
      </c>
      <c r="Y197" t="s">
        <v>16</v>
      </c>
      <c r="Z197" t="s">
        <v>1318</v>
      </c>
      <c r="AA197" t="s">
        <v>1319</v>
      </c>
      <c r="AB197" t="s">
        <v>1320</v>
      </c>
      <c r="AC197" t="s">
        <v>1321</v>
      </c>
      <c r="AD197" t="s">
        <v>2809</v>
      </c>
      <c r="AE197" t="s">
        <v>2810</v>
      </c>
    </row>
    <row r="198" spans="1:31" ht="15" customHeight="1" x14ac:dyDescent="0.2">
      <c r="A198" s="50">
        <f t="shared" ca="1" si="16"/>
        <v>28</v>
      </c>
      <c r="B198" t="s">
        <v>1312</v>
      </c>
      <c r="D198" s="34" t="s">
        <v>18</v>
      </c>
      <c r="E198" s="70">
        <v>6</v>
      </c>
      <c r="F198" t="s">
        <v>2811</v>
      </c>
      <c r="L198" t="str">
        <f t="shared" si="21"/>
        <v xml:space="preserve">5 - مريض بشكل ملحوظ </v>
      </c>
      <c r="M198" s="3" t="s">
        <v>1528</v>
      </c>
      <c r="N198" s="34" t="str">
        <f t="shared" si="23"/>
        <v/>
      </c>
      <c r="O198" s="34" t="str">
        <f t="shared" si="24"/>
        <v/>
      </c>
      <c r="T198" s="34" t="str">
        <f t="shared" ref="T198:T231" si="25">IF(RIGHT(TRIM(SUBSTITUTE(B198,":","")),7)="specify","Hide concept if ["&amp;B197&amp;"] &lt;&gt; 'Other'","")</f>
        <v/>
      </c>
      <c r="X198" t="s">
        <v>2812</v>
      </c>
      <c r="Y198" t="s">
        <v>16</v>
      </c>
      <c r="Z198" t="s">
        <v>1318</v>
      </c>
      <c r="AA198" t="s">
        <v>1319</v>
      </c>
      <c r="AB198" t="s">
        <v>1320</v>
      </c>
      <c r="AC198" t="s">
        <v>1321</v>
      </c>
      <c r="AD198" t="s">
        <v>2813</v>
      </c>
      <c r="AE198" t="s">
        <v>2814</v>
      </c>
    </row>
    <row r="199" spans="1:31" ht="15" customHeight="1" x14ac:dyDescent="0.2">
      <c r="A199" s="50">
        <f t="shared" ca="1" si="16"/>
        <v>28</v>
      </c>
      <c r="B199" t="s">
        <v>1312</v>
      </c>
      <c r="D199" s="34" t="s">
        <v>18</v>
      </c>
      <c r="E199" s="70">
        <v>7</v>
      </c>
      <c r="F199" t="s">
        <v>2815</v>
      </c>
      <c r="L199" t="str">
        <f t="shared" si="21"/>
        <v>6 - مريض بشكل شديد</v>
      </c>
      <c r="M199" s="3" t="s">
        <v>1528</v>
      </c>
      <c r="N199" s="34" t="str">
        <f t="shared" si="23"/>
        <v/>
      </c>
      <c r="O199" s="34" t="str">
        <f t="shared" si="24"/>
        <v/>
      </c>
      <c r="T199" s="34" t="str">
        <f t="shared" si="25"/>
        <v/>
      </c>
      <c r="X199" t="s">
        <v>2816</v>
      </c>
      <c r="Y199" t="s">
        <v>16</v>
      </c>
      <c r="Z199" t="s">
        <v>1318</v>
      </c>
      <c r="AA199" t="s">
        <v>1319</v>
      </c>
      <c r="AB199" t="s">
        <v>1320</v>
      </c>
      <c r="AC199" t="s">
        <v>1321</v>
      </c>
      <c r="AD199" t="s">
        <v>2817</v>
      </c>
      <c r="AE199" t="s">
        <v>2818</v>
      </c>
    </row>
    <row r="200" spans="1:31" ht="15" customHeight="1" x14ac:dyDescent="0.2">
      <c r="A200" s="50">
        <f t="shared" ca="1" si="16"/>
        <v>28</v>
      </c>
      <c r="B200" t="s">
        <v>1312</v>
      </c>
      <c r="D200" s="34" t="s">
        <v>18</v>
      </c>
      <c r="E200" s="70">
        <v>8</v>
      </c>
      <c r="F200" t="s">
        <v>2819</v>
      </c>
      <c r="L200" t="str">
        <f t="shared" si="21"/>
        <v>7 - مريض بشكل خطير</v>
      </c>
      <c r="M200" s="3" t="s">
        <v>1528</v>
      </c>
      <c r="N200" s="34" t="str">
        <f t="shared" si="23"/>
        <v/>
      </c>
      <c r="O200" s="34" t="str">
        <f t="shared" si="24"/>
        <v/>
      </c>
      <c r="T200" s="34" t="str">
        <f t="shared" si="25"/>
        <v/>
      </c>
      <c r="X200" t="s">
        <v>2820</v>
      </c>
      <c r="Y200" t="s">
        <v>16</v>
      </c>
      <c r="Z200" t="s">
        <v>1318</v>
      </c>
      <c r="AA200" t="s">
        <v>1319</v>
      </c>
      <c r="AB200" t="s">
        <v>1320</v>
      </c>
      <c r="AC200" t="s">
        <v>1321</v>
      </c>
      <c r="AD200" t="s">
        <v>2821</v>
      </c>
      <c r="AE200" t="s">
        <v>2822</v>
      </c>
    </row>
    <row r="201" spans="1:31" ht="15" customHeight="1" x14ac:dyDescent="0.2">
      <c r="A201" s="50">
        <f t="shared" ca="1" si="16"/>
        <v>29</v>
      </c>
      <c r="B201" t="s">
        <v>1604</v>
      </c>
      <c r="D201" s="34" t="s">
        <v>18</v>
      </c>
      <c r="E201" s="70">
        <v>1</v>
      </c>
      <c r="F201" t="s">
        <v>2791</v>
      </c>
      <c r="L201" t="str">
        <f t="shared" si="21"/>
        <v xml:space="preserve">0 - لم يتم قياسه </v>
      </c>
      <c r="M201" s="3" t="s">
        <v>1528</v>
      </c>
      <c r="N201" s="34"/>
      <c r="O201" s="34" t="str">
        <f t="shared" si="24"/>
        <v/>
      </c>
      <c r="T201" s="34"/>
      <c r="X201" t="s">
        <v>2823</v>
      </c>
      <c r="Y201" t="s">
        <v>16</v>
      </c>
      <c r="Z201" t="s">
        <v>1318</v>
      </c>
      <c r="AA201" t="s">
        <v>1319</v>
      </c>
      <c r="AB201" t="s">
        <v>1320</v>
      </c>
      <c r="AC201" t="s">
        <v>1321</v>
      </c>
      <c r="AD201" t="s">
        <v>2793</v>
      </c>
      <c r="AE201" t="s">
        <v>2794</v>
      </c>
    </row>
    <row r="202" spans="1:31" ht="15" customHeight="1" x14ac:dyDescent="0.2">
      <c r="A202" s="50">
        <f t="shared" ca="1" si="16"/>
        <v>29</v>
      </c>
      <c r="B202" t="s">
        <v>1604</v>
      </c>
      <c r="D202" s="34" t="s">
        <v>18</v>
      </c>
      <c r="E202" s="70">
        <v>2</v>
      </c>
      <c r="F202" t="s">
        <v>2824</v>
      </c>
      <c r="L202" t="str">
        <f t="shared" si="21"/>
        <v xml:space="preserve">1 - تحسن إلى حد كبير </v>
      </c>
      <c r="M202" s="3" t="s">
        <v>1528</v>
      </c>
      <c r="N202" s="34" t="str">
        <f t="shared" ref="N202:N208" si="26">IF(Y202="BOOLEAN","Yes/no",IF(Y202="TRUE_ONLY","True only",IF(Y202="INTEGER","Integer",IF(Y202="INTEGER_ZERO_OR_POSITIVE","Integer zero or positive",""))))</f>
        <v/>
      </c>
      <c r="O202" s="34" t="str">
        <f t="shared" si="24"/>
        <v/>
      </c>
      <c r="T202" s="34" t="str">
        <f t="shared" ref="T202:T208" si="27">IF(RIGHT(TRIM(SUBSTITUTE(B202,":","")),7)="specify","Hide concept if ["&amp;B201&amp;"] &lt;&gt; 'Other'","")</f>
        <v/>
      </c>
      <c r="X202" t="s">
        <v>2825</v>
      </c>
      <c r="Y202" t="s">
        <v>16</v>
      </c>
      <c r="Z202" t="s">
        <v>1318</v>
      </c>
      <c r="AA202" t="s">
        <v>1319</v>
      </c>
      <c r="AB202" t="s">
        <v>1320</v>
      </c>
      <c r="AC202" t="s">
        <v>1321</v>
      </c>
      <c r="AD202" t="s">
        <v>2797</v>
      </c>
      <c r="AE202" t="s">
        <v>2798</v>
      </c>
    </row>
    <row r="203" spans="1:31" ht="15" customHeight="1" x14ac:dyDescent="0.2">
      <c r="A203" s="50">
        <f t="shared" ca="1" si="16"/>
        <v>29</v>
      </c>
      <c r="B203" t="s">
        <v>1604</v>
      </c>
      <c r="D203" s="34" t="s">
        <v>18</v>
      </c>
      <c r="E203" s="70">
        <v>3</v>
      </c>
      <c r="F203" t="s">
        <v>2826</v>
      </c>
      <c r="L203" t="str">
        <f t="shared" si="21"/>
        <v xml:space="preserve">2 - تحسن جداً </v>
      </c>
      <c r="M203" s="3" t="s">
        <v>1528</v>
      </c>
      <c r="N203" s="34" t="str">
        <f t="shared" si="26"/>
        <v/>
      </c>
      <c r="O203" s="34" t="str">
        <f t="shared" si="24"/>
        <v/>
      </c>
      <c r="T203" s="34" t="str">
        <f t="shared" si="27"/>
        <v/>
      </c>
      <c r="X203" t="s">
        <v>2827</v>
      </c>
      <c r="Y203" t="s">
        <v>16</v>
      </c>
      <c r="Z203" t="s">
        <v>1318</v>
      </c>
      <c r="AA203" t="s">
        <v>1319</v>
      </c>
      <c r="AB203" t="s">
        <v>1320</v>
      </c>
      <c r="AC203" t="s">
        <v>1321</v>
      </c>
      <c r="AD203" t="s">
        <v>2801</v>
      </c>
      <c r="AE203" t="s">
        <v>2802</v>
      </c>
    </row>
    <row r="204" spans="1:31" ht="15" customHeight="1" x14ac:dyDescent="0.2">
      <c r="A204" s="50">
        <f t="shared" ca="1" si="16"/>
        <v>29</v>
      </c>
      <c r="B204" t="s">
        <v>1604</v>
      </c>
      <c r="D204" s="34" t="s">
        <v>18</v>
      </c>
      <c r="E204" s="70">
        <v>4</v>
      </c>
      <c r="F204" t="s">
        <v>2828</v>
      </c>
      <c r="L204" t="str">
        <f t="shared" si="21"/>
        <v>3 - تحسن بالحد الأدنى</v>
      </c>
      <c r="M204" s="3" t="s">
        <v>1528</v>
      </c>
      <c r="N204" s="34" t="str">
        <f t="shared" si="26"/>
        <v/>
      </c>
      <c r="O204" s="34" t="str">
        <f t="shared" si="24"/>
        <v/>
      </c>
      <c r="T204" s="34" t="str">
        <f t="shared" si="27"/>
        <v/>
      </c>
      <c r="X204" t="s">
        <v>2829</v>
      </c>
      <c r="Y204" t="s">
        <v>16</v>
      </c>
      <c r="Z204" t="s">
        <v>1318</v>
      </c>
      <c r="AA204" t="s">
        <v>1319</v>
      </c>
      <c r="AB204" t="s">
        <v>1320</v>
      </c>
      <c r="AC204" t="s">
        <v>1321</v>
      </c>
      <c r="AD204" t="s">
        <v>2805</v>
      </c>
      <c r="AE204" t="s">
        <v>2806</v>
      </c>
    </row>
    <row r="205" spans="1:31" ht="15" customHeight="1" x14ac:dyDescent="0.2">
      <c r="A205" s="50">
        <f t="shared" ca="1" si="16"/>
        <v>29</v>
      </c>
      <c r="B205" t="s">
        <v>1604</v>
      </c>
      <c r="D205" s="34" t="s">
        <v>18</v>
      </c>
      <c r="E205" s="70">
        <v>5</v>
      </c>
      <c r="F205" t="s">
        <v>2830</v>
      </c>
      <c r="L205" t="str">
        <f t="shared" si="21"/>
        <v xml:space="preserve">4 - لا تغيّر    </v>
      </c>
      <c r="M205" s="3" t="s">
        <v>1528</v>
      </c>
      <c r="N205" s="34" t="str">
        <f t="shared" si="26"/>
        <v/>
      </c>
      <c r="O205" s="34" t="str">
        <f t="shared" ref="O205:O208" si="28">IF(Y205="LONG_TEXT",255,IF(AND(Y205="TEXT",AE205=""),50,""))</f>
        <v/>
      </c>
      <c r="T205" s="34" t="str">
        <f t="shared" si="27"/>
        <v/>
      </c>
      <c r="X205" t="s">
        <v>2831</v>
      </c>
      <c r="Y205" t="s">
        <v>16</v>
      </c>
      <c r="Z205" t="s">
        <v>1318</v>
      </c>
      <c r="AA205" t="s">
        <v>1319</v>
      </c>
      <c r="AB205" t="s">
        <v>1320</v>
      </c>
      <c r="AC205" t="s">
        <v>1321</v>
      </c>
      <c r="AD205" t="s">
        <v>2809</v>
      </c>
      <c r="AE205" t="s">
        <v>2810</v>
      </c>
    </row>
    <row r="206" spans="1:31" ht="15" customHeight="1" x14ac:dyDescent="0.2">
      <c r="A206" s="50">
        <f t="shared" ca="1" si="16"/>
        <v>29</v>
      </c>
      <c r="B206" t="s">
        <v>1604</v>
      </c>
      <c r="D206" s="34" t="s">
        <v>18</v>
      </c>
      <c r="E206" s="70">
        <v>6</v>
      </c>
      <c r="F206" t="s">
        <v>2832</v>
      </c>
      <c r="L206" t="str">
        <f t="shared" si="21"/>
        <v xml:space="preserve">5 - ساءت حالته قليلاً   </v>
      </c>
      <c r="M206" s="3" t="s">
        <v>1528</v>
      </c>
      <c r="N206" s="34" t="str">
        <f t="shared" si="26"/>
        <v/>
      </c>
      <c r="O206" s="34" t="str">
        <f t="shared" si="28"/>
        <v/>
      </c>
      <c r="T206" s="34" t="str">
        <f t="shared" si="27"/>
        <v/>
      </c>
      <c r="X206" t="s">
        <v>2833</v>
      </c>
      <c r="Y206" t="s">
        <v>16</v>
      </c>
      <c r="Z206" t="s">
        <v>1318</v>
      </c>
      <c r="AA206" t="s">
        <v>1319</v>
      </c>
      <c r="AB206" t="s">
        <v>1320</v>
      </c>
      <c r="AC206" t="s">
        <v>1321</v>
      </c>
      <c r="AD206" t="s">
        <v>2813</v>
      </c>
      <c r="AE206" t="s">
        <v>2814</v>
      </c>
    </row>
    <row r="207" spans="1:31" ht="15" customHeight="1" x14ac:dyDescent="0.2">
      <c r="A207" s="50">
        <f t="shared" ref="A207:A270" ca="1" si="29">IF(B207=OFFSET(B207,-1,0),OFFSET(A207,-1,0),OFFSET(A207,-1,0)+1)</f>
        <v>29</v>
      </c>
      <c r="B207" t="s">
        <v>1604</v>
      </c>
      <c r="D207" s="34" t="s">
        <v>18</v>
      </c>
      <c r="E207" s="70">
        <v>7</v>
      </c>
      <c r="F207" t="s">
        <v>2834</v>
      </c>
      <c r="L207" t="str">
        <f t="shared" si="21"/>
        <v xml:space="preserve">6 - ساءت حالته جداً </v>
      </c>
      <c r="M207" s="3" t="s">
        <v>1528</v>
      </c>
      <c r="N207" s="34" t="str">
        <f t="shared" si="26"/>
        <v/>
      </c>
      <c r="O207" s="34" t="str">
        <f t="shared" si="28"/>
        <v/>
      </c>
      <c r="T207" s="34" t="str">
        <f t="shared" si="27"/>
        <v/>
      </c>
      <c r="X207" t="s">
        <v>2835</v>
      </c>
      <c r="Y207" t="s">
        <v>16</v>
      </c>
      <c r="Z207" t="s">
        <v>1318</v>
      </c>
      <c r="AA207" t="s">
        <v>1319</v>
      </c>
      <c r="AB207" t="s">
        <v>1320</v>
      </c>
      <c r="AC207" t="s">
        <v>1321</v>
      </c>
      <c r="AD207" t="s">
        <v>2817</v>
      </c>
      <c r="AE207" t="s">
        <v>2818</v>
      </c>
    </row>
    <row r="208" spans="1:31" ht="15" customHeight="1" x14ac:dyDescent="0.2">
      <c r="A208" s="50">
        <f t="shared" ca="1" si="29"/>
        <v>29</v>
      </c>
      <c r="B208" t="s">
        <v>1604</v>
      </c>
      <c r="D208" s="34" t="s">
        <v>18</v>
      </c>
      <c r="E208" s="70">
        <v>8</v>
      </c>
      <c r="F208" t="s">
        <v>2836</v>
      </c>
      <c r="L208" t="str">
        <f t="shared" si="21"/>
        <v>7 - ساءت حالته إلى حد كبير</v>
      </c>
      <c r="M208" s="3" t="s">
        <v>1528</v>
      </c>
      <c r="N208" s="34" t="str">
        <f t="shared" si="26"/>
        <v/>
      </c>
      <c r="O208" s="34" t="str">
        <f t="shared" si="28"/>
        <v/>
      </c>
      <c r="T208" s="34" t="str">
        <f t="shared" si="27"/>
        <v/>
      </c>
      <c r="X208" t="s">
        <v>2837</v>
      </c>
      <c r="Y208" t="s">
        <v>16</v>
      </c>
      <c r="Z208" t="s">
        <v>1318</v>
      </c>
      <c r="AA208" t="s">
        <v>1319</v>
      </c>
      <c r="AB208" t="s">
        <v>1320</v>
      </c>
      <c r="AC208" t="s">
        <v>1321</v>
      </c>
      <c r="AD208" t="s">
        <v>2821</v>
      </c>
      <c r="AE208" t="s">
        <v>2822</v>
      </c>
    </row>
    <row r="209" spans="1:33" ht="15" customHeight="1" x14ac:dyDescent="0.2">
      <c r="A209" s="50">
        <f t="shared" ca="1" si="29"/>
        <v>30</v>
      </c>
      <c r="B209" t="s">
        <v>1392</v>
      </c>
      <c r="D209" s="34" t="s">
        <v>18</v>
      </c>
      <c r="E209" s="70">
        <v>1</v>
      </c>
      <c r="F209" t="s">
        <v>961</v>
      </c>
      <c r="I209" s="77"/>
      <c r="K209" t="s">
        <v>2838</v>
      </c>
      <c r="L209" t="s">
        <v>2839</v>
      </c>
      <c r="M209" s="3" t="s">
        <v>2840</v>
      </c>
      <c r="N209" s="34"/>
      <c r="O209" s="34"/>
      <c r="T209" s="34"/>
      <c r="W209" t="s">
        <v>166</v>
      </c>
      <c r="X209" t="s">
        <v>2841</v>
      </c>
      <c r="Y209" t="s">
        <v>16</v>
      </c>
    </row>
    <row r="210" spans="1:33" ht="15" customHeight="1" x14ac:dyDescent="0.2">
      <c r="A210" s="50">
        <f t="shared" ca="1" si="29"/>
        <v>30</v>
      </c>
      <c r="B210" t="s">
        <v>1392</v>
      </c>
      <c r="D210" s="34" t="s">
        <v>18</v>
      </c>
      <c r="E210" s="70">
        <v>2</v>
      </c>
      <c r="F210" t="s">
        <v>2842</v>
      </c>
      <c r="I210" s="77"/>
      <c r="M210" s="3" t="s">
        <v>1037</v>
      </c>
      <c r="N210" s="34"/>
      <c r="O210" s="34"/>
      <c r="T210" s="34"/>
      <c r="W210" t="s">
        <v>166</v>
      </c>
      <c r="X210" t="s">
        <v>2843</v>
      </c>
      <c r="Y210" t="s">
        <v>16</v>
      </c>
    </row>
    <row r="211" spans="1:33" ht="15" customHeight="1" x14ac:dyDescent="0.2">
      <c r="A211" s="50">
        <f t="shared" ca="1" si="29"/>
        <v>31</v>
      </c>
      <c r="B211" t="s">
        <v>1402</v>
      </c>
      <c r="D211" s="34" t="s">
        <v>18</v>
      </c>
      <c r="E211" s="70">
        <v>1</v>
      </c>
      <c r="F211" t="s">
        <v>2844</v>
      </c>
      <c r="I211" s="78" t="s">
        <v>2845</v>
      </c>
      <c r="K211" t="s">
        <v>2846</v>
      </c>
      <c r="L211" t="s">
        <v>2847</v>
      </c>
      <c r="M211" s="3" t="s">
        <v>2848</v>
      </c>
      <c r="N211" s="34" t="str">
        <f>IF(Y211="BOOLEAN","Yes/no",IF(Y211="TRUE_ONLY","True only",IF(Y211="INTEGER","Integer",IF(Y211="INTEGER_ZERO_OR_POSITIVE","Integer zero or positive",""))))</f>
        <v/>
      </c>
      <c r="O211" s="34" t="str">
        <f>IF(Y211="LONG_TEXT",255,IF(AND(Y211="TEXT",AE211=""),50,""))</f>
        <v/>
      </c>
      <c r="S211" t="s">
        <v>2849</v>
      </c>
      <c r="T211" s="34" t="str">
        <f>IF(RIGHT(TRIM(SUBSTITUTE(B211,":","")),7)="specify","Hide concept if ["&amp;B210&amp;"] &lt;&gt; 'Other'","")</f>
        <v/>
      </c>
      <c r="W211" t="s">
        <v>166</v>
      </c>
      <c r="X211" t="s">
        <v>2850</v>
      </c>
      <c r="Y211" t="s">
        <v>16</v>
      </c>
      <c r="Z211" t="s">
        <v>1405</v>
      </c>
      <c r="AA211" t="s">
        <v>1406</v>
      </c>
      <c r="AB211" t="s">
        <v>1407</v>
      </c>
      <c r="AC211" t="s">
        <v>1408</v>
      </c>
      <c r="AD211" t="s">
        <v>2844</v>
      </c>
      <c r="AE211" t="s">
        <v>2851</v>
      </c>
      <c r="AG211" t="s">
        <v>2852</v>
      </c>
    </row>
    <row r="212" spans="1:33" ht="15" customHeight="1" x14ac:dyDescent="0.2">
      <c r="A212" s="50">
        <f t="shared" ca="1" si="29"/>
        <v>31</v>
      </c>
      <c r="B212" t="s">
        <v>1402</v>
      </c>
      <c r="D212" s="34" t="s">
        <v>18</v>
      </c>
      <c r="E212" s="70">
        <v>2</v>
      </c>
      <c r="F212" t="s">
        <v>2853</v>
      </c>
      <c r="I212" s="77" t="s">
        <v>2190</v>
      </c>
      <c r="J212" s="63" t="s">
        <v>2854</v>
      </c>
      <c r="K212" t="s">
        <v>2855</v>
      </c>
      <c r="M212" s="3" t="s">
        <v>2856</v>
      </c>
      <c r="N212" s="34" t="str">
        <f>IF(Y212="BOOLEAN","Yes/no",IF(Y212="TRUE_ONLY","True only",IF(Y212="INTEGER","Integer",IF(Y212="INTEGER_ZERO_OR_POSITIVE","Integer zero or positive",""))))</f>
        <v/>
      </c>
      <c r="O212" s="34" t="str">
        <f>IF(Y212="LONG_TEXT",255,IF(AND(Y212="TEXT",AE212=""),50,""))</f>
        <v/>
      </c>
      <c r="S212" t="s">
        <v>2849</v>
      </c>
      <c r="T212" s="34" t="str">
        <f>IF(RIGHT(TRIM(SUBSTITUTE(B212,":","")),7)="specify","Hide concept if ["&amp;#REF!&amp;"] &lt;&gt; 'Other'","")</f>
        <v/>
      </c>
      <c r="W212" t="s">
        <v>166</v>
      </c>
      <c r="X212" t="s">
        <v>2857</v>
      </c>
      <c r="Y212" t="s">
        <v>16</v>
      </c>
      <c r="Z212" t="s">
        <v>1405</v>
      </c>
      <c r="AA212" t="s">
        <v>1406</v>
      </c>
      <c r="AB212" t="s">
        <v>1407</v>
      </c>
      <c r="AC212" t="s">
        <v>1408</v>
      </c>
      <c r="AD212" t="s">
        <v>2853</v>
      </c>
      <c r="AE212" t="s">
        <v>2858</v>
      </c>
      <c r="AG212" t="s">
        <v>2852</v>
      </c>
    </row>
    <row r="213" spans="1:33" ht="15" customHeight="1" x14ac:dyDescent="0.2">
      <c r="A213" s="50">
        <f t="shared" ca="1" si="29"/>
        <v>31</v>
      </c>
      <c r="B213" t="s">
        <v>1402</v>
      </c>
      <c r="D213" s="34" t="s">
        <v>18</v>
      </c>
      <c r="E213" s="70">
        <v>3</v>
      </c>
      <c r="F213" t="s">
        <v>2859</v>
      </c>
      <c r="I213" s="77"/>
      <c r="M213" s="3" t="s">
        <v>2860</v>
      </c>
      <c r="N213" s="34" t="str">
        <f>IF(Y213="BOOLEAN","Yes/no",IF(Y213="TRUE_ONLY","True only",IF(Y213="INTEGER","Integer",IF(Y213="INTEGER_ZERO_OR_POSITIVE","Integer zero or positive",""))))</f>
        <v/>
      </c>
      <c r="O213" s="34" t="str">
        <f>IF(Y213="LONG_TEXT",255,IF(AND(Y213="TEXT",AE213=""),50,""))</f>
        <v/>
      </c>
      <c r="S213" t="s">
        <v>2849</v>
      </c>
      <c r="T213" s="34" t="str">
        <f>IF(RIGHT(TRIM(SUBSTITUTE(B213,":","")),7)="specify","Hide concept if ["&amp;B212&amp;"] &lt;&gt; 'Other'","")</f>
        <v/>
      </c>
      <c r="W213" t="s">
        <v>166</v>
      </c>
      <c r="X213" t="s">
        <v>2861</v>
      </c>
      <c r="Y213" t="s">
        <v>16</v>
      </c>
      <c r="Z213" t="s">
        <v>1405</v>
      </c>
      <c r="AA213" t="s">
        <v>1406</v>
      </c>
      <c r="AB213" t="s">
        <v>1407</v>
      </c>
      <c r="AC213" t="s">
        <v>1408</v>
      </c>
      <c r="AD213" t="s">
        <v>2859</v>
      </c>
      <c r="AE213" t="s">
        <v>2862</v>
      </c>
      <c r="AG213" t="s">
        <v>2852</v>
      </c>
    </row>
    <row r="214" spans="1:33" ht="15" customHeight="1" x14ac:dyDescent="0.2">
      <c r="A214" s="50">
        <f t="shared" ca="1" si="29"/>
        <v>31</v>
      </c>
      <c r="B214" t="s">
        <v>1402</v>
      </c>
      <c r="D214" s="34" t="s">
        <v>18</v>
      </c>
      <c r="E214" s="70">
        <v>4</v>
      </c>
      <c r="F214" t="s">
        <v>2863</v>
      </c>
      <c r="I214" s="77"/>
      <c r="M214" s="3" t="s">
        <v>2860</v>
      </c>
      <c r="N214" s="34" t="str">
        <f>IF(Y214="BOOLEAN","Yes/no",IF(Y214="TRUE_ONLY","True only",IF(Y214="INTEGER","Integer",IF(Y214="INTEGER_ZERO_OR_POSITIVE","Integer zero or positive",""))))</f>
        <v/>
      </c>
      <c r="O214" s="34" t="str">
        <f>IF(Y214="LONG_TEXT",255,IF(AND(Y214="TEXT",AE214=""),50,""))</f>
        <v/>
      </c>
      <c r="S214" t="s">
        <v>2849</v>
      </c>
      <c r="T214" s="34" t="str">
        <f>IF(RIGHT(TRIM(SUBSTITUTE(B214,":","")),7)="specify","Hide concept if ["&amp;B213&amp;"] &lt;&gt; 'Other'","")</f>
        <v/>
      </c>
      <c r="W214" t="s">
        <v>166</v>
      </c>
      <c r="X214" t="s">
        <v>2864</v>
      </c>
      <c r="Y214" t="s">
        <v>16</v>
      </c>
      <c r="Z214" t="s">
        <v>1405</v>
      </c>
      <c r="AA214" t="s">
        <v>1406</v>
      </c>
      <c r="AB214" t="s">
        <v>1407</v>
      </c>
      <c r="AC214" t="s">
        <v>1408</v>
      </c>
      <c r="AD214" t="s">
        <v>2863</v>
      </c>
      <c r="AE214" t="s">
        <v>2865</v>
      </c>
      <c r="AG214" t="s">
        <v>2852</v>
      </c>
    </row>
    <row r="215" spans="1:33" ht="15" customHeight="1" x14ac:dyDescent="0.2">
      <c r="A215" s="50">
        <f t="shared" ca="1" si="29"/>
        <v>31</v>
      </c>
      <c r="B215" t="s">
        <v>1402</v>
      </c>
      <c r="D215" s="34" t="s">
        <v>18</v>
      </c>
      <c r="E215" s="70">
        <v>5</v>
      </c>
      <c r="F215" t="s">
        <v>580</v>
      </c>
      <c r="I215" s="67" t="s">
        <v>1083</v>
      </c>
      <c r="K215" t="s">
        <v>2619</v>
      </c>
      <c r="L215" t="s">
        <v>2620</v>
      </c>
      <c r="N215" s="34" t="str">
        <f>IF(Y215="BOOLEAN","Yes/no",IF(Y215="TRUE_ONLY","True only",IF(Y215="INTEGER","Integer",IF(Y215="INTEGER_ZERO_OR_POSITIVE","Integer zero or positive",""))))</f>
        <v/>
      </c>
      <c r="O215" s="34" t="str">
        <f>IF(Y215="LONG_TEXT",255,IF(AND(Y215="TEXT",AE215=""),50,""))</f>
        <v/>
      </c>
      <c r="S215" t="s">
        <v>2849</v>
      </c>
      <c r="T215" s="34" t="str">
        <f>IF(RIGHT(TRIM(SUBSTITUTE(B215,":","")),7)="specify","Hide concept if ["&amp;B214&amp;"] &lt;&gt; 'Other'","")</f>
        <v/>
      </c>
      <c r="W215" t="s">
        <v>166</v>
      </c>
      <c r="X215" t="s">
        <v>834</v>
      </c>
      <c r="Y215" t="s">
        <v>16</v>
      </c>
      <c r="Z215" t="s">
        <v>1405</v>
      </c>
      <c r="AA215" t="s">
        <v>1406</v>
      </c>
      <c r="AB215" t="s">
        <v>1407</v>
      </c>
      <c r="AC215" t="s">
        <v>1408</v>
      </c>
      <c r="AD215" t="s">
        <v>580</v>
      </c>
      <c r="AE215" t="s">
        <v>2866</v>
      </c>
      <c r="AG215" t="s">
        <v>2852</v>
      </c>
    </row>
    <row r="216" spans="1:33" ht="15" customHeight="1" x14ac:dyDescent="0.2">
      <c r="A216" s="50">
        <f t="shared" ca="1" si="29"/>
        <v>32</v>
      </c>
      <c r="B216" s="85" t="s">
        <v>2867</v>
      </c>
      <c r="C216" s="85"/>
      <c r="D216" s="85" t="s">
        <v>18</v>
      </c>
      <c r="E216" s="70">
        <v>1</v>
      </c>
      <c r="F216" s="85" t="s">
        <v>2853</v>
      </c>
      <c r="G216" s="85"/>
      <c r="H216" s="83"/>
      <c r="I216" s="83"/>
      <c r="J216" s="83"/>
      <c r="K216" s="83"/>
      <c r="L216" s="83"/>
      <c r="M216" s="3" t="s">
        <v>2224</v>
      </c>
      <c r="N216" s="34" t="str">
        <f t="shared" si="23"/>
        <v/>
      </c>
      <c r="O216" s="34" t="str">
        <f t="shared" si="24"/>
        <v/>
      </c>
      <c r="S216" t="s">
        <v>2849</v>
      </c>
      <c r="T216" s="34" t="str">
        <f t="shared" si="25"/>
        <v/>
      </c>
      <c r="Y216" t="s">
        <v>16</v>
      </c>
      <c r="Z216" t="s">
        <v>1410</v>
      </c>
      <c r="AA216" t="s">
        <v>1411</v>
      </c>
      <c r="AB216" s="85" t="s">
        <v>1407</v>
      </c>
      <c r="AC216" s="85" t="s">
        <v>1408</v>
      </c>
      <c r="AD216" s="85" t="s">
        <v>2853</v>
      </c>
      <c r="AE216" s="85" t="s">
        <v>2858</v>
      </c>
      <c r="AG216" s="86" t="s">
        <v>2868</v>
      </c>
    </row>
    <row r="217" spans="1:33" ht="15" customHeight="1" x14ac:dyDescent="0.2">
      <c r="A217" s="50">
        <f t="shared" ca="1" si="29"/>
        <v>32</v>
      </c>
      <c r="B217" s="85" t="s">
        <v>2867</v>
      </c>
      <c r="C217" s="85"/>
      <c r="D217" s="85" t="s">
        <v>18</v>
      </c>
      <c r="E217" s="70">
        <v>2</v>
      </c>
      <c r="F217" s="85" t="s">
        <v>2863</v>
      </c>
      <c r="G217" s="85"/>
      <c r="H217" s="83"/>
      <c r="I217" s="83"/>
      <c r="J217" s="83"/>
      <c r="K217" s="83"/>
      <c r="L217" s="83"/>
      <c r="M217" s="3" t="s">
        <v>2224</v>
      </c>
      <c r="N217" s="34" t="str">
        <f t="shared" si="23"/>
        <v/>
      </c>
      <c r="O217" s="34" t="str">
        <f t="shared" si="24"/>
        <v/>
      </c>
      <c r="S217" t="s">
        <v>2849</v>
      </c>
      <c r="T217" s="34" t="str">
        <f t="shared" si="25"/>
        <v/>
      </c>
      <c r="Y217" t="s">
        <v>16</v>
      </c>
      <c r="Z217" t="s">
        <v>1410</v>
      </c>
      <c r="AA217" t="s">
        <v>1411</v>
      </c>
      <c r="AB217" s="85" t="s">
        <v>1407</v>
      </c>
      <c r="AC217" s="85" t="s">
        <v>1408</v>
      </c>
      <c r="AD217" s="85" t="s">
        <v>2863</v>
      </c>
      <c r="AE217" s="85" t="s">
        <v>2865</v>
      </c>
      <c r="AG217" s="86" t="s">
        <v>2868</v>
      </c>
    </row>
    <row r="218" spans="1:33" ht="15" customHeight="1" x14ac:dyDescent="0.2">
      <c r="A218" s="50">
        <f t="shared" ca="1" si="29"/>
        <v>32</v>
      </c>
      <c r="B218" s="85" t="s">
        <v>2867</v>
      </c>
      <c r="C218" s="85"/>
      <c r="D218" s="85" t="s">
        <v>18</v>
      </c>
      <c r="E218" s="70">
        <v>3</v>
      </c>
      <c r="F218" s="85" t="s">
        <v>2844</v>
      </c>
      <c r="G218" s="85"/>
      <c r="H218" s="83"/>
      <c r="I218" s="83"/>
      <c r="J218" s="83"/>
      <c r="K218" s="83"/>
      <c r="L218" s="83"/>
      <c r="M218" s="3" t="s">
        <v>2224</v>
      </c>
      <c r="N218" s="34" t="str">
        <f t="shared" si="23"/>
        <v/>
      </c>
      <c r="O218" s="34" t="str">
        <f t="shared" si="24"/>
        <v/>
      </c>
      <c r="S218" t="s">
        <v>2849</v>
      </c>
      <c r="T218" s="34" t="str">
        <f t="shared" si="25"/>
        <v/>
      </c>
      <c r="Y218" t="s">
        <v>16</v>
      </c>
      <c r="Z218" t="s">
        <v>1410</v>
      </c>
      <c r="AA218" t="s">
        <v>1411</v>
      </c>
      <c r="AB218" s="85" t="s">
        <v>1407</v>
      </c>
      <c r="AC218" s="85" t="s">
        <v>1408</v>
      </c>
      <c r="AD218" s="85" t="s">
        <v>2844</v>
      </c>
      <c r="AE218" s="85" t="s">
        <v>2851</v>
      </c>
      <c r="AG218" s="86" t="s">
        <v>2868</v>
      </c>
    </row>
    <row r="219" spans="1:33" ht="15" customHeight="1" x14ac:dyDescent="0.2">
      <c r="A219" s="50">
        <f t="shared" ca="1" si="29"/>
        <v>32</v>
      </c>
      <c r="B219" s="85" t="s">
        <v>2867</v>
      </c>
      <c r="C219" s="85"/>
      <c r="D219" s="85" t="s">
        <v>18</v>
      </c>
      <c r="E219" s="70">
        <v>4</v>
      </c>
      <c r="F219" s="85" t="s">
        <v>2859</v>
      </c>
      <c r="G219" s="85"/>
      <c r="H219" s="83"/>
      <c r="I219" s="83"/>
      <c r="J219" s="83"/>
      <c r="K219" s="83"/>
      <c r="L219" s="83"/>
      <c r="M219" s="3" t="s">
        <v>2224</v>
      </c>
      <c r="N219" s="34" t="str">
        <f t="shared" si="23"/>
        <v/>
      </c>
      <c r="O219" s="34" t="str">
        <f t="shared" si="24"/>
        <v/>
      </c>
      <c r="S219" t="s">
        <v>2849</v>
      </c>
      <c r="T219" s="34" t="str">
        <f t="shared" si="25"/>
        <v/>
      </c>
      <c r="Y219" t="s">
        <v>16</v>
      </c>
      <c r="Z219" t="s">
        <v>1410</v>
      </c>
      <c r="AA219" t="s">
        <v>1411</v>
      </c>
      <c r="AB219" s="85" t="s">
        <v>1407</v>
      </c>
      <c r="AC219" s="85" t="s">
        <v>1408</v>
      </c>
      <c r="AD219" s="85" t="s">
        <v>2859</v>
      </c>
      <c r="AE219" s="85" t="s">
        <v>2862</v>
      </c>
      <c r="AG219" s="86" t="s">
        <v>2868</v>
      </c>
    </row>
    <row r="220" spans="1:33" ht="15" customHeight="1" x14ac:dyDescent="0.2">
      <c r="A220" s="50">
        <f t="shared" ca="1" si="29"/>
        <v>32</v>
      </c>
      <c r="B220" s="85" t="s">
        <v>2867</v>
      </c>
      <c r="C220" s="85"/>
      <c r="D220" s="85" t="s">
        <v>18</v>
      </c>
      <c r="E220" s="70">
        <v>5</v>
      </c>
      <c r="F220" s="85" t="s">
        <v>580</v>
      </c>
      <c r="G220" s="85"/>
      <c r="H220" s="83"/>
      <c r="I220" s="83"/>
      <c r="J220" s="83"/>
      <c r="K220" s="83"/>
      <c r="L220" s="83"/>
      <c r="M220" s="3" t="s">
        <v>2224</v>
      </c>
      <c r="N220" s="34" t="str">
        <f t="shared" si="23"/>
        <v/>
      </c>
      <c r="O220" s="34" t="str">
        <f t="shared" si="24"/>
        <v/>
      </c>
      <c r="S220" t="s">
        <v>2849</v>
      </c>
      <c r="T220" s="34" t="str">
        <f t="shared" si="25"/>
        <v/>
      </c>
      <c r="Y220" t="s">
        <v>16</v>
      </c>
      <c r="Z220" t="s">
        <v>1410</v>
      </c>
      <c r="AA220" t="s">
        <v>1411</v>
      </c>
      <c r="AB220" s="85" t="s">
        <v>1407</v>
      </c>
      <c r="AC220" s="85" t="s">
        <v>1408</v>
      </c>
      <c r="AD220" s="85" t="s">
        <v>580</v>
      </c>
      <c r="AE220" s="85" t="s">
        <v>2866</v>
      </c>
      <c r="AG220" s="86" t="s">
        <v>2868</v>
      </c>
    </row>
    <row r="221" spans="1:33" ht="15" customHeight="1" x14ac:dyDescent="0.2">
      <c r="A221" s="50">
        <f t="shared" ca="1" si="29"/>
        <v>33</v>
      </c>
      <c r="B221" s="85" t="s">
        <v>2869</v>
      </c>
      <c r="C221" s="85"/>
      <c r="D221" s="85" t="s">
        <v>18</v>
      </c>
      <c r="E221" s="70">
        <v>1</v>
      </c>
      <c r="F221" s="85" t="s">
        <v>2853</v>
      </c>
      <c r="G221" s="85"/>
      <c r="H221" s="83"/>
      <c r="I221" s="83"/>
      <c r="J221" s="83"/>
      <c r="K221" s="83"/>
      <c r="L221" s="83"/>
      <c r="M221" s="3" t="s">
        <v>2224</v>
      </c>
      <c r="N221" s="34" t="str">
        <f t="shared" si="23"/>
        <v/>
      </c>
      <c r="O221" s="34" t="str">
        <f t="shared" si="24"/>
        <v/>
      </c>
      <c r="S221" t="s">
        <v>2849</v>
      </c>
      <c r="T221" s="34" t="str">
        <f t="shared" si="25"/>
        <v/>
      </c>
      <c r="Y221" t="s">
        <v>16</v>
      </c>
      <c r="Z221" t="s">
        <v>1412</v>
      </c>
      <c r="AA221" t="s">
        <v>1413</v>
      </c>
      <c r="AB221" s="85" t="s">
        <v>1407</v>
      </c>
      <c r="AC221" s="85" t="s">
        <v>1408</v>
      </c>
      <c r="AD221" s="85" t="s">
        <v>2853</v>
      </c>
      <c r="AE221" s="85" t="s">
        <v>2858</v>
      </c>
      <c r="AG221" s="86" t="s">
        <v>2868</v>
      </c>
    </row>
    <row r="222" spans="1:33" ht="15" customHeight="1" x14ac:dyDescent="0.2">
      <c r="A222" s="50">
        <f t="shared" ca="1" si="29"/>
        <v>33</v>
      </c>
      <c r="B222" s="85" t="s">
        <v>2869</v>
      </c>
      <c r="C222" s="85"/>
      <c r="D222" s="85" t="s">
        <v>18</v>
      </c>
      <c r="E222" s="70">
        <v>2</v>
      </c>
      <c r="F222" s="85" t="s">
        <v>2863</v>
      </c>
      <c r="G222" s="85"/>
      <c r="H222" s="83"/>
      <c r="I222" s="83"/>
      <c r="J222" s="83"/>
      <c r="K222" s="83"/>
      <c r="L222" s="83"/>
      <c r="M222" s="3" t="s">
        <v>2224</v>
      </c>
      <c r="N222" s="34" t="str">
        <f t="shared" si="23"/>
        <v/>
      </c>
      <c r="O222" s="34" t="str">
        <f t="shared" si="24"/>
        <v/>
      </c>
      <c r="S222" t="s">
        <v>2849</v>
      </c>
      <c r="T222" s="34" t="str">
        <f t="shared" si="25"/>
        <v/>
      </c>
      <c r="Y222" t="s">
        <v>16</v>
      </c>
      <c r="Z222" t="s">
        <v>1412</v>
      </c>
      <c r="AA222" t="s">
        <v>1413</v>
      </c>
      <c r="AB222" s="85" t="s">
        <v>1407</v>
      </c>
      <c r="AC222" s="85" t="s">
        <v>1408</v>
      </c>
      <c r="AD222" s="85" t="s">
        <v>2863</v>
      </c>
      <c r="AE222" s="85" t="s">
        <v>2865</v>
      </c>
      <c r="AG222" s="86" t="s">
        <v>2868</v>
      </c>
    </row>
    <row r="223" spans="1:33" ht="15" customHeight="1" x14ac:dyDescent="0.2">
      <c r="A223" s="50">
        <f t="shared" ca="1" si="29"/>
        <v>33</v>
      </c>
      <c r="B223" s="85" t="s">
        <v>2869</v>
      </c>
      <c r="C223" s="85"/>
      <c r="D223" s="85" t="s">
        <v>18</v>
      </c>
      <c r="E223" s="70">
        <v>3</v>
      </c>
      <c r="F223" s="85" t="s">
        <v>2844</v>
      </c>
      <c r="G223" s="85"/>
      <c r="H223" s="83"/>
      <c r="I223" s="83"/>
      <c r="J223" s="83"/>
      <c r="K223" s="83"/>
      <c r="L223" s="83"/>
      <c r="M223" s="3" t="s">
        <v>2224</v>
      </c>
      <c r="N223" s="34" t="str">
        <f t="shared" si="23"/>
        <v/>
      </c>
      <c r="O223" s="34" t="str">
        <f t="shared" si="24"/>
        <v/>
      </c>
      <c r="S223" t="s">
        <v>2849</v>
      </c>
      <c r="T223" s="34" t="str">
        <f t="shared" si="25"/>
        <v/>
      </c>
      <c r="Y223" t="s">
        <v>16</v>
      </c>
      <c r="Z223" t="s">
        <v>1412</v>
      </c>
      <c r="AA223" t="s">
        <v>1413</v>
      </c>
      <c r="AB223" s="85" t="s">
        <v>1407</v>
      </c>
      <c r="AC223" s="85" t="s">
        <v>1408</v>
      </c>
      <c r="AD223" s="85" t="s">
        <v>2844</v>
      </c>
      <c r="AE223" s="85" t="s">
        <v>2851</v>
      </c>
      <c r="AG223" s="86" t="s">
        <v>2868</v>
      </c>
    </row>
    <row r="224" spans="1:33" ht="15" customHeight="1" x14ac:dyDescent="0.2">
      <c r="A224" s="50">
        <f t="shared" ca="1" si="29"/>
        <v>33</v>
      </c>
      <c r="B224" s="85" t="s">
        <v>2869</v>
      </c>
      <c r="C224" s="85"/>
      <c r="D224" s="85" t="s">
        <v>18</v>
      </c>
      <c r="E224" s="70">
        <v>4</v>
      </c>
      <c r="F224" s="85" t="s">
        <v>2859</v>
      </c>
      <c r="G224" s="85"/>
      <c r="H224" s="83"/>
      <c r="I224" s="83"/>
      <c r="J224" s="83"/>
      <c r="K224" s="83"/>
      <c r="L224" s="83"/>
      <c r="M224" s="3" t="s">
        <v>2224</v>
      </c>
      <c r="N224" s="34" t="str">
        <f t="shared" si="23"/>
        <v/>
      </c>
      <c r="O224" s="34" t="str">
        <f t="shared" si="24"/>
        <v/>
      </c>
      <c r="S224" t="s">
        <v>2849</v>
      </c>
      <c r="T224" s="34" t="str">
        <f t="shared" si="25"/>
        <v/>
      </c>
      <c r="Y224" t="s">
        <v>16</v>
      </c>
      <c r="Z224" t="s">
        <v>1412</v>
      </c>
      <c r="AA224" t="s">
        <v>1413</v>
      </c>
      <c r="AB224" s="85" t="s">
        <v>1407</v>
      </c>
      <c r="AC224" s="85" t="s">
        <v>1408</v>
      </c>
      <c r="AD224" s="85" t="s">
        <v>2859</v>
      </c>
      <c r="AE224" s="85" t="s">
        <v>2862</v>
      </c>
      <c r="AG224" s="86" t="s">
        <v>2868</v>
      </c>
    </row>
    <row r="225" spans="1:33" ht="15" customHeight="1" x14ac:dyDescent="0.2">
      <c r="A225" s="50">
        <f t="shared" ca="1" si="29"/>
        <v>33</v>
      </c>
      <c r="B225" s="85" t="s">
        <v>2869</v>
      </c>
      <c r="C225" s="85"/>
      <c r="D225" s="85" t="s">
        <v>18</v>
      </c>
      <c r="E225" s="70">
        <v>5</v>
      </c>
      <c r="F225" s="85" t="s">
        <v>580</v>
      </c>
      <c r="G225" s="85"/>
      <c r="H225" s="83"/>
      <c r="I225" s="83"/>
      <c r="J225" s="83"/>
      <c r="K225" s="83"/>
      <c r="L225" s="83"/>
      <c r="M225" s="3" t="s">
        <v>2224</v>
      </c>
      <c r="N225" s="34" t="str">
        <f t="shared" si="23"/>
        <v/>
      </c>
      <c r="O225" s="34" t="str">
        <f t="shared" si="24"/>
        <v/>
      </c>
      <c r="S225" t="s">
        <v>2849</v>
      </c>
      <c r="T225" s="34" t="str">
        <f t="shared" si="25"/>
        <v/>
      </c>
      <c r="Y225" t="s">
        <v>16</v>
      </c>
      <c r="Z225" t="s">
        <v>1412</v>
      </c>
      <c r="AA225" t="s">
        <v>1413</v>
      </c>
      <c r="AB225" s="85" t="s">
        <v>1407</v>
      </c>
      <c r="AC225" s="85" t="s">
        <v>1408</v>
      </c>
      <c r="AD225" s="85" t="s">
        <v>580</v>
      </c>
      <c r="AE225" s="85" t="s">
        <v>2866</v>
      </c>
      <c r="AG225" s="86" t="s">
        <v>2868</v>
      </c>
    </row>
    <row r="226" spans="1:33" ht="15" customHeight="1" x14ac:dyDescent="0.2">
      <c r="A226" s="50">
        <f t="shared" ca="1" si="29"/>
        <v>34</v>
      </c>
      <c r="B226" t="s">
        <v>2870</v>
      </c>
      <c r="D226" s="34" t="s">
        <v>18</v>
      </c>
      <c r="E226" s="70">
        <v>1</v>
      </c>
      <c r="F226" t="s">
        <v>2871</v>
      </c>
      <c r="M226" s="3" t="s">
        <v>2762</v>
      </c>
      <c r="N226" s="34" t="str">
        <f t="shared" si="23"/>
        <v/>
      </c>
      <c r="O226" s="34" t="str">
        <f t="shared" si="24"/>
        <v/>
      </c>
      <c r="S226" t="s">
        <v>2849</v>
      </c>
      <c r="T226" s="34" t="str">
        <f t="shared" si="25"/>
        <v/>
      </c>
      <c r="W226" t="s">
        <v>166</v>
      </c>
      <c r="X226" t="s">
        <v>2872</v>
      </c>
      <c r="Y226" t="s">
        <v>16</v>
      </c>
      <c r="Z226" t="s">
        <v>1419</v>
      </c>
      <c r="AA226" t="s">
        <v>1420</v>
      </c>
      <c r="AB226" t="s">
        <v>1421</v>
      </c>
      <c r="AC226" t="s">
        <v>1422</v>
      </c>
      <c r="AD226" t="s">
        <v>2871</v>
      </c>
      <c r="AE226" t="s">
        <v>2873</v>
      </c>
    </row>
    <row r="227" spans="1:33" ht="15" customHeight="1" x14ac:dyDescent="0.2">
      <c r="A227" s="50">
        <f t="shared" ca="1" si="29"/>
        <v>34</v>
      </c>
      <c r="B227" t="s">
        <v>2870</v>
      </c>
      <c r="D227" s="34" t="s">
        <v>18</v>
      </c>
      <c r="E227" s="70">
        <v>2</v>
      </c>
      <c r="F227" t="s">
        <v>2874</v>
      </c>
      <c r="M227" s="3" t="s">
        <v>2762</v>
      </c>
      <c r="N227" s="34" t="str">
        <f t="shared" si="23"/>
        <v/>
      </c>
      <c r="O227" s="34" t="str">
        <f t="shared" si="24"/>
        <v/>
      </c>
      <c r="S227" t="s">
        <v>2849</v>
      </c>
      <c r="T227" s="34" t="str">
        <f t="shared" si="25"/>
        <v/>
      </c>
      <c r="W227" t="s">
        <v>166</v>
      </c>
      <c r="X227" s="54" t="s">
        <v>2875</v>
      </c>
      <c r="Y227" t="s">
        <v>16</v>
      </c>
      <c r="Z227" t="s">
        <v>1419</v>
      </c>
      <c r="AA227" t="s">
        <v>1420</v>
      </c>
      <c r="AB227" t="s">
        <v>1421</v>
      </c>
      <c r="AC227" t="s">
        <v>1422</v>
      </c>
      <c r="AD227" t="s">
        <v>2874</v>
      </c>
      <c r="AE227" t="s">
        <v>2876</v>
      </c>
    </row>
    <row r="228" spans="1:33" ht="15" customHeight="1" x14ac:dyDescent="0.2">
      <c r="A228" s="50">
        <f t="shared" ca="1" si="29"/>
        <v>35</v>
      </c>
      <c r="B228" t="s">
        <v>1417</v>
      </c>
      <c r="D228" s="34" t="s">
        <v>18</v>
      </c>
      <c r="E228" s="70">
        <v>3</v>
      </c>
      <c r="F228" t="s">
        <v>2877</v>
      </c>
      <c r="M228" s="3" t="s">
        <v>2762</v>
      </c>
      <c r="N228" s="34" t="str">
        <f t="shared" si="23"/>
        <v/>
      </c>
      <c r="O228" s="34" t="str">
        <f t="shared" si="24"/>
        <v/>
      </c>
      <c r="S228" t="s">
        <v>2849</v>
      </c>
      <c r="T228" s="34" t="str">
        <f t="shared" si="25"/>
        <v/>
      </c>
      <c r="W228" t="s">
        <v>166</v>
      </c>
      <c r="X228" t="s">
        <v>2878</v>
      </c>
      <c r="Y228" t="s">
        <v>16</v>
      </c>
      <c r="Z228" t="s">
        <v>1419</v>
      </c>
      <c r="AA228" t="s">
        <v>1420</v>
      </c>
      <c r="AB228" t="s">
        <v>1421</v>
      </c>
      <c r="AC228" t="s">
        <v>1422</v>
      </c>
      <c r="AD228" t="s">
        <v>2877</v>
      </c>
      <c r="AE228" t="s">
        <v>2879</v>
      </c>
    </row>
    <row r="229" spans="1:33" ht="15" customHeight="1" x14ac:dyDescent="0.2">
      <c r="A229" s="50">
        <f t="shared" ca="1" si="29"/>
        <v>35</v>
      </c>
      <c r="B229" t="s">
        <v>1417</v>
      </c>
      <c r="D229" s="34" t="s">
        <v>18</v>
      </c>
      <c r="E229" s="70">
        <v>4</v>
      </c>
      <c r="F229" t="s">
        <v>2880</v>
      </c>
      <c r="M229" s="3" t="s">
        <v>2762</v>
      </c>
      <c r="N229" s="34" t="str">
        <f t="shared" si="23"/>
        <v/>
      </c>
      <c r="O229" s="34" t="str">
        <f t="shared" si="24"/>
        <v/>
      </c>
      <c r="S229" t="s">
        <v>2849</v>
      </c>
      <c r="T229" s="34" t="str">
        <f t="shared" si="25"/>
        <v/>
      </c>
      <c r="W229" t="s">
        <v>166</v>
      </c>
      <c r="X229" t="s">
        <v>2881</v>
      </c>
      <c r="Y229" t="s">
        <v>16</v>
      </c>
      <c r="Z229" t="s">
        <v>1419</v>
      </c>
      <c r="AA229" t="s">
        <v>1420</v>
      </c>
      <c r="AB229" t="s">
        <v>1421</v>
      </c>
      <c r="AC229" t="s">
        <v>1422</v>
      </c>
      <c r="AD229" t="s">
        <v>2880</v>
      </c>
      <c r="AE229" t="s">
        <v>2882</v>
      </c>
    </row>
    <row r="230" spans="1:33" ht="15" customHeight="1" x14ac:dyDescent="0.2">
      <c r="A230" s="50">
        <f t="shared" ca="1" si="29"/>
        <v>35</v>
      </c>
      <c r="B230" t="s">
        <v>1417</v>
      </c>
      <c r="D230" s="34" t="s">
        <v>18</v>
      </c>
      <c r="E230" s="70">
        <v>5</v>
      </c>
      <c r="F230" t="s">
        <v>2883</v>
      </c>
      <c r="M230" s="3" t="s">
        <v>2762</v>
      </c>
      <c r="N230" s="34" t="str">
        <f t="shared" si="23"/>
        <v/>
      </c>
      <c r="O230" s="34" t="str">
        <f t="shared" si="24"/>
        <v/>
      </c>
      <c r="S230" t="s">
        <v>2849</v>
      </c>
      <c r="T230" s="34" t="str">
        <f t="shared" si="25"/>
        <v/>
      </c>
      <c r="W230" t="s">
        <v>166</v>
      </c>
      <c r="X230" t="s">
        <v>2884</v>
      </c>
      <c r="Y230" t="s">
        <v>16</v>
      </c>
      <c r="Z230" t="s">
        <v>1419</v>
      </c>
      <c r="AA230" t="s">
        <v>1420</v>
      </c>
      <c r="AB230" t="s">
        <v>1421</v>
      </c>
      <c r="AC230" t="s">
        <v>1422</v>
      </c>
      <c r="AD230" t="s">
        <v>2883</v>
      </c>
      <c r="AE230" t="s">
        <v>2885</v>
      </c>
    </row>
    <row r="231" spans="1:33" ht="15" customHeight="1" x14ac:dyDescent="0.2">
      <c r="A231" s="50">
        <f t="shared" ca="1" si="29"/>
        <v>35</v>
      </c>
      <c r="B231" t="s">
        <v>1417</v>
      </c>
      <c r="D231" s="34" t="s">
        <v>18</v>
      </c>
      <c r="E231" s="70">
        <v>6</v>
      </c>
      <c r="F231" t="s">
        <v>220</v>
      </c>
      <c r="I231" s="74" t="s">
        <v>745</v>
      </c>
      <c r="J231" t="s">
        <v>2886</v>
      </c>
      <c r="K231" t="s">
        <v>2887</v>
      </c>
      <c r="L231" t="s">
        <v>2888</v>
      </c>
      <c r="N231" s="34" t="str">
        <f t="shared" si="23"/>
        <v/>
      </c>
      <c r="O231" s="34" t="str">
        <f t="shared" si="24"/>
        <v/>
      </c>
      <c r="S231" t="s">
        <v>2849</v>
      </c>
      <c r="T231" s="34" t="str">
        <f t="shared" si="25"/>
        <v/>
      </c>
      <c r="W231" t="s">
        <v>166</v>
      </c>
      <c r="X231" t="s">
        <v>747</v>
      </c>
      <c r="Y231" t="s">
        <v>16</v>
      </c>
      <c r="Z231" t="s">
        <v>1419</v>
      </c>
      <c r="AA231" t="s">
        <v>1420</v>
      </c>
      <c r="AB231" t="s">
        <v>1421</v>
      </c>
      <c r="AC231" t="s">
        <v>1422</v>
      </c>
      <c r="AD231" t="s">
        <v>220</v>
      </c>
      <c r="AE231" t="s">
        <v>2889</v>
      </c>
    </row>
    <row r="232" spans="1:33" ht="15" customHeight="1" x14ac:dyDescent="0.2">
      <c r="A232" s="50">
        <f t="shared" ca="1" si="29"/>
        <v>36</v>
      </c>
      <c r="B232" t="s">
        <v>1453</v>
      </c>
      <c r="D232" s="34" t="s">
        <v>18</v>
      </c>
      <c r="E232" s="70">
        <v>1</v>
      </c>
      <c r="F232" t="s">
        <v>2890</v>
      </c>
      <c r="I232" s="77"/>
      <c r="M232" s="3" t="s">
        <v>2891</v>
      </c>
      <c r="N232" s="34" t="str">
        <f t="shared" ref="N232:N270" si="30">IF(Y232="BOOLEAN","Yes/no",IF(Y232="TRUE_ONLY","True only",IF(Y232="INTEGER","Integer",IF(Y232="INTEGER_ZERO_OR_POSITIVE","Integer zero or positive",""))))</f>
        <v/>
      </c>
      <c r="O232" s="34" t="str">
        <f t="shared" ref="O232:O270" si="31">IF(Y232="LONG_TEXT",255,IF(AND(Y232="TEXT",AE232=""),50,""))</f>
        <v/>
      </c>
      <c r="T232" s="34" t="str">
        <f t="shared" ref="T232:T237" si="32">IF(RIGHT(TRIM(SUBSTITUTE(B232,":","")),7)="specify","Hide concept if ["&amp;B231&amp;"] &lt;&gt; 'Other'","")</f>
        <v/>
      </c>
      <c r="W232" t="s">
        <v>166</v>
      </c>
      <c r="X232" t="s">
        <v>2892</v>
      </c>
      <c r="Y232" t="s">
        <v>16</v>
      </c>
      <c r="Z232" t="s">
        <v>1456</v>
      </c>
      <c r="AA232" t="s">
        <v>1457</v>
      </c>
      <c r="AB232" t="s">
        <v>1458</v>
      </c>
      <c r="AC232" t="s">
        <v>1459</v>
      </c>
      <c r="AD232" t="s">
        <v>2893</v>
      </c>
      <c r="AE232" t="s">
        <v>2894</v>
      </c>
    </row>
    <row r="233" spans="1:33" ht="15" customHeight="1" x14ac:dyDescent="0.2">
      <c r="A233" s="50">
        <f t="shared" ca="1" si="29"/>
        <v>36</v>
      </c>
      <c r="B233" t="s">
        <v>1453</v>
      </c>
      <c r="D233" s="34" t="s">
        <v>18</v>
      </c>
      <c r="E233" s="70">
        <v>2</v>
      </c>
      <c r="F233" t="s">
        <v>2895</v>
      </c>
      <c r="I233" t="s">
        <v>2190</v>
      </c>
      <c r="J233" t="s">
        <v>2896</v>
      </c>
      <c r="K233" t="s">
        <v>2897</v>
      </c>
      <c r="M233" s="3" t="s">
        <v>64</v>
      </c>
      <c r="N233" s="34" t="str">
        <f t="shared" si="30"/>
        <v/>
      </c>
      <c r="O233" s="34" t="str">
        <f t="shared" si="31"/>
        <v/>
      </c>
      <c r="S233" t="s">
        <v>1015</v>
      </c>
      <c r="T233" s="34" t="str">
        <f t="shared" si="32"/>
        <v/>
      </c>
      <c r="W233" t="s">
        <v>166</v>
      </c>
      <c r="X233" t="s">
        <v>2898</v>
      </c>
      <c r="Y233" t="s">
        <v>16</v>
      </c>
      <c r="Z233" t="s">
        <v>1456</v>
      </c>
      <c r="AA233" t="s">
        <v>1457</v>
      </c>
      <c r="AB233" t="s">
        <v>1458</v>
      </c>
      <c r="AC233" t="s">
        <v>1459</v>
      </c>
      <c r="AD233" t="s">
        <v>2899</v>
      </c>
      <c r="AE233" t="s">
        <v>2900</v>
      </c>
    </row>
    <row r="234" spans="1:33" ht="15" customHeight="1" x14ac:dyDescent="0.2">
      <c r="A234" s="50">
        <f t="shared" ca="1" si="29"/>
        <v>36</v>
      </c>
      <c r="B234" t="s">
        <v>1453</v>
      </c>
      <c r="D234" s="34" t="s">
        <v>18</v>
      </c>
      <c r="E234" s="70">
        <v>3</v>
      </c>
      <c r="F234" t="s">
        <v>2901</v>
      </c>
      <c r="I234" t="s">
        <v>2190</v>
      </c>
      <c r="J234" s="90" t="s">
        <v>2902</v>
      </c>
      <c r="K234" t="s">
        <v>2903</v>
      </c>
      <c r="L234" t="s">
        <v>2904</v>
      </c>
      <c r="N234" s="34" t="str">
        <f t="shared" si="30"/>
        <v/>
      </c>
      <c r="O234" s="34" t="str">
        <f t="shared" si="31"/>
        <v/>
      </c>
      <c r="S234" t="s">
        <v>1015</v>
      </c>
      <c r="T234" s="34" t="str">
        <f t="shared" si="32"/>
        <v/>
      </c>
      <c r="W234" t="s">
        <v>166</v>
      </c>
      <c r="X234" t="s">
        <v>2905</v>
      </c>
      <c r="Y234" t="s">
        <v>16</v>
      </c>
      <c r="Z234" t="s">
        <v>1456</v>
      </c>
      <c r="AA234" t="s">
        <v>1457</v>
      </c>
      <c r="AB234" t="s">
        <v>1458</v>
      </c>
      <c r="AC234" t="s">
        <v>1459</v>
      </c>
      <c r="AD234" t="s">
        <v>2901</v>
      </c>
      <c r="AE234" t="s">
        <v>2906</v>
      </c>
    </row>
    <row r="235" spans="1:33" ht="15" customHeight="1" x14ac:dyDescent="0.2">
      <c r="A235" s="50">
        <f t="shared" ca="1" si="29"/>
        <v>36</v>
      </c>
      <c r="B235" t="s">
        <v>1453</v>
      </c>
      <c r="D235" s="34" t="s">
        <v>18</v>
      </c>
      <c r="E235" s="70">
        <v>4</v>
      </c>
      <c r="F235" t="s">
        <v>2907</v>
      </c>
      <c r="I235" t="s">
        <v>2190</v>
      </c>
      <c r="J235" s="63" t="s">
        <v>2908</v>
      </c>
      <c r="K235" t="s">
        <v>2909</v>
      </c>
      <c r="N235" s="34" t="str">
        <f t="shared" si="30"/>
        <v/>
      </c>
      <c r="O235" s="34" t="str">
        <f t="shared" si="31"/>
        <v/>
      </c>
      <c r="S235" t="s">
        <v>1015</v>
      </c>
      <c r="T235" s="34" t="str">
        <f t="shared" si="32"/>
        <v/>
      </c>
      <c r="W235" t="s">
        <v>166</v>
      </c>
      <c r="X235" t="s">
        <v>2910</v>
      </c>
      <c r="Y235" t="s">
        <v>16</v>
      </c>
      <c r="Z235" t="s">
        <v>1456</v>
      </c>
      <c r="AA235" t="s">
        <v>1457</v>
      </c>
      <c r="AB235" t="s">
        <v>1458</v>
      </c>
      <c r="AC235" t="s">
        <v>1459</v>
      </c>
      <c r="AD235" t="s">
        <v>2911</v>
      </c>
      <c r="AE235" t="s">
        <v>2912</v>
      </c>
    </row>
    <row r="236" spans="1:33" ht="15" customHeight="1" x14ac:dyDescent="0.2">
      <c r="A236" s="50">
        <f t="shared" ca="1" si="29"/>
        <v>36</v>
      </c>
      <c r="B236" t="s">
        <v>1453</v>
      </c>
      <c r="D236" s="34" t="s">
        <v>18</v>
      </c>
      <c r="E236" s="70">
        <v>5</v>
      </c>
      <c r="F236" t="s">
        <v>2913</v>
      </c>
      <c r="I236" t="s">
        <v>2190</v>
      </c>
      <c r="J236" s="63" t="s">
        <v>2914</v>
      </c>
      <c r="K236" t="s">
        <v>2915</v>
      </c>
      <c r="L236" t="s">
        <v>2916</v>
      </c>
      <c r="N236" s="34" t="str">
        <f t="shared" si="30"/>
        <v/>
      </c>
      <c r="O236" s="34" t="str">
        <f t="shared" si="31"/>
        <v/>
      </c>
      <c r="S236" t="s">
        <v>1015</v>
      </c>
      <c r="T236" s="34" t="str">
        <f t="shared" si="32"/>
        <v/>
      </c>
      <c r="W236" t="s">
        <v>166</v>
      </c>
      <c r="X236" t="s">
        <v>2917</v>
      </c>
      <c r="Y236" t="s">
        <v>16</v>
      </c>
      <c r="Z236" t="s">
        <v>1456</v>
      </c>
      <c r="AA236" t="s">
        <v>1457</v>
      </c>
      <c r="AB236" t="s">
        <v>1458</v>
      </c>
      <c r="AC236" t="s">
        <v>1459</v>
      </c>
      <c r="AD236" t="s">
        <v>2918</v>
      </c>
      <c r="AE236" t="s">
        <v>2919</v>
      </c>
    </row>
    <row r="237" spans="1:33" ht="15" customHeight="1" x14ac:dyDescent="0.2">
      <c r="A237" s="50">
        <f t="shared" ca="1" si="29"/>
        <v>36</v>
      </c>
      <c r="B237" t="s">
        <v>1453</v>
      </c>
      <c r="D237" s="34" t="s">
        <v>18</v>
      </c>
      <c r="E237" s="70">
        <v>6</v>
      </c>
      <c r="F237" t="s">
        <v>2920</v>
      </c>
      <c r="I237" s="74" t="s">
        <v>2921</v>
      </c>
      <c r="K237" t="s">
        <v>2922</v>
      </c>
      <c r="L237" t="s">
        <v>2923</v>
      </c>
      <c r="N237" s="34" t="str">
        <f t="shared" si="30"/>
        <v/>
      </c>
      <c r="O237" s="34" t="str">
        <f t="shared" si="31"/>
        <v/>
      </c>
      <c r="S237" t="s">
        <v>1015</v>
      </c>
      <c r="T237" s="34" t="str">
        <f t="shared" si="32"/>
        <v/>
      </c>
      <c r="W237" t="s">
        <v>166</v>
      </c>
      <c r="X237" t="s">
        <v>2924</v>
      </c>
      <c r="Y237" t="s">
        <v>16</v>
      </c>
      <c r="Z237" t="s">
        <v>1456</v>
      </c>
      <c r="AA237" t="s">
        <v>1457</v>
      </c>
      <c r="AB237" t="s">
        <v>1458</v>
      </c>
      <c r="AC237" t="s">
        <v>1459</v>
      </c>
      <c r="AD237" t="s">
        <v>2925</v>
      </c>
      <c r="AE237" t="s">
        <v>2926</v>
      </c>
    </row>
    <row r="238" spans="1:33" ht="15" customHeight="1" x14ac:dyDescent="0.2">
      <c r="A238" s="50">
        <f t="shared" ca="1" si="29"/>
        <v>36</v>
      </c>
      <c r="B238" t="s">
        <v>1453</v>
      </c>
      <c r="D238" s="34" t="s">
        <v>18</v>
      </c>
      <c r="E238" s="70">
        <v>7</v>
      </c>
      <c r="F238" t="s">
        <v>2927</v>
      </c>
      <c r="I238" s="77"/>
      <c r="M238" s="3" t="s">
        <v>2891</v>
      </c>
      <c r="N238" s="34" t="str">
        <f t="shared" si="30"/>
        <v/>
      </c>
      <c r="O238" s="34" t="str">
        <f t="shared" si="31"/>
        <v/>
      </c>
      <c r="S238" t="s">
        <v>1015</v>
      </c>
      <c r="T238" s="34" t="str">
        <f>IF(RIGHT(TRIM(SUBSTITUTE(B238,":","")),7)="specify","Hide concept if ["&amp;#REF!&amp;"] &lt;&gt; 'Other'","")</f>
        <v/>
      </c>
      <c r="W238" t="s">
        <v>166</v>
      </c>
      <c r="X238" t="s">
        <v>2928</v>
      </c>
      <c r="Y238" t="s">
        <v>16</v>
      </c>
      <c r="Z238" t="s">
        <v>1456</v>
      </c>
      <c r="AA238" t="s">
        <v>1457</v>
      </c>
      <c r="AB238" t="s">
        <v>1458</v>
      </c>
      <c r="AC238" t="s">
        <v>1459</v>
      </c>
      <c r="AD238" t="s">
        <v>2927</v>
      </c>
      <c r="AE238" t="s">
        <v>2929</v>
      </c>
    </row>
    <row r="239" spans="1:33" ht="15" customHeight="1" x14ac:dyDescent="0.2">
      <c r="A239" s="50">
        <f t="shared" ca="1" si="29"/>
        <v>36</v>
      </c>
      <c r="B239" t="s">
        <v>1453</v>
      </c>
      <c r="D239" s="34" t="s">
        <v>18</v>
      </c>
      <c r="E239" s="70">
        <v>8</v>
      </c>
      <c r="F239" t="s">
        <v>2930</v>
      </c>
      <c r="I239" s="77"/>
      <c r="M239" s="3" t="s">
        <v>2891</v>
      </c>
      <c r="N239" s="34" t="str">
        <f t="shared" si="30"/>
        <v/>
      </c>
      <c r="O239" s="34" t="str">
        <f t="shared" si="31"/>
        <v/>
      </c>
      <c r="S239" t="s">
        <v>1015</v>
      </c>
      <c r="T239" s="34" t="str">
        <f t="shared" ref="T239:T276" si="33">IF(RIGHT(TRIM(SUBSTITUTE(B239,":","")),7)="specify","Hide concept if ["&amp;B238&amp;"] &lt;&gt; 'Other'","")</f>
        <v/>
      </c>
      <c r="W239" t="s">
        <v>166</v>
      </c>
      <c r="X239" t="s">
        <v>2931</v>
      </c>
      <c r="Y239" t="s">
        <v>16</v>
      </c>
      <c r="Z239" t="s">
        <v>1456</v>
      </c>
      <c r="AA239" t="s">
        <v>1457</v>
      </c>
      <c r="AB239" t="s">
        <v>1458</v>
      </c>
      <c r="AC239" t="s">
        <v>1459</v>
      </c>
      <c r="AD239" t="s">
        <v>2932</v>
      </c>
      <c r="AE239" t="s">
        <v>2933</v>
      </c>
    </row>
    <row r="240" spans="1:33" ht="15" customHeight="1" x14ac:dyDescent="0.2">
      <c r="A240" s="50">
        <f t="shared" ca="1" si="29"/>
        <v>36</v>
      </c>
      <c r="B240" t="s">
        <v>1453</v>
      </c>
      <c r="D240" s="34" t="s">
        <v>18</v>
      </c>
      <c r="E240" s="70">
        <v>9</v>
      </c>
      <c r="F240" t="s">
        <v>2934</v>
      </c>
      <c r="I240" s="77"/>
      <c r="M240" s="3" t="s">
        <v>2891</v>
      </c>
      <c r="N240" s="34" t="str">
        <f t="shared" si="30"/>
        <v/>
      </c>
      <c r="O240" s="34" t="str">
        <f t="shared" si="31"/>
        <v/>
      </c>
      <c r="S240" t="s">
        <v>1015</v>
      </c>
      <c r="T240" s="34" t="str">
        <f t="shared" si="33"/>
        <v/>
      </c>
      <c r="W240" t="s">
        <v>166</v>
      </c>
      <c r="X240" t="s">
        <v>2935</v>
      </c>
      <c r="Y240" t="s">
        <v>16</v>
      </c>
      <c r="Z240" t="s">
        <v>1456</v>
      </c>
      <c r="AA240" t="s">
        <v>1457</v>
      </c>
      <c r="AB240" t="s">
        <v>1458</v>
      </c>
      <c r="AC240" t="s">
        <v>1459</v>
      </c>
      <c r="AD240" t="s">
        <v>2936</v>
      </c>
      <c r="AE240" t="s">
        <v>2937</v>
      </c>
    </row>
    <row r="241" spans="1:31" ht="15" customHeight="1" x14ac:dyDescent="0.2">
      <c r="A241" s="50">
        <f t="shared" ca="1" si="29"/>
        <v>36</v>
      </c>
      <c r="B241" t="s">
        <v>1453</v>
      </c>
      <c r="D241" s="34" t="s">
        <v>18</v>
      </c>
      <c r="E241" s="70">
        <v>10</v>
      </c>
      <c r="F241" t="s">
        <v>2938</v>
      </c>
      <c r="I241" t="s">
        <v>2190</v>
      </c>
      <c r="J241" s="63" t="s">
        <v>2939</v>
      </c>
      <c r="K241" t="s">
        <v>2940</v>
      </c>
      <c r="N241" s="34" t="str">
        <f t="shared" si="30"/>
        <v/>
      </c>
      <c r="O241" s="34" t="str">
        <f t="shared" si="31"/>
        <v/>
      </c>
      <c r="S241" t="s">
        <v>1015</v>
      </c>
      <c r="T241" s="34" t="str">
        <f t="shared" si="33"/>
        <v/>
      </c>
      <c r="W241" t="s">
        <v>166</v>
      </c>
      <c r="X241" t="s">
        <v>2941</v>
      </c>
      <c r="Y241" t="s">
        <v>16</v>
      </c>
      <c r="Z241" t="s">
        <v>1456</v>
      </c>
      <c r="AA241" t="s">
        <v>1457</v>
      </c>
      <c r="AB241" t="s">
        <v>1458</v>
      </c>
      <c r="AC241" t="s">
        <v>1459</v>
      </c>
      <c r="AD241" t="s">
        <v>2942</v>
      </c>
      <c r="AE241" t="s">
        <v>2943</v>
      </c>
    </row>
    <row r="242" spans="1:31" ht="15" customHeight="1" x14ac:dyDescent="0.2">
      <c r="A242" s="50">
        <f t="shared" ca="1" si="29"/>
        <v>36</v>
      </c>
      <c r="B242" t="s">
        <v>1453</v>
      </c>
      <c r="D242" s="34" t="s">
        <v>18</v>
      </c>
      <c r="E242" s="70">
        <v>11</v>
      </c>
      <c r="F242" t="s">
        <v>2944</v>
      </c>
      <c r="I242" s="77"/>
      <c r="M242" s="3" t="s">
        <v>2891</v>
      </c>
      <c r="N242" s="34" t="str">
        <f t="shared" si="30"/>
        <v/>
      </c>
      <c r="O242" s="34" t="str">
        <f t="shared" si="31"/>
        <v/>
      </c>
      <c r="S242" t="s">
        <v>1015</v>
      </c>
      <c r="T242" s="34" t="str">
        <f t="shared" si="33"/>
        <v/>
      </c>
      <c r="W242" t="s">
        <v>166</v>
      </c>
      <c r="X242" t="s">
        <v>2945</v>
      </c>
      <c r="Y242" t="s">
        <v>16</v>
      </c>
      <c r="Z242" t="s">
        <v>1456</v>
      </c>
      <c r="AA242" t="s">
        <v>1457</v>
      </c>
      <c r="AB242" t="s">
        <v>1458</v>
      </c>
      <c r="AC242" t="s">
        <v>1459</v>
      </c>
      <c r="AD242" t="s">
        <v>2946</v>
      </c>
      <c r="AE242" t="s">
        <v>2947</v>
      </c>
    </row>
    <row r="243" spans="1:31" ht="15" customHeight="1" x14ac:dyDescent="0.2">
      <c r="A243" s="50">
        <f t="shared" ca="1" si="29"/>
        <v>36</v>
      </c>
      <c r="B243" t="s">
        <v>1453</v>
      </c>
      <c r="D243" s="34" t="s">
        <v>18</v>
      </c>
      <c r="E243" s="70">
        <v>12</v>
      </c>
      <c r="F243" t="s">
        <v>2948</v>
      </c>
      <c r="I243" s="77"/>
      <c r="N243" s="34" t="str">
        <f t="shared" si="30"/>
        <v/>
      </c>
      <c r="O243" s="34" t="str">
        <f t="shared" si="31"/>
        <v/>
      </c>
      <c r="S243" t="s">
        <v>1015</v>
      </c>
      <c r="T243" s="34" t="str">
        <f t="shared" si="33"/>
        <v/>
      </c>
      <c r="W243" t="s">
        <v>166</v>
      </c>
      <c r="X243" t="s">
        <v>2949</v>
      </c>
      <c r="Y243" t="s">
        <v>16</v>
      </c>
      <c r="Z243" t="s">
        <v>1456</v>
      </c>
      <c r="AA243" t="s">
        <v>1457</v>
      </c>
      <c r="AB243" t="s">
        <v>1458</v>
      </c>
      <c r="AC243" t="s">
        <v>1459</v>
      </c>
      <c r="AD243" t="s">
        <v>2948</v>
      </c>
      <c r="AE243" t="s">
        <v>2950</v>
      </c>
    </row>
    <row r="244" spans="1:31" ht="15" customHeight="1" x14ac:dyDescent="0.2">
      <c r="A244" s="50">
        <f t="shared" ca="1" si="29"/>
        <v>36</v>
      </c>
      <c r="B244" t="s">
        <v>1453</v>
      </c>
      <c r="D244" s="34" t="s">
        <v>18</v>
      </c>
      <c r="E244" s="70">
        <v>13</v>
      </c>
      <c r="F244" t="s">
        <v>2951</v>
      </c>
      <c r="I244" t="s">
        <v>2190</v>
      </c>
      <c r="J244" s="63" t="s">
        <v>2952</v>
      </c>
      <c r="K244" t="s">
        <v>2953</v>
      </c>
      <c r="L244" t="s">
        <v>2954</v>
      </c>
      <c r="M244" s="3" t="s">
        <v>2955</v>
      </c>
      <c r="N244" s="34" t="str">
        <f t="shared" si="30"/>
        <v/>
      </c>
      <c r="O244" s="34" t="str">
        <f t="shared" si="31"/>
        <v/>
      </c>
      <c r="S244" t="s">
        <v>1015</v>
      </c>
      <c r="T244" s="34" t="str">
        <f t="shared" si="33"/>
        <v/>
      </c>
      <c r="W244" t="s">
        <v>166</v>
      </c>
      <c r="X244" t="s">
        <v>2956</v>
      </c>
      <c r="Y244" t="s">
        <v>16</v>
      </c>
      <c r="Z244" t="s">
        <v>1456</v>
      </c>
      <c r="AA244" t="s">
        <v>1457</v>
      </c>
      <c r="AB244" t="s">
        <v>1458</v>
      </c>
      <c r="AC244" t="s">
        <v>1459</v>
      </c>
      <c r="AD244" t="s">
        <v>2951</v>
      </c>
      <c r="AE244" t="s">
        <v>2957</v>
      </c>
    </row>
    <row r="245" spans="1:31" ht="15" customHeight="1" x14ac:dyDescent="0.2">
      <c r="A245" s="50">
        <f t="shared" ca="1" si="29"/>
        <v>36</v>
      </c>
      <c r="B245" t="s">
        <v>1453</v>
      </c>
      <c r="D245" s="34" t="s">
        <v>18</v>
      </c>
      <c r="E245" s="70">
        <v>14</v>
      </c>
      <c r="F245" t="s">
        <v>2958</v>
      </c>
      <c r="I245" s="77"/>
      <c r="M245" s="3" t="s">
        <v>2891</v>
      </c>
      <c r="N245" s="34" t="str">
        <f t="shared" si="30"/>
        <v/>
      </c>
      <c r="O245" s="34" t="str">
        <f t="shared" si="31"/>
        <v/>
      </c>
      <c r="S245" t="s">
        <v>1015</v>
      </c>
      <c r="T245" s="34" t="str">
        <f t="shared" si="33"/>
        <v/>
      </c>
      <c r="W245" t="s">
        <v>166</v>
      </c>
      <c r="X245" t="s">
        <v>2959</v>
      </c>
      <c r="Y245" t="s">
        <v>16</v>
      </c>
      <c r="Z245" t="s">
        <v>1456</v>
      </c>
      <c r="AA245" t="s">
        <v>1457</v>
      </c>
      <c r="AB245" t="s">
        <v>1458</v>
      </c>
      <c r="AC245" t="s">
        <v>1459</v>
      </c>
      <c r="AD245" t="s">
        <v>2960</v>
      </c>
      <c r="AE245" t="s">
        <v>2961</v>
      </c>
    </row>
    <row r="246" spans="1:31" ht="15" customHeight="1" x14ac:dyDescent="0.2">
      <c r="A246" s="50">
        <f t="shared" ca="1" si="29"/>
        <v>36</v>
      </c>
      <c r="B246" t="s">
        <v>1453</v>
      </c>
      <c r="D246" s="34" t="s">
        <v>18</v>
      </c>
      <c r="E246" s="70">
        <v>15</v>
      </c>
      <c r="F246" t="s">
        <v>2962</v>
      </c>
      <c r="I246" s="77"/>
      <c r="M246" s="3" t="s">
        <v>2891</v>
      </c>
      <c r="N246" s="34" t="str">
        <f t="shared" si="30"/>
        <v/>
      </c>
      <c r="O246" s="34" t="str">
        <f t="shared" si="31"/>
        <v/>
      </c>
      <c r="S246" t="s">
        <v>1015</v>
      </c>
      <c r="T246" s="34" t="str">
        <f t="shared" si="33"/>
        <v/>
      </c>
      <c r="W246" t="s">
        <v>166</v>
      </c>
      <c r="X246" t="s">
        <v>2963</v>
      </c>
      <c r="Y246" t="s">
        <v>16</v>
      </c>
      <c r="Z246" t="s">
        <v>1456</v>
      </c>
      <c r="AA246" t="s">
        <v>1457</v>
      </c>
      <c r="AB246" t="s">
        <v>1458</v>
      </c>
      <c r="AC246" t="s">
        <v>1459</v>
      </c>
      <c r="AD246" t="s">
        <v>2964</v>
      </c>
      <c r="AE246" t="s">
        <v>2965</v>
      </c>
    </row>
    <row r="247" spans="1:31" ht="15" customHeight="1" x14ac:dyDescent="0.2">
      <c r="A247" s="50">
        <f t="shared" ca="1" si="29"/>
        <v>36</v>
      </c>
      <c r="B247" t="s">
        <v>1453</v>
      </c>
      <c r="D247" s="34" t="s">
        <v>18</v>
      </c>
      <c r="E247" s="70">
        <v>16</v>
      </c>
      <c r="F247" t="s">
        <v>2966</v>
      </c>
      <c r="I247" s="78" t="s">
        <v>2967</v>
      </c>
      <c r="J247" s="63"/>
      <c r="K247" t="s">
        <v>2968</v>
      </c>
      <c r="L247" t="s">
        <v>2969</v>
      </c>
      <c r="N247" s="34" t="str">
        <f t="shared" si="30"/>
        <v/>
      </c>
      <c r="O247" s="34" t="str">
        <f t="shared" si="31"/>
        <v/>
      </c>
      <c r="S247" t="s">
        <v>1015</v>
      </c>
      <c r="T247" s="34" t="str">
        <f t="shared" si="33"/>
        <v/>
      </c>
      <c r="W247" t="s">
        <v>166</v>
      </c>
      <c r="X247" t="s">
        <v>2970</v>
      </c>
      <c r="Y247" t="s">
        <v>16</v>
      </c>
      <c r="Z247" t="s">
        <v>1456</v>
      </c>
      <c r="AA247" t="s">
        <v>1457</v>
      </c>
      <c r="AB247" t="s">
        <v>1458</v>
      </c>
      <c r="AC247" t="s">
        <v>1459</v>
      </c>
      <c r="AD247" t="s">
        <v>2971</v>
      </c>
      <c r="AE247" t="s">
        <v>2972</v>
      </c>
    </row>
    <row r="248" spans="1:31" ht="15" customHeight="1" x14ac:dyDescent="0.2">
      <c r="A248" s="50">
        <f t="shared" ca="1" si="29"/>
        <v>36</v>
      </c>
      <c r="B248" s="50" t="str">
        <f ca="1">IF(C248=OFFSET(C248,-1,0),OFFSET(B248,-1,0),OFFSET(B248,-1,0)+1)</f>
        <v>Past / Precipitating Events</v>
      </c>
      <c r="D248" s="34" t="s">
        <v>18</v>
      </c>
      <c r="E248" s="70">
        <v>17</v>
      </c>
      <c r="F248" t="s">
        <v>2973</v>
      </c>
      <c r="I248" s="78" t="s">
        <v>730</v>
      </c>
      <c r="J248" s="63"/>
      <c r="K248" t="s">
        <v>2974</v>
      </c>
      <c r="L248" t="s">
        <v>2975</v>
      </c>
      <c r="M248" s="3" t="s">
        <v>2976</v>
      </c>
      <c r="N248" s="34" t="str">
        <f t="shared" si="30"/>
        <v/>
      </c>
      <c r="O248" s="34" t="str">
        <f t="shared" si="31"/>
        <v/>
      </c>
      <c r="S248" t="s">
        <v>1015</v>
      </c>
      <c r="T248" s="34" t="str">
        <f t="shared" ca="1" si="33"/>
        <v/>
      </c>
      <c r="W248" t="s">
        <v>166</v>
      </c>
      <c r="X248" t="s">
        <v>2977</v>
      </c>
      <c r="Y248" t="s">
        <v>16</v>
      </c>
      <c r="Z248" t="s">
        <v>1456</v>
      </c>
      <c r="AA248" t="s">
        <v>1457</v>
      </c>
      <c r="AB248" t="s">
        <v>1458</v>
      </c>
      <c r="AC248" t="s">
        <v>1459</v>
      </c>
      <c r="AD248" t="s">
        <v>2978</v>
      </c>
      <c r="AE248" t="s">
        <v>2979</v>
      </c>
    </row>
    <row r="249" spans="1:31" ht="15" customHeight="1" x14ac:dyDescent="0.2">
      <c r="A249" s="50">
        <f t="shared" ca="1" si="29"/>
        <v>36</v>
      </c>
      <c r="B249" t="s">
        <v>1453</v>
      </c>
      <c r="D249" s="34" t="s">
        <v>18</v>
      </c>
      <c r="E249" s="70">
        <v>18</v>
      </c>
      <c r="F249" t="s">
        <v>2980</v>
      </c>
      <c r="I249" s="77"/>
      <c r="M249" s="3" t="s">
        <v>2981</v>
      </c>
      <c r="N249" s="34" t="str">
        <f t="shared" si="30"/>
        <v/>
      </c>
      <c r="O249" s="34" t="str">
        <f t="shared" si="31"/>
        <v/>
      </c>
      <c r="S249" t="s">
        <v>1015</v>
      </c>
      <c r="T249" s="34" t="str">
        <f t="shared" si="33"/>
        <v/>
      </c>
      <c r="W249" t="s">
        <v>166</v>
      </c>
      <c r="X249" t="s">
        <v>2982</v>
      </c>
      <c r="Y249" t="s">
        <v>16</v>
      </c>
      <c r="Z249" t="s">
        <v>1456</v>
      </c>
      <c r="AA249" t="s">
        <v>1457</v>
      </c>
      <c r="AB249" t="s">
        <v>1458</v>
      </c>
      <c r="AC249" t="s">
        <v>1459</v>
      </c>
      <c r="AD249" t="s">
        <v>2983</v>
      </c>
      <c r="AE249" t="s">
        <v>2984</v>
      </c>
    </row>
    <row r="250" spans="1:31" ht="15" customHeight="1" x14ac:dyDescent="0.2">
      <c r="A250" s="50">
        <f t="shared" ca="1" si="29"/>
        <v>36</v>
      </c>
      <c r="B250" t="s">
        <v>1453</v>
      </c>
      <c r="D250" s="34" t="s">
        <v>18</v>
      </c>
      <c r="E250" s="70">
        <v>19</v>
      </c>
      <c r="F250" t="s">
        <v>2985</v>
      </c>
      <c r="I250" s="77"/>
      <c r="M250" s="3" t="s">
        <v>2986</v>
      </c>
      <c r="N250" s="34" t="str">
        <f t="shared" si="30"/>
        <v/>
      </c>
      <c r="O250" s="34" t="str">
        <f t="shared" si="31"/>
        <v/>
      </c>
      <c r="S250" t="s">
        <v>1015</v>
      </c>
      <c r="T250" s="34" t="str">
        <f t="shared" si="33"/>
        <v/>
      </c>
      <c r="W250" t="s">
        <v>166</v>
      </c>
      <c r="X250" t="s">
        <v>2987</v>
      </c>
      <c r="Y250" t="s">
        <v>16</v>
      </c>
      <c r="Z250" t="s">
        <v>1456</v>
      </c>
      <c r="AA250" t="s">
        <v>1457</v>
      </c>
      <c r="AB250" t="s">
        <v>1458</v>
      </c>
      <c r="AC250" t="s">
        <v>1459</v>
      </c>
      <c r="AD250" t="s">
        <v>2988</v>
      </c>
      <c r="AE250" t="s">
        <v>2989</v>
      </c>
    </row>
    <row r="251" spans="1:31" ht="15" customHeight="1" x14ac:dyDescent="0.2">
      <c r="A251" s="50">
        <f t="shared" ca="1" si="29"/>
        <v>36</v>
      </c>
      <c r="B251" t="s">
        <v>1453</v>
      </c>
      <c r="D251" s="34" t="s">
        <v>18</v>
      </c>
      <c r="E251" s="70">
        <v>20</v>
      </c>
      <c r="F251" t="s">
        <v>2990</v>
      </c>
      <c r="I251" s="77"/>
      <c r="M251" s="3" t="s">
        <v>2991</v>
      </c>
      <c r="N251" s="34" t="str">
        <f t="shared" si="30"/>
        <v/>
      </c>
      <c r="O251" s="34" t="str">
        <f t="shared" si="31"/>
        <v/>
      </c>
      <c r="S251" t="s">
        <v>1015</v>
      </c>
      <c r="T251" s="34" t="str">
        <f t="shared" si="33"/>
        <v/>
      </c>
      <c r="W251" t="s">
        <v>166</v>
      </c>
      <c r="X251" t="s">
        <v>2992</v>
      </c>
      <c r="Y251" t="s">
        <v>16</v>
      </c>
      <c r="Z251" t="s">
        <v>1456</v>
      </c>
      <c r="AA251" t="s">
        <v>1457</v>
      </c>
      <c r="AB251" t="s">
        <v>1458</v>
      </c>
      <c r="AC251" t="s">
        <v>1459</v>
      </c>
      <c r="AD251" t="s">
        <v>2993</v>
      </c>
      <c r="AE251" t="s">
        <v>2994</v>
      </c>
    </row>
    <row r="252" spans="1:31" ht="15" customHeight="1" x14ac:dyDescent="0.2">
      <c r="A252" s="50">
        <f t="shared" ca="1" si="29"/>
        <v>36</v>
      </c>
      <c r="B252" t="s">
        <v>1453</v>
      </c>
      <c r="D252" s="34" t="s">
        <v>18</v>
      </c>
      <c r="E252" s="70">
        <v>21</v>
      </c>
      <c r="F252" t="s">
        <v>2995</v>
      </c>
      <c r="I252" t="s">
        <v>2190</v>
      </c>
      <c r="J252" s="63" t="s">
        <v>2996</v>
      </c>
      <c r="K252" t="s">
        <v>2997</v>
      </c>
      <c r="M252" s="3" t="s">
        <v>2998</v>
      </c>
      <c r="N252" s="34" t="str">
        <f t="shared" si="30"/>
        <v/>
      </c>
      <c r="O252" s="34" t="str">
        <f t="shared" si="31"/>
        <v/>
      </c>
      <c r="S252" t="s">
        <v>1015</v>
      </c>
      <c r="T252" s="34" t="str">
        <f t="shared" si="33"/>
        <v/>
      </c>
      <c r="W252" t="s">
        <v>166</v>
      </c>
      <c r="X252" t="s">
        <v>2999</v>
      </c>
      <c r="Y252" t="s">
        <v>16</v>
      </c>
      <c r="Z252" t="s">
        <v>1456</v>
      </c>
      <c r="AA252" t="s">
        <v>1457</v>
      </c>
      <c r="AB252" t="s">
        <v>1458</v>
      </c>
      <c r="AC252" t="s">
        <v>1459</v>
      </c>
      <c r="AD252" t="s">
        <v>3000</v>
      </c>
      <c r="AE252" t="s">
        <v>3001</v>
      </c>
    </row>
    <row r="253" spans="1:31" ht="15" customHeight="1" x14ac:dyDescent="0.2">
      <c r="A253" s="50">
        <f t="shared" ca="1" si="29"/>
        <v>36</v>
      </c>
      <c r="B253" t="s">
        <v>1453</v>
      </c>
      <c r="D253" s="34" t="s">
        <v>18</v>
      </c>
      <c r="E253" s="70">
        <v>22</v>
      </c>
      <c r="F253" t="s">
        <v>3002</v>
      </c>
      <c r="I253" s="78" t="s">
        <v>3003</v>
      </c>
      <c r="K253" t="s">
        <v>3004</v>
      </c>
      <c r="L253" t="s">
        <v>3005</v>
      </c>
      <c r="M253" s="3" t="s">
        <v>3006</v>
      </c>
      <c r="N253" s="34" t="str">
        <f t="shared" si="30"/>
        <v/>
      </c>
      <c r="O253" s="34" t="str">
        <f t="shared" si="31"/>
        <v/>
      </c>
      <c r="S253" t="s">
        <v>1015</v>
      </c>
      <c r="T253" s="34" t="str">
        <f t="shared" si="33"/>
        <v/>
      </c>
      <c r="W253" t="s">
        <v>166</v>
      </c>
      <c r="X253" t="s">
        <v>3007</v>
      </c>
      <c r="Y253" t="s">
        <v>16</v>
      </c>
      <c r="Z253" t="s">
        <v>1456</v>
      </c>
      <c r="AA253" t="s">
        <v>1457</v>
      </c>
      <c r="AB253" t="s">
        <v>1458</v>
      </c>
      <c r="AC253" t="s">
        <v>1459</v>
      </c>
      <c r="AD253" t="s">
        <v>3008</v>
      </c>
      <c r="AE253" t="s">
        <v>3009</v>
      </c>
    </row>
    <row r="254" spans="1:31" ht="15" customHeight="1" x14ac:dyDescent="0.2">
      <c r="A254" s="50">
        <f t="shared" ca="1" si="29"/>
        <v>36</v>
      </c>
      <c r="B254" t="s">
        <v>1453</v>
      </c>
      <c r="D254" s="34" t="s">
        <v>18</v>
      </c>
      <c r="E254" s="70">
        <v>23</v>
      </c>
      <c r="F254" t="s">
        <v>3010</v>
      </c>
      <c r="I254" s="77"/>
      <c r="M254" s="3" t="s">
        <v>2891</v>
      </c>
      <c r="N254" s="34" t="str">
        <f t="shared" si="30"/>
        <v/>
      </c>
      <c r="O254" s="34" t="str">
        <f t="shared" si="31"/>
        <v/>
      </c>
      <c r="S254" t="s">
        <v>1015</v>
      </c>
      <c r="T254" s="34" t="str">
        <f t="shared" si="33"/>
        <v/>
      </c>
      <c r="W254" t="s">
        <v>166</v>
      </c>
      <c r="X254" t="s">
        <v>3011</v>
      </c>
      <c r="Y254" t="s">
        <v>16</v>
      </c>
      <c r="Z254" t="s">
        <v>1456</v>
      </c>
      <c r="AA254" t="s">
        <v>1457</v>
      </c>
      <c r="AB254" t="s">
        <v>1458</v>
      </c>
      <c r="AC254" t="s">
        <v>1459</v>
      </c>
      <c r="AD254" t="s">
        <v>3012</v>
      </c>
      <c r="AE254" t="s">
        <v>3013</v>
      </c>
    </row>
    <row r="255" spans="1:31" ht="15" customHeight="1" x14ac:dyDescent="0.2">
      <c r="A255" s="50">
        <f t="shared" ca="1" si="29"/>
        <v>36</v>
      </c>
      <c r="B255" t="s">
        <v>1453</v>
      </c>
      <c r="D255" s="34" t="s">
        <v>18</v>
      </c>
      <c r="E255" s="70">
        <v>24</v>
      </c>
      <c r="F255" t="s">
        <v>3014</v>
      </c>
      <c r="I255" s="77"/>
      <c r="M255" s="3" t="s">
        <v>2891</v>
      </c>
      <c r="N255" s="34" t="str">
        <f t="shared" si="30"/>
        <v/>
      </c>
      <c r="O255" s="34" t="str">
        <f t="shared" si="31"/>
        <v/>
      </c>
      <c r="S255" t="s">
        <v>1015</v>
      </c>
      <c r="T255" s="34" t="str">
        <f t="shared" si="33"/>
        <v/>
      </c>
      <c r="W255" t="s">
        <v>166</v>
      </c>
      <c r="X255" t="s">
        <v>3015</v>
      </c>
      <c r="Y255" t="s">
        <v>16</v>
      </c>
      <c r="Z255" t="s">
        <v>1456</v>
      </c>
      <c r="AA255" t="s">
        <v>1457</v>
      </c>
      <c r="AB255" t="s">
        <v>1458</v>
      </c>
      <c r="AC255" t="s">
        <v>1459</v>
      </c>
      <c r="AD255" t="s">
        <v>3016</v>
      </c>
      <c r="AE255" t="s">
        <v>3017</v>
      </c>
    </row>
    <row r="256" spans="1:31" ht="15" customHeight="1" x14ac:dyDescent="0.2">
      <c r="A256" s="50">
        <f t="shared" ca="1" si="29"/>
        <v>36</v>
      </c>
      <c r="B256" t="s">
        <v>1453</v>
      </c>
      <c r="D256" s="34" t="s">
        <v>18</v>
      </c>
      <c r="E256" s="70">
        <v>25</v>
      </c>
      <c r="F256" t="s">
        <v>3018</v>
      </c>
      <c r="I256" s="77"/>
      <c r="M256" s="3" t="s">
        <v>2891</v>
      </c>
      <c r="N256" s="34" t="str">
        <f t="shared" si="30"/>
        <v/>
      </c>
      <c r="O256" s="34" t="str">
        <f t="shared" si="31"/>
        <v/>
      </c>
      <c r="S256" t="s">
        <v>1015</v>
      </c>
      <c r="T256" s="34" t="str">
        <f t="shared" si="33"/>
        <v/>
      </c>
      <c r="W256" t="s">
        <v>166</v>
      </c>
      <c r="X256" t="s">
        <v>3019</v>
      </c>
      <c r="Y256" t="s">
        <v>16</v>
      </c>
      <c r="Z256" t="s">
        <v>1456</v>
      </c>
      <c r="AA256" t="s">
        <v>1457</v>
      </c>
      <c r="AB256" t="s">
        <v>1458</v>
      </c>
      <c r="AC256" t="s">
        <v>1459</v>
      </c>
      <c r="AD256" t="s">
        <v>3018</v>
      </c>
      <c r="AE256" t="s">
        <v>3020</v>
      </c>
    </row>
    <row r="257" spans="1:33" ht="15" customHeight="1" x14ac:dyDescent="0.2">
      <c r="A257" s="50">
        <f t="shared" ca="1" si="29"/>
        <v>36</v>
      </c>
      <c r="B257" t="s">
        <v>1453</v>
      </c>
      <c r="D257" s="34" t="s">
        <v>18</v>
      </c>
      <c r="E257" s="70">
        <v>26</v>
      </c>
      <c r="F257" t="s">
        <v>3021</v>
      </c>
      <c r="I257" s="78" t="s">
        <v>3022</v>
      </c>
      <c r="J257" t="s">
        <v>3023</v>
      </c>
      <c r="K257" t="s">
        <v>3024</v>
      </c>
      <c r="L257" t="s">
        <v>3025</v>
      </c>
      <c r="N257" s="34" t="str">
        <f t="shared" si="30"/>
        <v/>
      </c>
      <c r="O257" s="34" t="str">
        <f t="shared" si="31"/>
        <v/>
      </c>
      <c r="S257" t="s">
        <v>1015</v>
      </c>
      <c r="T257" s="34" t="str">
        <f t="shared" si="33"/>
        <v/>
      </c>
      <c r="W257" t="s">
        <v>166</v>
      </c>
      <c r="X257" t="s">
        <v>3026</v>
      </c>
      <c r="Y257" t="s">
        <v>16</v>
      </c>
      <c r="Z257" t="s">
        <v>1456</v>
      </c>
      <c r="AA257" t="s">
        <v>1457</v>
      </c>
      <c r="AB257" t="s">
        <v>1458</v>
      </c>
      <c r="AC257" t="s">
        <v>1459</v>
      </c>
      <c r="AD257" t="s">
        <v>3027</v>
      </c>
      <c r="AE257" t="s">
        <v>3028</v>
      </c>
    </row>
    <row r="258" spans="1:33" ht="15" customHeight="1" x14ac:dyDescent="0.2">
      <c r="A258" s="50">
        <f t="shared" ca="1" si="29"/>
        <v>36</v>
      </c>
      <c r="B258" t="s">
        <v>1453</v>
      </c>
      <c r="D258" s="34" t="s">
        <v>18</v>
      </c>
      <c r="E258" s="70">
        <v>27</v>
      </c>
      <c r="F258" t="s">
        <v>3029</v>
      </c>
      <c r="I258" s="77"/>
      <c r="M258" s="3" t="s">
        <v>3030</v>
      </c>
      <c r="N258" s="34" t="str">
        <f t="shared" si="30"/>
        <v/>
      </c>
      <c r="O258" s="34" t="str">
        <f t="shared" si="31"/>
        <v/>
      </c>
      <c r="S258" t="s">
        <v>1015</v>
      </c>
      <c r="T258" s="34" t="str">
        <f t="shared" si="33"/>
        <v/>
      </c>
      <c r="W258" t="s">
        <v>166</v>
      </c>
      <c r="X258" t="s">
        <v>3031</v>
      </c>
      <c r="Y258" t="s">
        <v>16</v>
      </c>
      <c r="Z258" t="s">
        <v>1456</v>
      </c>
      <c r="AA258" t="s">
        <v>1457</v>
      </c>
      <c r="AB258" t="s">
        <v>1458</v>
      </c>
      <c r="AC258" t="s">
        <v>1459</v>
      </c>
      <c r="AD258" t="s">
        <v>3032</v>
      </c>
      <c r="AE258" t="s">
        <v>3033</v>
      </c>
    </row>
    <row r="259" spans="1:33" ht="15" customHeight="1" x14ac:dyDescent="0.2">
      <c r="A259" s="50">
        <f t="shared" ca="1" si="29"/>
        <v>36</v>
      </c>
      <c r="B259" t="s">
        <v>1453</v>
      </c>
      <c r="D259" s="34" t="s">
        <v>18</v>
      </c>
      <c r="E259" s="70">
        <v>28</v>
      </c>
      <c r="F259" t="s">
        <v>3034</v>
      </c>
      <c r="I259" s="78" t="s">
        <v>3035</v>
      </c>
      <c r="K259" t="s">
        <v>3036</v>
      </c>
      <c r="L259" t="s">
        <v>3037</v>
      </c>
      <c r="N259" s="34" t="str">
        <f t="shared" si="30"/>
        <v/>
      </c>
      <c r="O259" s="34" t="str">
        <f t="shared" si="31"/>
        <v/>
      </c>
      <c r="S259" t="s">
        <v>1015</v>
      </c>
      <c r="T259" s="34" t="str">
        <f t="shared" si="33"/>
        <v/>
      </c>
      <c r="W259" t="s">
        <v>166</v>
      </c>
      <c r="X259" t="s">
        <v>3038</v>
      </c>
      <c r="Y259" t="s">
        <v>16</v>
      </c>
      <c r="Z259" t="s">
        <v>1456</v>
      </c>
      <c r="AA259" t="s">
        <v>1457</v>
      </c>
      <c r="AB259" t="s">
        <v>1458</v>
      </c>
      <c r="AC259" t="s">
        <v>1459</v>
      </c>
      <c r="AD259" t="s">
        <v>3034</v>
      </c>
      <c r="AE259" t="s">
        <v>3039</v>
      </c>
    </row>
    <row r="260" spans="1:33" ht="15" customHeight="1" x14ac:dyDescent="0.2">
      <c r="A260" s="50">
        <f t="shared" ca="1" si="29"/>
        <v>36</v>
      </c>
      <c r="B260" t="s">
        <v>1453</v>
      </c>
      <c r="D260" s="34" t="s">
        <v>18</v>
      </c>
      <c r="E260" s="70">
        <v>29</v>
      </c>
      <c r="F260" t="s">
        <v>3040</v>
      </c>
      <c r="I260" s="78" t="s">
        <v>3041</v>
      </c>
      <c r="K260" t="s">
        <v>3042</v>
      </c>
      <c r="L260" t="s">
        <v>3043</v>
      </c>
      <c r="N260" s="34" t="str">
        <f t="shared" si="30"/>
        <v/>
      </c>
      <c r="O260" s="34" t="str">
        <f t="shared" si="31"/>
        <v/>
      </c>
      <c r="S260" t="s">
        <v>1015</v>
      </c>
      <c r="T260" s="34" t="str">
        <f t="shared" si="33"/>
        <v/>
      </c>
      <c r="W260" t="s">
        <v>166</v>
      </c>
      <c r="X260" t="s">
        <v>3044</v>
      </c>
      <c r="Y260" t="s">
        <v>16</v>
      </c>
      <c r="Z260" t="s">
        <v>1456</v>
      </c>
      <c r="AA260" t="s">
        <v>1457</v>
      </c>
      <c r="AB260" t="s">
        <v>1458</v>
      </c>
      <c r="AC260" t="s">
        <v>1459</v>
      </c>
      <c r="AD260" t="s">
        <v>3040</v>
      </c>
      <c r="AE260" t="s">
        <v>3045</v>
      </c>
    </row>
    <row r="261" spans="1:33" ht="15" customHeight="1" x14ac:dyDescent="0.2">
      <c r="A261" s="50">
        <f t="shared" ca="1" si="29"/>
        <v>36</v>
      </c>
      <c r="B261" t="s">
        <v>1453</v>
      </c>
      <c r="D261" s="34" t="s">
        <v>18</v>
      </c>
      <c r="E261" s="70">
        <v>30</v>
      </c>
      <c r="F261" t="s">
        <v>3046</v>
      </c>
      <c r="I261" s="77"/>
      <c r="J261" s="63"/>
      <c r="M261" s="3" t="s">
        <v>2891</v>
      </c>
      <c r="N261" s="34" t="str">
        <f t="shared" si="30"/>
        <v/>
      </c>
      <c r="O261" s="34" t="str">
        <f t="shared" si="31"/>
        <v/>
      </c>
      <c r="S261" t="s">
        <v>1015</v>
      </c>
      <c r="T261" s="34" t="str">
        <f t="shared" si="33"/>
        <v/>
      </c>
      <c r="W261" t="s">
        <v>166</v>
      </c>
      <c r="X261" t="s">
        <v>3047</v>
      </c>
      <c r="Y261" t="s">
        <v>16</v>
      </c>
      <c r="Z261" t="s">
        <v>1456</v>
      </c>
      <c r="AA261" t="s">
        <v>1457</v>
      </c>
      <c r="AB261" t="s">
        <v>1458</v>
      </c>
      <c r="AC261" t="s">
        <v>1459</v>
      </c>
      <c r="AD261" t="s">
        <v>3046</v>
      </c>
      <c r="AE261" t="s">
        <v>3048</v>
      </c>
    </row>
    <row r="262" spans="1:33" ht="15" customHeight="1" x14ac:dyDescent="0.2">
      <c r="A262" s="50">
        <f t="shared" ca="1" si="29"/>
        <v>36</v>
      </c>
      <c r="B262" t="s">
        <v>1453</v>
      </c>
      <c r="D262" s="34" t="s">
        <v>18</v>
      </c>
      <c r="E262" s="70">
        <v>31</v>
      </c>
      <c r="F262" t="s">
        <v>3049</v>
      </c>
      <c r="I262" s="77"/>
      <c r="M262" s="3" t="s">
        <v>3050</v>
      </c>
      <c r="N262" s="34" t="str">
        <f t="shared" si="30"/>
        <v/>
      </c>
      <c r="O262" s="34" t="str">
        <f t="shared" si="31"/>
        <v/>
      </c>
      <c r="S262" t="s">
        <v>1015</v>
      </c>
      <c r="T262" s="34" t="str">
        <f t="shared" si="33"/>
        <v/>
      </c>
      <c r="W262" t="s">
        <v>166</v>
      </c>
      <c r="X262" t="s">
        <v>3051</v>
      </c>
      <c r="Y262" t="s">
        <v>16</v>
      </c>
      <c r="Z262" t="s">
        <v>1456</v>
      </c>
      <c r="AA262" t="s">
        <v>1457</v>
      </c>
      <c r="AB262" t="s">
        <v>1458</v>
      </c>
      <c r="AC262" t="s">
        <v>1459</v>
      </c>
      <c r="AD262" t="s">
        <v>3052</v>
      </c>
      <c r="AE262" t="s">
        <v>3053</v>
      </c>
    </row>
    <row r="263" spans="1:33" ht="15" customHeight="1" x14ac:dyDescent="0.2">
      <c r="A263" s="50">
        <f t="shared" ca="1" si="29"/>
        <v>36</v>
      </c>
      <c r="B263" t="s">
        <v>1453</v>
      </c>
      <c r="D263" s="34" t="s">
        <v>18</v>
      </c>
      <c r="E263" s="70">
        <v>32</v>
      </c>
      <c r="F263" t="s">
        <v>3054</v>
      </c>
      <c r="I263" t="s">
        <v>2190</v>
      </c>
      <c r="J263" s="63" t="s">
        <v>3055</v>
      </c>
      <c r="K263" t="s">
        <v>3056</v>
      </c>
      <c r="N263" s="34" t="str">
        <f t="shared" si="30"/>
        <v/>
      </c>
      <c r="O263" s="34" t="str">
        <f t="shared" si="31"/>
        <v/>
      </c>
      <c r="S263" t="s">
        <v>1015</v>
      </c>
      <c r="T263" s="34" t="str">
        <f t="shared" si="33"/>
        <v/>
      </c>
      <c r="W263" t="s">
        <v>166</v>
      </c>
      <c r="X263" t="s">
        <v>3057</v>
      </c>
      <c r="Y263" t="s">
        <v>16</v>
      </c>
      <c r="Z263" t="s">
        <v>1456</v>
      </c>
      <c r="AA263" t="s">
        <v>1457</v>
      </c>
      <c r="AB263" t="s">
        <v>1458</v>
      </c>
      <c r="AC263" t="s">
        <v>1459</v>
      </c>
      <c r="AD263" t="s">
        <v>3054</v>
      </c>
      <c r="AE263" t="s">
        <v>3058</v>
      </c>
    </row>
    <row r="264" spans="1:33" ht="15" customHeight="1" x14ac:dyDescent="0.2">
      <c r="A264" s="50">
        <f t="shared" ca="1" si="29"/>
        <v>36</v>
      </c>
      <c r="B264" t="s">
        <v>1453</v>
      </c>
      <c r="D264" s="34" t="s">
        <v>18</v>
      </c>
      <c r="E264" s="70">
        <v>33</v>
      </c>
      <c r="F264" t="s">
        <v>3059</v>
      </c>
      <c r="I264" t="s">
        <v>2190</v>
      </c>
      <c r="J264" s="63" t="s">
        <v>3060</v>
      </c>
      <c r="K264" s="1" t="s">
        <v>3061</v>
      </c>
      <c r="L264" t="s">
        <v>3062</v>
      </c>
      <c r="N264" s="34" t="str">
        <f t="shared" si="30"/>
        <v/>
      </c>
      <c r="O264" s="34" t="str">
        <f t="shared" si="31"/>
        <v/>
      </c>
      <c r="S264" t="s">
        <v>1015</v>
      </c>
      <c r="T264" s="34" t="str">
        <f t="shared" si="33"/>
        <v/>
      </c>
      <c r="W264" t="s">
        <v>166</v>
      </c>
      <c r="X264" t="s">
        <v>3063</v>
      </c>
      <c r="Y264" t="s">
        <v>16</v>
      </c>
      <c r="Z264" t="s">
        <v>1456</v>
      </c>
      <c r="AA264" t="s">
        <v>1457</v>
      </c>
      <c r="AB264" t="s">
        <v>1458</v>
      </c>
      <c r="AC264" t="s">
        <v>1459</v>
      </c>
      <c r="AD264" t="s">
        <v>3064</v>
      </c>
      <c r="AE264" t="s">
        <v>3065</v>
      </c>
    </row>
    <row r="265" spans="1:33" ht="15" customHeight="1" x14ac:dyDescent="0.2">
      <c r="A265" s="50">
        <f t="shared" ca="1" si="29"/>
        <v>36</v>
      </c>
      <c r="B265" t="s">
        <v>1453</v>
      </c>
      <c r="D265" s="34" t="s">
        <v>18</v>
      </c>
      <c r="E265" s="70">
        <v>34</v>
      </c>
      <c r="F265" t="s">
        <v>3066</v>
      </c>
      <c r="I265" s="77"/>
      <c r="M265" s="3" t="s">
        <v>3067</v>
      </c>
      <c r="N265" s="34" t="str">
        <f t="shared" si="30"/>
        <v/>
      </c>
      <c r="O265" s="34" t="str">
        <f t="shared" si="31"/>
        <v/>
      </c>
      <c r="S265" t="s">
        <v>1015</v>
      </c>
      <c r="T265" s="34" t="str">
        <f t="shared" si="33"/>
        <v/>
      </c>
      <c r="W265" t="s">
        <v>166</v>
      </c>
      <c r="X265" t="s">
        <v>3068</v>
      </c>
      <c r="Y265" t="s">
        <v>16</v>
      </c>
      <c r="Z265" t="s">
        <v>1456</v>
      </c>
      <c r="AA265" t="s">
        <v>1457</v>
      </c>
      <c r="AB265" t="s">
        <v>1458</v>
      </c>
      <c r="AC265" t="s">
        <v>1459</v>
      </c>
      <c r="AD265" t="s">
        <v>3066</v>
      </c>
      <c r="AE265" t="s">
        <v>3069</v>
      </c>
    </row>
    <row r="266" spans="1:33" ht="15" customHeight="1" x14ac:dyDescent="0.2">
      <c r="A266" s="50">
        <f t="shared" ca="1" si="29"/>
        <v>36</v>
      </c>
      <c r="B266" t="s">
        <v>1453</v>
      </c>
      <c r="D266" s="34" t="s">
        <v>18</v>
      </c>
      <c r="E266" s="70">
        <v>35</v>
      </c>
      <c r="F266" t="s">
        <v>3070</v>
      </c>
      <c r="I266" s="77"/>
      <c r="M266" s="3" t="s">
        <v>2891</v>
      </c>
      <c r="N266" s="34" t="str">
        <f t="shared" si="30"/>
        <v/>
      </c>
      <c r="O266" s="34" t="str">
        <f t="shared" si="31"/>
        <v/>
      </c>
      <c r="S266" t="s">
        <v>1015</v>
      </c>
      <c r="T266" s="34" t="str">
        <f t="shared" si="33"/>
        <v/>
      </c>
      <c r="W266" t="s">
        <v>166</v>
      </c>
      <c r="X266" t="s">
        <v>3071</v>
      </c>
      <c r="Y266" t="s">
        <v>16</v>
      </c>
      <c r="Z266" t="s">
        <v>1456</v>
      </c>
      <c r="AA266" t="s">
        <v>1457</v>
      </c>
      <c r="AB266" t="s">
        <v>1458</v>
      </c>
      <c r="AC266" t="s">
        <v>1459</v>
      </c>
      <c r="AD266" t="s">
        <v>3072</v>
      </c>
      <c r="AE266" t="s">
        <v>3073</v>
      </c>
    </row>
    <row r="267" spans="1:33" ht="15" customHeight="1" x14ac:dyDescent="0.2">
      <c r="A267" s="50">
        <f t="shared" ca="1" si="29"/>
        <v>36</v>
      </c>
      <c r="B267" t="s">
        <v>1453</v>
      </c>
      <c r="D267" s="34" t="s">
        <v>18</v>
      </c>
      <c r="E267" s="70">
        <v>36</v>
      </c>
      <c r="F267" t="s">
        <v>3074</v>
      </c>
      <c r="I267" s="78" t="s">
        <v>3075</v>
      </c>
      <c r="K267" t="s">
        <v>3076</v>
      </c>
      <c r="M267" s="3" t="s">
        <v>3077</v>
      </c>
      <c r="N267" s="34" t="str">
        <f t="shared" si="30"/>
        <v/>
      </c>
      <c r="O267" s="34" t="str">
        <f t="shared" si="31"/>
        <v/>
      </c>
      <c r="S267" t="s">
        <v>1015</v>
      </c>
      <c r="T267" s="34" t="str">
        <f t="shared" si="33"/>
        <v/>
      </c>
      <c r="W267" t="s">
        <v>166</v>
      </c>
      <c r="X267" t="s">
        <v>3078</v>
      </c>
      <c r="Y267" t="s">
        <v>16</v>
      </c>
      <c r="Z267" t="s">
        <v>1456</v>
      </c>
      <c r="AA267" t="s">
        <v>1457</v>
      </c>
      <c r="AB267" t="s">
        <v>1458</v>
      </c>
      <c r="AC267" t="s">
        <v>1459</v>
      </c>
      <c r="AD267" t="s">
        <v>3079</v>
      </c>
      <c r="AE267" t="s">
        <v>3080</v>
      </c>
    </row>
    <row r="268" spans="1:33" ht="15" customHeight="1" x14ac:dyDescent="0.2">
      <c r="A268" s="50">
        <f t="shared" ca="1" si="29"/>
        <v>36</v>
      </c>
      <c r="B268" t="s">
        <v>1453</v>
      </c>
      <c r="D268" s="34" t="s">
        <v>18</v>
      </c>
      <c r="E268" s="70">
        <v>37</v>
      </c>
      <c r="F268" t="s">
        <v>3081</v>
      </c>
      <c r="I268" s="78" t="s">
        <v>3082</v>
      </c>
      <c r="K268" t="s">
        <v>3083</v>
      </c>
      <c r="L268" t="s">
        <v>3043</v>
      </c>
      <c r="M268" s="3" t="s">
        <v>3084</v>
      </c>
      <c r="N268" s="34" t="str">
        <f t="shared" si="30"/>
        <v/>
      </c>
      <c r="O268" s="34" t="str">
        <f t="shared" si="31"/>
        <v/>
      </c>
      <c r="S268" t="s">
        <v>1015</v>
      </c>
      <c r="T268" s="34" t="str">
        <f t="shared" si="33"/>
        <v/>
      </c>
      <c r="W268" t="s">
        <v>166</v>
      </c>
      <c r="X268" t="s">
        <v>3085</v>
      </c>
      <c r="Y268" t="s">
        <v>16</v>
      </c>
      <c r="Z268" t="s">
        <v>1456</v>
      </c>
      <c r="AA268" t="s">
        <v>1457</v>
      </c>
      <c r="AB268" t="s">
        <v>1458</v>
      </c>
      <c r="AC268" t="s">
        <v>1459</v>
      </c>
      <c r="AD268" t="s">
        <v>3081</v>
      </c>
      <c r="AE268" t="s">
        <v>3086</v>
      </c>
    </row>
    <row r="269" spans="1:33" ht="15" customHeight="1" x14ac:dyDescent="0.2">
      <c r="A269" s="50">
        <f t="shared" ca="1" si="29"/>
        <v>36</v>
      </c>
      <c r="B269" t="s">
        <v>1453</v>
      </c>
      <c r="D269" s="34" t="s">
        <v>18</v>
      </c>
      <c r="E269" s="70">
        <v>38</v>
      </c>
      <c r="F269" t="s">
        <v>3087</v>
      </c>
      <c r="I269" s="77"/>
      <c r="M269" s="3" t="s">
        <v>2891</v>
      </c>
      <c r="N269" s="34" t="str">
        <f t="shared" si="30"/>
        <v/>
      </c>
      <c r="O269" s="34" t="str">
        <f t="shared" si="31"/>
        <v/>
      </c>
      <c r="S269" t="s">
        <v>1015</v>
      </c>
      <c r="T269" s="34" t="str">
        <f t="shared" si="33"/>
        <v/>
      </c>
      <c r="W269" t="s">
        <v>166</v>
      </c>
      <c r="X269" t="s">
        <v>3088</v>
      </c>
      <c r="Y269" t="s">
        <v>16</v>
      </c>
      <c r="Z269" t="s">
        <v>1456</v>
      </c>
      <c r="AA269" t="s">
        <v>1457</v>
      </c>
      <c r="AB269" t="s">
        <v>1458</v>
      </c>
      <c r="AC269" t="s">
        <v>1459</v>
      </c>
      <c r="AD269" t="s">
        <v>3087</v>
      </c>
      <c r="AE269" t="s">
        <v>3089</v>
      </c>
    </row>
    <row r="270" spans="1:33" ht="15" customHeight="1" x14ac:dyDescent="0.2">
      <c r="A270" s="50">
        <f t="shared" ca="1" si="29"/>
        <v>36</v>
      </c>
      <c r="B270" t="s">
        <v>1453</v>
      </c>
      <c r="D270" s="34" t="s">
        <v>18</v>
      </c>
      <c r="E270" s="70">
        <v>39</v>
      </c>
      <c r="F270" t="s">
        <v>3090</v>
      </c>
      <c r="I270" s="67" t="s">
        <v>1083</v>
      </c>
      <c r="K270" t="s">
        <v>2619</v>
      </c>
      <c r="L270" t="s">
        <v>2620</v>
      </c>
      <c r="N270" s="34" t="str">
        <f t="shared" si="30"/>
        <v/>
      </c>
      <c r="O270" s="34" t="str">
        <f t="shared" si="31"/>
        <v/>
      </c>
      <c r="S270" t="s">
        <v>1015</v>
      </c>
      <c r="T270" s="34" t="str">
        <f t="shared" si="33"/>
        <v/>
      </c>
      <c r="W270" t="s">
        <v>166</v>
      </c>
      <c r="X270" t="s">
        <v>3091</v>
      </c>
      <c r="Y270" t="s">
        <v>16</v>
      </c>
      <c r="Z270" t="s">
        <v>1456</v>
      </c>
      <c r="AA270" t="s">
        <v>1457</v>
      </c>
      <c r="AB270" t="s">
        <v>1458</v>
      </c>
      <c r="AC270" t="s">
        <v>1459</v>
      </c>
      <c r="AD270" t="s">
        <v>3092</v>
      </c>
      <c r="AE270" t="s">
        <v>3093</v>
      </c>
    </row>
    <row r="271" spans="1:33" ht="15" customHeight="1" x14ac:dyDescent="0.2">
      <c r="A271" s="50">
        <f t="shared" ref="A271:A334" ca="1" si="34">IF(B271=OFFSET(B271,-1,0),OFFSET(A271,-1,0),OFFSET(A271,-1,0)+1)</f>
        <v>37</v>
      </c>
      <c r="B271" s="85" t="s">
        <v>1431</v>
      </c>
      <c r="C271" s="85"/>
      <c r="D271" s="85" t="s">
        <v>18</v>
      </c>
      <c r="E271" s="70">
        <v>1</v>
      </c>
      <c r="F271" s="85" t="s">
        <v>2890</v>
      </c>
      <c r="G271" s="85"/>
      <c r="H271" s="83"/>
      <c r="I271" s="83"/>
      <c r="J271" s="83"/>
      <c r="K271" s="83"/>
      <c r="L271" s="83"/>
      <c r="M271" s="3" t="s">
        <v>2224</v>
      </c>
      <c r="N271" s="34" t="str">
        <f t="shared" ref="N271:N309" si="35">IF(Y271="BOOLEAN","Yes/no",IF(Y271="TRUE_ONLY","True only",IF(Y271="INTEGER","Integer",IF(Y271="INTEGER_ZERO_OR_POSITIVE","Integer zero or positive",""))))</f>
        <v/>
      </c>
      <c r="O271" s="34" t="str">
        <f t="shared" ref="O271:O309" si="36">IF(Y271="LONG_TEXT",255,IF(AND(Y271="TEXT",AE271=""),50,""))</f>
        <v/>
      </c>
      <c r="T271" s="34" t="str">
        <f t="shared" si="33"/>
        <v/>
      </c>
      <c r="W271" s="85" t="s">
        <v>166</v>
      </c>
      <c r="X271" s="85" t="s">
        <v>2892</v>
      </c>
      <c r="Y271" s="85" t="s">
        <v>16</v>
      </c>
      <c r="Z271" s="85" t="s">
        <v>1456</v>
      </c>
      <c r="AA271" s="85" t="s">
        <v>1457</v>
      </c>
      <c r="AB271" s="85" t="s">
        <v>1458</v>
      </c>
      <c r="AC271" s="85" t="s">
        <v>1459</v>
      </c>
      <c r="AD271" s="85" t="s">
        <v>2893</v>
      </c>
      <c r="AE271" s="85" t="s">
        <v>2894</v>
      </c>
      <c r="AG271" s="86" t="s">
        <v>3094</v>
      </c>
    </row>
    <row r="272" spans="1:33" ht="15" customHeight="1" x14ac:dyDescent="0.2">
      <c r="A272" s="50">
        <f t="shared" ca="1" si="34"/>
        <v>37</v>
      </c>
      <c r="B272" s="85" t="s">
        <v>1431</v>
      </c>
      <c r="C272" s="85"/>
      <c r="D272" s="85" t="s">
        <v>18</v>
      </c>
      <c r="E272" s="70">
        <v>2</v>
      </c>
      <c r="F272" s="85" t="s">
        <v>2895</v>
      </c>
      <c r="G272" s="85"/>
      <c r="H272" s="83"/>
      <c r="I272" s="83"/>
      <c r="J272" s="83"/>
      <c r="K272" s="83"/>
      <c r="L272" s="83"/>
      <c r="M272" s="3" t="s">
        <v>2224</v>
      </c>
      <c r="N272" s="34" t="str">
        <f t="shared" si="35"/>
        <v/>
      </c>
      <c r="O272" s="34" t="str">
        <f t="shared" si="36"/>
        <v/>
      </c>
      <c r="S272" t="s">
        <v>1015</v>
      </c>
      <c r="T272" s="34" t="str">
        <f t="shared" si="33"/>
        <v/>
      </c>
      <c r="W272" s="85" t="s">
        <v>166</v>
      </c>
      <c r="X272" s="85" t="s">
        <v>2898</v>
      </c>
      <c r="Y272" s="85" t="s">
        <v>16</v>
      </c>
      <c r="Z272" s="85" t="s">
        <v>1456</v>
      </c>
      <c r="AA272" s="85" t="s">
        <v>1457</v>
      </c>
      <c r="AB272" s="85" t="s">
        <v>1458</v>
      </c>
      <c r="AC272" s="85" t="s">
        <v>1459</v>
      </c>
      <c r="AD272" s="85" t="s">
        <v>2899</v>
      </c>
      <c r="AE272" s="85" t="s">
        <v>2900</v>
      </c>
      <c r="AG272" s="86" t="s">
        <v>3094</v>
      </c>
    </row>
    <row r="273" spans="1:33" ht="15" customHeight="1" x14ac:dyDescent="0.2">
      <c r="A273" s="50">
        <f t="shared" ca="1" si="34"/>
        <v>37</v>
      </c>
      <c r="B273" s="85" t="s">
        <v>1431</v>
      </c>
      <c r="C273" s="85"/>
      <c r="D273" s="85" t="s">
        <v>18</v>
      </c>
      <c r="E273" s="70">
        <v>3</v>
      </c>
      <c r="F273" s="85" t="s">
        <v>2901</v>
      </c>
      <c r="G273" s="85"/>
      <c r="H273" s="83"/>
      <c r="I273" s="83"/>
      <c r="J273" s="83"/>
      <c r="K273" s="83"/>
      <c r="L273" s="83"/>
      <c r="M273" s="3" t="s">
        <v>2224</v>
      </c>
      <c r="N273" s="34" t="str">
        <f t="shared" si="35"/>
        <v/>
      </c>
      <c r="O273" s="34" t="str">
        <f t="shared" si="36"/>
        <v/>
      </c>
      <c r="S273" t="s">
        <v>1015</v>
      </c>
      <c r="T273" s="34" t="str">
        <f t="shared" si="33"/>
        <v/>
      </c>
      <c r="W273" s="85" t="s">
        <v>166</v>
      </c>
      <c r="X273" s="85" t="s">
        <v>2905</v>
      </c>
      <c r="Y273" s="85" t="s">
        <v>16</v>
      </c>
      <c r="Z273" s="85" t="s">
        <v>1456</v>
      </c>
      <c r="AA273" s="85" t="s">
        <v>1457</v>
      </c>
      <c r="AB273" s="85" t="s">
        <v>1458</v>
      </c>
      <c r="AC273" s="85" t="s">
        <v>1459</v>
      </c>
      <c r="AD273" s="85" t="s">
        <v>2901</v>
      </c>
      <c r="AE273" s="85" t="s">
        <v>2906</v>
      </c>
      <c r="AG273" s="86" t="s">
        <v>3094</v>
      </c>
    </row>
    <row r="274" spans="1:33" ht="15" customHeight="1" x14ac:dyDescent="0.2">
      <c r="A274" s="50">
        <f t="shared" ca="1" si="34"/>
        <v>37</v>
      </c>
      <c r="B274" s="85" t="s">
        <v>1431</v>
      </c>
      <c r="C274" s="85"/>
      <c r="D274" s="85" t="s">
        <v>18</v>
      </c>
      <c r="E274" s="70">
        <v>4</v>
      </c>
      <c r="F274" s="85" t="s">
        <v>2907</v>
      </c>
      <c r="G274" s="85"/>
      <c r="H274" s="83"/>
      <c r="I274" s="83"/>
      <c r="J274" s="83"/>
      <c r="K274" s="83"/>
      <c r="L274" s="83"/>
      <c r="M274" s="3" t="s">
        <v>2224</v>
      </c>
      <c r="N274" s="34" t="str">
        <f t="shared" si="35"/>
        <v/>
      </c>
      <c r="O274" s="34" t="str">
        <f t="shared" si="36"/>
        <v/>
      </c>
      <c r="S274" t="s">
        <v>1015</v>
      </c>
      <c r="T274" s="34" t="str">
        <f t="shared" si="33"/>
        <v/>
      </c>
      <c r="W274" s="85" t="s">
        <v>166</v>
      </c>
      <c r="X274" s="85" t="s">
        <v>2910</v>
      </c>
      <c r="Y274" s="85" t="s">
        <v>16</v>
      </c>
      <c r="Z274" s="85" t="s">
        <v>1456</v>
      </c>
      <c r="AA274" s="85" t="s">
        <v>1457</v>
      </c>
      <c r="AB274" s="85" t="s">
        <v>1458</v>
      </c>
      <c r="AC274" s="85" t="s">
        <v>1459</v>
      </c>
      <c r="AD274" s="85" t="s">
        <v>2911</v>
      </c>
      <c r="AE274" s="85" t="s">
        <v>2912</v>
      </c>
      <c r="AG274" s="86" t="s">
        <v>3094</v>
      </c>
    </row>
    <row r="275" spans="1:33" ht="15" customHeight="1" x14ac:dyDescent="0.2">
      <c r="A275" s="50">
        <f t="shared" ca="1" si="34"/>
        <v>37</v>
      </c>
      <c r="B275" s="85" t="s">
        <v>1431</v>
      </c>
      <c r="C275" s="85"/>
      <c r="D275" s="85" t="s">
        <v>18</v>
      </c>
      <c r="E275" s="70">
        <v>5</v>
      </c>
      <c r="F275" s="85" t="s">
        <v>2913</v>
      </c>
      <c r="G275" s="85"/>
      <c r="H275" s="83"/>
      <c r="I275" s="83"/>
      <c r="J275" s="83"/>
      <c r="K275" s="83"/>
      <c r="L275" s="83"/>
      <c r="M275" s="3" t="s">
        <v>2224</v>
      </c>
      <c r="N275" s="34" t="str">
        <f t="shared" si="35"/>
        <v/>
      </c>
      <c r="O275" s="34" t="str">
        <f t="shared" si="36"/>
        <v/>
      </c>
      <c r="S275" t="s">
        <v>1015</v>
      </c>
      <c r="T275" s="34" t="str">
        <f t="shared" si="33"/>
        <v/>
      </c>
      <c r="W275" s="85" t="s">
        <v>166</v>
      </c>
      <c r="X275" s="85" t="s">
        <v>2917</v>
      </c>
      <c r="Y275" s="85" t="s">
        <v>16</v>
      </c>
      <c r="Z275" s="85" t="s">
        <v>1456</v>
      </c>
      <c r="AA275" s="85" t="s">
        <v>1457</v>
      </c>
      <c r="AB275" s="85" t="s">
        <v>1458</v>
      </c>
      <c r="AC275" s="85" t="s">
        <v>1459</v>
      </c>
      <c r="AD275" s="85" t="s">
        <v>2918</v>
      </c>
      <c r="AE275" s="85" t="s">
        <v>2919</v>
      </c>
      <c r="AG275" s="86" t="s">
        <v>3094</v>
      </c>
    </row>
    <row r="276" spans="1:33" ht="15" customHeight="1" x14ac:dyDescent="0.2">
      <c r="A276" s="50">
        <f t="shared" ca="1" si="34"/>
        <v>37</v>
      </c>
      <c r="B276" s="85" t="s">
        <v>1431</v>
      </c>
      <c r="C276" s="85"/>
      <c r="D276" s="85" t="s">
        <v>18</v>
      </c>
      <c r="E276" s="70">
        <v>6</v>
      </c>
      <c r="F276" s="85" t="s">
        <v>2920</v>
      </c>
      <c r="G276" s="85"/>
      <c r="H276" s="83"/>
      <c r="I276" s="83"/>
      <c r="J276" s="83"/>
      <c r="K276" s="83"/>
      <c r="L276" s="83"/>
      <c r="M276" s="3" t="s">
        <v>2224</v>
      </c>
      <c r="N276" s="34" t="str">
        <f t="shared" si="35"/>
        <v/>
      </c>
      <c r="O276" s="34" t="str">
        <f t="shared" si="36"/>
        <v/>
      </c>
      <c r="S276" t="s">
        <v>1015</v>
      </c>
      <c r="T276" s="34" t="str">
        <f t="shared" si="33"/>
        <v/>
      </c>
      <c r="W276" s="85" t="s">
        <v>166</v>
      </c>
      <c r="X276" s="85" t="s">
        <v>2924</v>
      </c>
      <c r="Y276" s="85" t="s">
        <v>16</v>
      </c>
      <c r="Z276" s="85" t="s">
        <v>1456</v>
      </c>
      <c r="AA276" s="85" t="s">
        <v>1457</v>
      </c>
      <c r="AB276" s="85" t="s">
        <v>1458</v>
      </c>
      <c r="AC276" s="85" t="s">
        <v>1459</v>
      </c>
      <c r="AD276" s="85" t="s">
        <v>2925</v>
      </c>
      <c r="AE276" s="85" t="s">
        <v>2926</v>
      </c>
      <c r="AG276" s="86" t="s">
        <v>3094</v>
      </c>
    </row>
    <row r="277" spans="1:33" ht="15" customHeight="1" x14ac:dyDescent="0.2">
      <c r="A277" s="50">
        <f t="shared" ca="1" si="34"/>
        <v>38</v>
      </c>
      <c r="B277" s="85" t="s">
        <v>1436</v>
      </c>
      <c r="C277" s="85"/>
      <c r="D277" s="85" t="s">
        <v>18</v>
      </c>
      <c r="E277" s="70">
        <v>1</v>
      </c>
      <c r="F277" s="85" t="s">
        <v>2927</v>
      </c>
      <c r="G277" s="85"/>
      <c r="H277" s="83"/>
      <c r="I277" s="83"/>
      <c r="J277" s="83"/>
      <c r="K277" s="83"/>
      <c r="L277" s="83"/>
      <c r="M277" s="3" t="s">
        <v>2224</v>
      </c>
      <c r="N277" s="34" t="str">
        <f t="shared" si="35"/>
        <v/>
      </c>
      <c r="O277" s="34" t="str">
        <f t="shared" si="36"/>
        <v/>
      </c>
      <c r="S277" t="s">
        <v>1015</v>
      </c>
      <c r="T277" s="34" t="str">
        <f>IF(RIGHT(TRIM(SUBSTITUTE(B277,":","")),7)="specify","Hide concept if ["&amp;#REF!&amp;"] &lt;&gt; 'Other'","")</f>
        <v/>
      </c>
      <c r="W277" s="85" t="s">
        <v>166</v>
      </c>
      <c r="X277" s="85" t="s">
        <v>2928</v>
      </c>
      <c r="Y277" s="85" t="s">
        <v>16</v>
      </c>
      <c r="Z277" s="85" t="s">
        <v>1456</v>
      </c>
      <c r="AA277" s="85" t="s">
        <v>1457</v>
      </c>
      <c r="AB277" s="85" t="s">
        <v>1458</v>
      </c>
      <c r="AC277" s="85" t="s">
        <v>1459</v>
      </c>
      <c r="AD277" s="85" t="s">
        <v>2927</v>
      </c>
      <c r="AE277" s="85" t="s">
        <v>2929</v>
      </c>
      <c r="AG277" s="86" t="s">
        <v>3094</v>
      </c>
    </row>
    <row r="278" spans="1:33" ht="15" customHeight="1" x14ac:dyDescent="0.2">
      <c r="A278" s="50">
        <f t="shared" ca="1" si="34"/>
        <v>38</v>
      </c>
      <c r="B278" s="85" t="s">
        <v>1436</v>
      </c>
      <c r="C278" s="85"/>
      <c r="D278" s="85" t="s">
        <v>18</v>
      </c>
      <c r="E278" s="70">
        <v>2</v>
      </c>
      <c r="F278" s="85" t="s">
        <v>2930</v>
      </c>
      <c r="G278" s="85"/>
      <c r="H278" s="83"/>
      <c r="I278" s="83"/>
      <c r="J278" s="83"/>
      <c r="K278" s="83"/>
      <c r="L278" s="83"/>
      <c r="M278" s="3" t="s">
        <v>2224</v>
      </c>
      <c r="N278" s="34" t="str">
        <f t="shared" si="35"/>
        <v/>
      </c>
      <c r="O278" s="34" t="str">
        <f t="shared" si="36"/>
        <v/>
      </c>
      <c r="S278" t="s">
        <v>1015</v>
      </c>
      <c r="T278" s="34" t="str">
        <f t="shared" ref="T278:T309" si="37">IF(RIGHT(TRIM(SUBSTITUTE(B278,":","")),7)="specify","Hide concept if ["&amp;B277&amp;"] &lt;&gt; 'Other'","")</f>
        <v/>
      </c>
      <c r="W278" s="85" t="s">
        <v>166</v>
      </c>
      <c r="X278" s="85" t="s">
        <v>2931</v>
      </c>
      <c r="Y278" s="85" t="s">
        <v>16</v>
      </c>
      <c r="Z278" s="85" t="s">
        <v>1456</v>
      </c>
      <c r="AA278" s="85" t="s">
        <v>1457</v>
      </c>
      <c r="AB278" s="85" t="s">
        <v>1458</v>
      </c>
      <c r="AC278" s="85" t="s">
        <v>1459</v>
      </c>
      <c r="AD278" s="85" t="s">
        <v>2932</v>
      </c>
      <c r="AE278" s="85" t="s">
        <v>2933</v>
      </c>
      <c r="AG278" s="86" t="s">
        <v>3094</v>
      </c>
    </row>
    <row r="279" spans="1:33" ht="15" customHeight="1" x14ac:dyDescent="0.2">
      <c r="A279" s="50">
        <f t="shared" ca="1" si="34"/>
        <v>38</v>
      </c>
      <c r="B279" s="85" t="s">
        <v>1436</v>
      </c>
      <c r="C279" s="85"/>
      <c r="D279" s="85" t="s">
        <v>18</v>
      </c>
      <c r="E279" s="70">
        <v>3</v>
      </c>
      <c r="F279" s="85" t="s">
        <v>2934</v>
      </c>
      <c r="G279" s="85"/>
      <c r="H279" s="83"/>
      <c r="I279" s="83"/>
      <c r="J279" s="83"/>
      <c r="K279" s="83"/>
      <c r="L279" s="83"/>
      <c r="M279" s="3" t="s">
        <v>2224</v>
      </c>
      <c r="N279" s="34" t="str">
        <f t="shared" si="35"/>
        <v/>
      </c>
      <c r="O279" s="34" t="str">
        <f t="shared" si="36"/>
        <v/>
      </c>
      <c r="S279" t="s">
        <v>1015</v>
      </c>
      <c r="T279" s="34" t="str">
        <f t="shared" si="37"/>
        <v/>
      </c>
      <c r="W279" s="85" t="s">
        <v>166</v>
      </c>
      <c r="X279" s="85" t="s">
        <v>2935</v>
      </c>
      <c r="Y279" s="85" t="s">
        <v>16</v>
      </c>
      <c r="Z279" s="85" t="s">
        <v>1456</v>
      </c>
      <c r="AA279" s="85" t="s">
        <v>1457</v>
      </c>
      <c r="AB279" s="85" t="s">
        <v>1458</v>
      </c>
      <c r="AC279" s="85" t="s">
        <v>1459</v>
      </c>
      <c r="AD279" s="85" t="s">
        <v>2936</v>
      </c>
      <c r="AE279" s="85" t="s">
        <v>2937</v>
      </c>
      <c r="AG279" s="86" t="s">
        <v>3094</v>
      </c>
    </row>
    <row r="280" spans="1:33" ht="15" customHeight="1" x14ac:dyDescent="0.2">
      <c r="A280" s="50">
        <f t="shared" ca="1" si="34"/>
        <v>38</v>
      </c>
      <c r="B280" s="85" t="s">
        <v>1436</v>
      </c>
      <c r="C280" s="85"/>
      <c r="D280" s="85" t="s">
        <v>18</v>
      </c>
      <c r="E280" s="70">
        <v>4</v>
      </c>
      <c r="F280" s="85" t="s">
        <v>2938</v>
      </c>
      <c r="G280" s="85"/>
      <c r="H280" s="83"/>
      <c r="I280" s="83"/>
      <c r="J280" s="83"/>
      <c r="K280" s="83"/>
      <c r="L280" s="83"/>
      <c r="M280" s="3" t="s">
        <v>2224</v>
      </c>
      <c r="N280" s="34" t="str">
        <f t="shared" si="35"/>
        <v/>
      </c>
      <c r="O280" s="34" t="str">
        <f t="shared" si="36"/>
        <v/>
      </c>
      <c r="S280" t="s">
        <v>1015</v>
      </c>
      <c r="T280" s="34" t="str">
        <f t="shared" si="37"/>
        <v/>
      </c>
      <c r="W280" s="85" t="s">
        <v>166</v>
      </c>
      <c r="X280" s="85" t="s">
        <v>2941</v>
      </c>
      <c r="Y280" s="85" t="s">
        <v>16</v>
      </c>
      <c r="Z280" s="85" t="s">
        <v>1456</v>
      </c>
      <c r="AA280" s="85" t="s">
        <v>1457</v>
      </c>
      <c r="AB280" s="85" t="s">
        <v>1458</v>
      </c>
      <c r="AC280" s="85" t="s">
        <v>1459</v>
      </c>
      <c r="AD280" s="85" t="s">
        <v>2942</v>
      </c>
      <c r="AE280" s="85" t="s">
        <v>2943</v>
      </c>
      <c r="AG280" s="86" t="s">
        <v>3094</v>
      </c>
    </row>
    <row r="281" spans="1:33" ht="15" customHeight="1" x14ac:dyDescent="0.2">
      <c r="A281" s="50">
        <f t="shared" ca="1" si="34"/>
        <v>38</v>
      </c>
      <c r="B281" s="85" t="s">
        <v>1436</v>
      </c>
      <c r="C281" s="85"/>
      <c r="D281" s="85" t="s">
        <v>18</v>
      </c>
      <c r="E281" s="70">
        <v>5</v>
      </c>
      <c r="F281" s="85" t="s">
        <v>2944</v>
      </c>
      <c r="G281" s="85"/>
      <c r="H281" s="83"/>
      <c r="I281" s="83"/>
      <c r="J281" s="83"/>
      <c r="K281" s="83"/>
      <c r="L281" s="83"/>
      <c r="M281" s="3" t="s">
        <v>2224</v>
      </c>
      <c r="N281" s="34" t="str">
        <f t="shared" si="35"/>
        <v/>
      </c>
      <c r="O281" s="34" t="str">
        <f t="shared" si="36"/>
        <v/>
      </c>
      <c r="S281" t="s">
        <v>1015</v>
      </c>
      <c r="T281" s="34" t="str">
        <f t="shared" si="37"/>
        <v/>
      </c>
      <c r="W281" s="85" t="s">
        <v>166</v>
      </c>
      <c r="X281" s="85" t="s">
        <v>2945</v>
      </c>
      <c r="Y281" s="85" t="s">
        <v>16</v>
      </c>
      <c r="Z281" s="85" t="s">
        <v>1456</v>
      </c>
      <c r="AA281" s="85" t="s">
        <v>1457</v>
      </c>
      <c r="AB281" s="85" t="s">
        <v>1458</v>
      </c>
      <c r="AC281" s="85" t="s">
        <v>1459</v>
      </c>
      <c r="AD281" s="85" t="s">
        <v>2946</v>
      </c>
      <c r="AE281" s="85" t="s">
        <v>2947</v>
      </c>
      <c r="AG281" s="86" t="s">
        <v>3094</v>
      </c>
    </row>
    <row r="282" spans="1:33" ht="15" customHeight="1" x14ac:dyDescent="0.2">
      <c r="A282" s="50">
        <f t="shared" ca="1" si="34"/>
        <v>38</v>
      </c>
      <c r="B282" s="85" t="s">
        <v>1436</v>
      </c>
      <c r="C282" s="85"/>
      <c r="D282" s="85" t="s">
        <v>18</v>
      </c>
      <c r="E282" s="70">
        <v>6</v>
      </c>
      <c r="F282" s="85" t="s">
        <v>2948</v>
      </c>
      <c r="G282" s="85"/>
      <c r="H282" s="83"/>
      <c r="I282" s="83"/>
      <c r="J282" s="83"/>
      <c r="K282" s="83"/>
      <c r="L282" s="83"/>
      <c r="M282" s="3" t="s">
        <v>2224</v>
      </c>
      <c r="N282" s="34" t="str">
        <f t="shared" si="35"/>
        <v/>
      </c>
      <c r="O282" s="34" t="str">
        <f t="shared" si="36"/>
        <v/>
      </c>
      <c r="S282" t="s">
        <v>1015</v>
      </c>
      <c r="T282" s="34" t="str">
        <f t="shared" si="37"/>
        <v/>
      </c>
      <c r="W282" s="85" t="s">
        <v>166</v>
      </c>
      <c r="X282" s="85" t="s">
        <v>2949</v>
      </c>
      <c r="Y282" s="85" t="s">
        <v>16</v>
      </c>
      <c r="Z282" s="85" t="s">
        <v>1456</v>
      </c>
      <c r="AA282" s="85" t="s">
        <v>1457</v>
      </c>
      <c r="AB282" s="85" t="s">
        <v>1458</v>
      </c>
      <c r="AC282" s="85" t="s">
        <v>1459</v>
      </c>
      <c r="AD282" s="85" t="s">
        <v>2948</v>
      </c>
      <c r="AE282" s="85" t="s">
        <v>2950</v>
      </c>
      <c r="AG282" s="86" t="s">
        <v>3094</v>
      </c>
    </row>
    <row r="283" spans="1:33" ht="15" customHeight="1" x14ac:dyDescent="0.2">
      <c r="A283" s="50">
        <f t="shared" ca="1" si="34"/>
        <v>38</v>
      </c>
      <c r="B283" s="85" t="s">
        <v>1436</v>
      </c>
      <c r="C283" s="85"/>
      <c r="D283" s="85" t="s">
        <v>18</v>
      </c>
      <c r="E283" s="70">
        <v>7</v>
      </c>
      <c r="F283" s="85" t="s">
        <v>2951</v>
      </c>
      <c r="G283" s="85"/>
      <c r="H283" s="83"/>
      <c r="I283" s="83"/>
      <c r="J283" s="83"/>
      <c r="K283" s="83"/>
      <c r="L283" s="83"/>
      <c r="M283" s="3" t="s">
        <v>2224</v>
      </c>
      <c r="N283" s="34" t="str">
        <f t="shared" si="35"/>
        <v/>
      </c>
      <c r="O283" s="34" t="str">
        <f t="shared" si="36"/>
        <v/>
      </c>
      <c r="S283" t="s">
        <v>1015</v>
      </c>
      <c r="T283" s="34" t="str">
        <f t="shared" si="37"/>
        <v/>
      </c>
      <c r="W283" s="85" t="s">
        <v>166</v>
      </c>
      <c r="X283" s="85" t="s">
        <v>2956</v>
      </c>
      <c r="Y283" s="85" t="s">
        <v>16</v>
      </c>
      <c r="Z283" s="85" t="s">
        <v>1456</v>
      </c>
      <c r="AA283" s="85" t="s">
        <v>1457</v>
      </c>
      <c r="AB283" s="85" t="s">
        <v>1458</v>
      </c>
      <c r="AC283" s="85" t="s">
        <v>1459</v>
      </c>
      <c r="AD283" s="85" t="s">
        <v>2951</v>
      </c>
      <c r="AE283" s="85" t="s">
        <v>2957</v>
      </c>
      <c r="AG283" s="86" t="s">
        <v>3094</v>
      </c>
    </row>
    <row r="284" spans="1:33" ht="15" customHeight="1" x14ac:dyDescent="0.2">
      <c r="A284" s="50">
        <f t="shared" ca="1" si="34"/>
        <v>38</v>
      </c>
      <c r="B284" s="85" t="s">
        <v>1436</v>
      </c>
      <c r="C284" s="85"/>
      <c r="D284" s="85" t="s">
        <v>18</v>
      </c>
      <c r="E284" s="70">
        <v>8</v>
      </c>
      <c r="F284" s="85" t="s">
        <v>2958</v>
      </c>
      <c r="G284" s="85"/>
      <c r="H284" s="83"/>
      <c r="I284" s="83"/>
      <c r="J284" s="83"/>
      <c r="K284" s="83"/>
      <c r="L284" s="83"/>
      <c r="M284" s="3" t="s">
        <v>2224</v>
      </c>
      <c r="N284" s="34" t="str">
        <f t="shared" si="35"/>
        <v/>
      </c>
      <c r="O284" s="34" t="str">
        <f t="shared" si="36"/>
        <v/>
      </c>
      <c r="S284" t="s">
        <v>1015</v>
      </c>
      <c r="T284" s="34" t="str">
        <f t="shared" si="37"/>
        <v/>
      </c>
      <c r="W284" s="85" t="s">
        <v>166</v>
      </c>
      <c r="X284" s="85" t="s">
        <v>2959</v>
      </c>
      <c r="Y284" s="85" t="s">
        <v>16</v>
      </c>
      <c r="Z284" s="85" t="s">
        <v>1456</v>
      </c>
      <c r="AA284" s="85" t="s">
        <v>1457</v>
      </c>
      <c r="AB284" s="85" t="s">
        <v>1458</v>
      </c>
      <c r="AC284" s="85" t="s">
        <v>1459</v>
      </c>
      <c r="AD284" s="85" t="s">
        <v>2960</v>
      </c>
      <c r="AE284" s="85" t="s">
        <v>2961</v>
      </c>
      <c r="AG284" s="86" t="s">
        <v>3094</v>
      </c>
    </row>
    <row r="285" spans="1:33" ht="15" customHeight="1" x14ac:dyDescent="0.2">
      <c r="A285" s="50">
        <f t="shared" ca="1" si="34"/>
        <v>38</v>
      </c>
      <c r="B285" s="85" t="s">
        <v>1436</v>
      </c>
      <c r="C285" s="85"/>
      <c r="D285" s="85" t="s">
        <v>18</v>
      </c>
      <c r="E285" s="70">
        <v>9</v>
      </c>
      <c r="F285" s="85" t="s">
        <v>2962</v>
      </c>
      <c r="G285" s="85"/>
      <c r="H285" s="83"/>
      <c r="I285" s="83"/>
      <c r="J285" s="83"/>
      <c r="K285" s="83"/>
      <c r="L285" s="83"/>
      <c r="M285" s="3" t="s">
        <v>2224</v>
      </c>
      <c r="N285" s="34" t="str">
        <f t="shared" si="35"/>
        <v/>
      </c>
      <c r="O285" s="34" t="str">
        <f t="shared" si="36"/>
        <v/>
      </c>
      <c r="S285" t="s">
        <v>1015</v>
      </c>
      <c r="T285" s="34" t="str">
        <f t="shared" si="37"/>
        <v/>
      </c>
      <c r="W285" s="85" t="s">
        <v>166</v>
      </c>
      <c r="X285" s="85" t="s">
        <v>2963</v>
      </c>
      <c r="Y285" s="85" t="s">
        <v>16</v>
      </c>
      <c r="Z285" s="85" t="s">
        <v>1456</v>
      </c>
      <c r="AA285" s="85" t="s">
        <v>1457</v>
      </c>
      <c r="AB285" s="85" t="s">
        <v>1458</v>
      </c>
      <c r="AC285" s="85" t="s">
        <v>1459</v>
      </c>
      <c r="AD285" s="85" t="s">
        <v>2964</v>
      </c>
      <c r="AE285" s="85" t="s">
        <v>2965</v>
      </c>
      <c r="AG285" s="86" t="s">
        <v>3094</v>
      </c>
    </row>
    <row r="286" spans="1:33" ht="15" customHeight="1" x14ac:dyDescent="0.2">
      <c r="A286" s="50">
        <f t="shared" ca="1" si="34"/>
        <v>38</v>
      </c>
      <c r="B286" s="85" t="s">
        <v>1436</v>
      </c>
      <c r="C286" s="85"/>
      <c r="D286" s="85" t="s">
        <v>18</v>
      </c>
      <c r="E286" s="70">
        <v>10</v>
      </c>
      <c r="F286" s="85" t="s">
        <v>2966</v>
      </c>
      <c r="G286" s="85"/>
      <c r="H286" s="83"/>
      <c r="I286" s="83"/>
      <c r="J286" s="83"/>
      <c r="K286" s="83"/>
      <c r="L286" s="83"/>
      <c r="M286" s="3" t="s">
        <v>2224</v>
      </c>
      <c r="N286" s="34" t="str">
        <f t="shared" si="35"/>
        <v/>
      </c>
      <c r="O286" s="34" t="str">
        <f t="shared" si="36"/>
        <v/>
      </c>
      <c r="S286" t="s">
        <v>1015</v>
      </c>
      <c r="T286" s="34" t="str">
        <f t="shared" si="37"/>
        <v/>
      </c>
      <c r="W286" s="85" t="s">
        <v>166</v>
      </c>
      <c r="X286" s="85" t="s">
        <v>2970</v>
      </c>
      <c r="Y286" s="85" t="s">
        <v>16</v>
      </c>
      <c r="Z286" s="85" t="s">
        <v>1456</v>
      </c>
      <c r="AA286" s="85" t="s">
        <v>1457</v>
      </c>
      <c r="AB286" s="85" t="s">
        <v>1458</v>
      </c>
      <c r="AC286" s="85" t="s">
        <v>1459</v>
      </c>
      <c r="AD286" s="85" t="s">
        <v>2971</v>
      </c>
      <c r="AE286" s="85" t="s">
        <v>2972</v>
      </c>
      <c r="AG286" s="86" t="s">
        <v>3094</v>
      </c>
    </row>
    <row r="287" spans="1:33" ht="15" customHeight="1" x14ac:dyDescent="0.2">
      <c r="A287" s="50">
        <f t="shared" ca="1" si="34"/>
        <v>38</v>
      </c>
      <c r="B287" s="85" t="s">
        <v>1436</v>
      </c>
      <c r="C287" s="85"/>
      <c r="D287" s="85" t="s">
        <v>18</v>
      </c>
      <c r="E287" s="70">
        <v>11</v>
      </c>
      <c r="F287" s="85" t="s">
        <v>2973</v>
      </c>
      <c r="G287" s="85"/>
      <c r="H287" s="83"/>
      <c r="I287" s="83"/>
      <c r="J287" s="83"/>
      <c r="K287" s="83"/>
      <c r="L287" s="83"/>
      <c r="M287" s="3" t="s">
        <v>2224</v>
      </c>
      <c r="N287" s="34" t="str">
        <f t="shared" si="35"/>
        <v/>
      </c>
      <c r="O287" s="34" t="str">
        <f t="shared" si="36"/>
        <v/>
      </c>
      <c r="S287" t="s">
        <v>1015</v>
      </c>
      <c r="T287" s="34" t="str">
        <f t="shared" si="37"/>
        <v/>
      </c>
      <c r="W287" s="85" t="s">
        <v>166</v>
      </c>
      <c r="X287" s="85" t="s">
        <v>2977</v>
      </c>
      <c r="Y287" s="85" t="s">
        <v>16</v>
      </c>
      <c r="Z287" s="85" t="s">
        <v>1456</v>
      </c>
      <c r="AA287" s="85" t="s">
        <v>1457</v>
      </c>
      <c r="AB287" s="85" t="s">
        <v>1458</v>
      </c>
      <c r="AC287" s="85" t="s">
        <v>1459</v>
      </c>
      <c r="AD287" s="85" t="s">
        <v>2978</v>
      </c>
      <c r="AE287" s="85" t="s">
        <v>2979</v>
      </c>
      <c r="AG287" s="86" t="s">
        <v>3094</v>
      </c>
    </row>
    <row r="288" spans="1:33" ht="15" customHeight="1" x14ac:dyDescent="0.2">
      <c r="A288" s="50">
        <f t="shared" ca="1" si="34"/>
        <v>38</v>
      </c>
      <c r="B288" s="85" t="s">
        <v>1436</v>
      </c>
      <c r="C288" s="85"/>
      <c r="D288" s="85" t="s">
        <v>18</v>
      </c>
      <c r="E288" s="70">
        <v>12</v>
      </c>
      <c r="F288" s="85" t="s">
        <v>2980</v>
      </c>
      <c r="G288" s="85"/>
      <c r="H288" s="83"/>
      <c r="I288" s="83"/>
      <c r="J288" s="83"/>
      <c r="K288" s="83"/>
      <c r="L288" s="83"/>
      <c r="M288" s="3" t="s">
        <v>2224</v>
      </c>
      <c r="N288" s="34" t="str">
        <f t="shared" si="35"/>
        <v/>
      </c>
      <c r="O288" s="34" t="str">
        <f t="shared" si="36"/>
        <v/>
      </c>
      <c r="S288" t="s">
        <v>1015</v>
      </c>
      <c r="T288" s="34" t="str">
        <f t="shared" si="37"/>
        <v/>
      </c>
      <c r="W288" s="85" t="s">
        <v>166</v>
      </c>
      <c r="X288" s="85" t="s">
        <v>2982</v>
      </c>
      <c r="Y288" s="85" t="s">
        <v>16</v>
      </c>
      <c r="Z288" s="85" t="s">
        <v>1456</v>
      </c>
      <c r="AA288" s="85" t="s">
        <v>1457</v>
      </c>
      <c r="AB288" s="85" t="s">
        <v>1458</v>
      </c>
      <c r="AC288" s="85" t="s">
        <v>1459</v>
      </c>
      <c r="AD288" s="85" t="s">
        <v>2983</v>
      </c>
      <c r="AE288" s="85" t="s">
        <v>2984</v>
      </c>
      <c r="AG288" s="86" t="s">
        <v>3094</v>
      </c>
    </row>
    <row r="289" spans="1:33" ht="15" customHeight="1" x14ac:dyDescent="0.2">
      <c r="A289" s="50">
        <f t="shared" ca="1" si="34"/>
        <v>38</v>
      </c>
      <c r="B289" s="85" t="s">
        <v>1436</v>
      </c>
      <c r="C289" s="85"/>
      <c r="D289" s="85" t="s">
        <v>18</v>
      </c>
      <c r="E289" s="70">
        <v>13</v>
      </c>
      <c r="F289" s="85" t="s">
        <v>2985</v>
      </c>
      <c r="G289" s="85"/>
      <c r="H289" s="83"/>
      <c r="I289" s="83"/>
      <c r="J289" s="83"/>
      <c r="K289" s="83"/>
      <c r="L289" s="83"/>
      <c r="M289" s="3" t="s">
        <v>2224</v>
      </c>
      <c r="N289" s="34" t="str">
        <f t="shared" si="35"/>
        <v/>
      </c>
      <c r="O289" s="34" t="str">
        <f t="shared" si="36"/>
        <v/>
      </c>
      <c r="S289" t="s">
        <v>1015</v>
      </c>
      <c r="T289" s="34" t="str">
        <f t="shared" si="37"/>
        <v/>
      </c>
      <c r="W289" s="85" t="s">
        <v>166</v>
      </c>
      <c r="X289" s="85" t="s">
        <v>2987</v>
      </c>
      <c r="Y289" s="85" t="s">
        <v>16</v>
      </c>
      <c r="Z289" s="85" t="s">
        <v>1456</v>
      </c>
      <c r="AA289" s="85" t="s">
        <v>1457</v>
      </c>
      <c r="AB289" s="85" t="s">
        <v>1458</v>
      </c>
      <c r="AC289" s="85" t="s">
        <v>1459</v>
      </c>
      <c r="AD289" s="85" t="s">
        <v>2988</v>
      </c>
      <c r="AE289" s="85" t="s">
        <v>2989</v>
      </c>
      <c r="AG289" s="86" t="s">
        <v>3094</v>
      </c>
    </row>
    <row r="290" spans="1:33" ht="15" customHeight="1" x14ac:dyDescent="0.2">
      <c r="A290" s="50">
        <f t="shared" ca="1" si="34"/>
        <v>38</v>
      </c>
      <c r="B290" s="85" t="s">
        <v>1436</v>
      </c>
      <c r="C290" s="85"/>
      <c r="D290" s="85" t="s">
        <v>18</v>
      </c>
      <c r="E290" s="70">
        <v>14</v>
      </c>
      <c r="F290" s="85" t="s">
        <v>2990</v>
      </c>
      <c r="G290" s="85"/>
      <c r="H290" s="83"/>
      <c r="I290" s="83"/>
      <c r="J290" s="83"/>
      <c r="K290" s="83"/>
      <c r="L290" s="83"/>
      <c r="M290" s="3" t="s">
        <v>2224</v>
      </c>
      <c r="N290" s="34" t="str">
        <f t="shared" si="35"/>
        <v/>
      </c>
      <c r="O290" s="34" t="str">
        <f t="shared" si="36"/>
        <v/>
      </c>
      <c r="S290" t="s">
        <v>1015</v>
      </c>
      <c r="T290" s="34" t="str">
        <f t="shared" si="37"/>
        <v/>
      </c>
      <c r="W290" s="85" t="s">
        <v>166</v>
      </c>
      <c r="X290" s="85" t="s">
        <v>2992</v>
      </c>
      <c r="Y290" s="85" t="s">
        <v>16</v>
      </c>
      <c r="Z290" s="85" t="s">
        <v>1456</v>
      </c>
      <c r="AA290" s="85" t="s">
        <v>1457</v>
      </c>
      <c r="AB290" s="85" t="s">
        <v>1458</v>
      </c>
      <c r="AC290" s="85" t="s">
        <v>1459</v>
      </c>
      <c r="AD290" s="85" t="s">
        <v>2993</v>
      </c>
      <c r="AE290" s="85" t="s">
        <v>2994</v>
      </c>
      <c r="AG290" s="86" t="s">
        <v>3094</v>
      </c>
    </row>
    <row r="291" spans="1:33" ht="15" customHeight="1" x14ac:dyDescent="0.2">
      <c r="A291" s="50">
        <f t="shared" ca="1" si="34"/>
        <v>38</v>
      </c>
      <c r="B291" s="85" t="s">
        <v>1436</v>
      </c>
      <c r="C291" s="85"/>
      <c r="D291" s="85" t="s">
        <v>18</v>
      </c>
      <c r="E291" s="70">
        <v>15</v>
      </c>
      <c r="F291" s="85" t="s">
        <v>2995</v>
      </c>
      <c r="G291" s="85"/>
      <c r="H291" s="83"/>
      <c r="I291" s="83"/>
      <c r="J291" s="83"/>
      <c r="K291" s="83"/>
      <c r="L291" s="83"/>
      <c r="M291" s="3" t="s">
        <v>2224</v>
      </c>
      <c r="N291" s="34" t="str">
        <f t="shared" si="35"/>
        <v/>
      </c>
      <c r="O291" s="34" t="str">
        <f t="shared" si="36"/>
        <v/>
      </c>
      <c r="S291" t="s">
        <v>1015</v>
      </c>
      <c r="T291" s="34" t="str">
        <f t="shared" si="37"/>
        <v/>
      </c>
      <c r="W291" s="85" t="s">
        <v>166</v>
      </c>
      <c r="X291" s="85" t="s">
        <v>2999</v>
      </c>
      <c r="Y291" s="85" t="s">
        <v>16</v>
      </c>
      <c r="Z291" s="85" t="s">
        <v>1456</v>
      </c>
      <c r="AA291" s="85" t="s">
        <v>1457</v>
      </c>
      <c r="AB291" s="85" t="s">
        <v>1458</v>
      </c>
      <c r="AC291" s="85" t="s">
        <v>1459</v>
      </c>
      <c r="AD291" s="85" t="s">
        <v>3000</v>
      </c>
      <c r="AE291" s="85" t="s">
        <v>3001</v>
      </c>
      <c r="AG291" s="86" t="s">
        <v>3094</v>
      </c>
    </row>
    <row r="292" spans="1:33" ht="15" customHeight="1" x14ac:dyDescent="0.2">
      <c r="A292" s="50">
        <f t="shared" ca="1" si="34"/>
        <v>38</v>
      </c>
      <c r="B292" s="85" t="s">
        <v>1436</v>
      </c>
      <c r="C292" s="85"/>
      <c r="D292" s="85" t="s">
        <v>18</v>
      </c>
      <c r="E292" s="70">
        <v>16</v>
      </c>
      <c r="F292" s="85" t="s">
        <v>3002</v>
      </c>
      <c r="G292" s="85"/>
      <c r="H292" s="83"/>
      <c r="I292" s="83"/>
      <c r="J292" s="83"/>
      <c r="K292" s="83"/>
      <c r="L292" s="83"/>
      <c r="M292" s="3" t="s">
        <v>2224</v>
      </c>
      <c r="N292" s="34" t="str">
        <f t="shared" si="35"/>
        <v/>
      </c>
      <c r="O292" s="34" t="str">
        <f t="shared" si="36"/>
        <v/>
      </c>
      <c r="S292" t="s">
        <v>1015</v>
      </c>
      <c r="T292" s="34" t="str">
        <f t="shared" si="37"/>
        <v/>
      </c>
      <c r="W292" s="85" t="s">
        <v>166</v>
      </c>
      <c r="X292" s="85" t="s">
        <v>3007</v>
      </c>
      <c r="Y292" s="85" t="s">
        <v>16</v>
      </c>
      <c r="Z292" s="85" t="s">
        <v>1456</v>
      </c>
      <c r="AA292" s="85" t="s">
        <v>1457</v>
      </c>
      <c r="AB292" s="85" t="s">
        <v>1458</v>
      </c>
      <c r="AC292" s="85" t="s">
        <v>1459</v>
      </c>
      <c r="AD292" s="85" t="s">
        <v>3008</v>
      </c>
      <c r="AE292" s="85" t="s">
        <v>3009</v>
      </c>
      <c r="AG292" s="86" t="s">
        <v>3094</v>
      </c>
    </row>
    <row r="293" spans="1:33" ht="15" customHeight="1" x14ac:dyDescent="0.2">
      <c r="A293" s="50">
        <f t="shared" ca="1" si="34"/>
        <v>38</v>
      </c>
      <c r="B293" s="85" t="s">
        <v>1436</v>
      </c>
      <c r="C293" s="85"/>
      <c r="D293" s="85" t="s">
        <v>18</v>
      </c>
      <c r="E293" s="70">
        <v>17</v>
      </c>
      <c r="F293" s="85" t="s">
        <v>3010</v>
      </c>
      <c r="G293" s="85"/>
      <c r="H293" s="83"/>
      <c r="I293" s="83"/>
      <c r="J293" s="83"/>
      <c r="K293" s="83"/>
      <c r="L293" s="83"/>
      <c r="M293" s="3" t="s">
        <v>2224</v>
      </c>
      <c r="N293" s="34" t="str">
        <f t="shared" si="35"/>
        <v/>
      </c>
      <c r="O293" s="34" t="str">
        <f t="shared" si="36"/>
        <v/>
      </c>
      <c r="S293" t="s">
        <v>1015</v>
      </c>
      <c r="T293" s="34" t="str">
        <f t="shared" si="37"/>
        <v/>
      </c>
      <c r="W293" s="85" t="s">
        <v>166</v>
      </c>
      <c r="X293" s="85" t="s">
        <v>3011</v>
      </c>
      <c r="Y293" s="85" t="s">
        <v>16</v>
      </c>
      <c r="Z293" s="85" t="s">
        <v>1456</v>
      </c>
      <c r="AA293" s="85" t="s">
        <v>1457</v>
      </c>
      <c r="AB293" s="85" t="s">
        <v>1458</v>
      </c>
      <c r="AC293" s="85" t="s">
        <v>1459</v>
      </c>
      <c r="AD293" s="85" t="s">
        <v>3012</v>
      </c>
      <c r="AE293" s="85" t="s">
        <v>3013</v>
      </c>
      <c r="AG293" s="86" t="s">
        <v>3094</v>
      </c>
    </row>
    <row r="294" spans="1:33" ht="15" customHeight="1" x14ac:dyDescent="0.2">
      <c r="A294" s="50">
        <f t="shared" ca="1" si="34"/>
        <v>38</v>
      </c>
      <c r="B294" s="85" t="s">
        <v>1436</v>
      </c>
      <c r="C294" s="85"/>
      <c r="D294" s="85" t="s">
        <v>18</v>
      </c>
      <c r="E294" s="70">
        <v>18</v>
      </c>
      <c r="F294" s="85" t="s">
        <v>3014</v>
      </c>
      <c r="G294" s="85"/>
      <c r="H294" s="83"/>
      <c r="I294" s="83"/>
      <c r="J294" s="83"/>
      <c r="K294" s="83"/>
      <c r="L294" s="83"/>
      <c r="M294" s="3" t="s">
        <v>2224</v>
      </c>
      <c r="N294" s="34" t="str">
        <f t="shared" si="35"/>
        <v/>
      </c>
      <c r="O294" s="34" t="str">
        <f t="shared" si="36"/>
        <v/>
      </c>
      <c r="S294" t="s">
        <v>1015</v>
      </c>
      <c r="T294" s="34" t="str">
        <f t="shared" si="37"/>
        <v/>
      </c>
      <c r="W294" s="85" t="s">
        <v>166</v>
      </c>
      <c r="X294" s="85" t="s">
        <v>3015</v>
      </c>
      <c r="Y294" s="85" t="s">
        <v>16</v>
      </c>
      <c r="Z294" s="85" t="s">
        <v>1456</v>
      </c>
      <c r="AA294" s="85" t="s">
        <v>1457</v>
      </c>
      <c r="AB294" s="85" t="s">
        <v>1458</v>
      </c>
      <c r="AC294" s="85" t="s">
        <v>1459</v>
      </c>
      <c r="AD294" s="85" t="s">
        <v>3016</v>
      </c>
      <c r="AE294" s="85" t="s">
        <v>3017</v>
      </c>
      <c r="AG294" s="86" t="s">
        <v>3094</v>
      </c>
    </row>
    <row r="295" spans="1:33" ht="15" customHeight="1" x14ac:dyDescent="0.2">
      <c r="A295" s="50">
        <f t="shared" ca="1" si="34"/>
        <v>38</v>
      </c>
      <c r="B295" s="85" t="s">
        <v>1436</v>
      </c>
      <c r="C295" s="85"/>
      <c r="D295" s="85" t="s">
        <v>18</v>
      </c>
      <c r="E295" s="70">
        <v>19</v>
      </c>
      <c r="F295" s="85" t="s">
        <v>3018</v>
      </c>
      <c r="G295" s="85"/>
      <c r="H295" s="83"/>
      <c r="I295" s="83"/>
      <c r="J295" s="83"/>
      <c r="K295" s="83"/>
      <c r="L295" s="83"/>
      <c r="M295" s="3" t="s">
        <v>2224</v>
      </c>
      <c r="N295" s="34" t="str">
        <f t="shared" si="35"/>
        <v/>
      </c>
      <c r="O295" s="34" t="str">
        <f t="shared" si="36"/>
        <v/>
      </c>
      <c r="S295" t="s">
        <v>1015</v>
      </c>
      <c r="T295" s="34" t="str">
        <f t="shared" si="37"/>
        <v/>
      </c>
      <c r="W295" s="85" t="s">
        <v>166</v>
      </c>
      <c r="X295" s="85" t="s">
        <v>3019</v>
      </c>
      <c r="Y295" s="85" t="s">
        <v>16</v>
      </c>
      <c r="Z295" s="85" t="s">
        <v>1456</v>
      </c>
      <c r="AA295" s="85" t="s">
        <v>1457</v>
      </c>
      <c r="AB295" s="85" t="s">
        <v>1458</v>
      </c>
      <c r="AC295" s="85" t="s">
        <v>1459</v>
      </c>
      <c r="AD295" s="85" t="s">
        <v>3018</v>
      </c>
      <c r="AE295" s="85" t="s">
        <v>3020</v>
      </c>
      <c r="AG295" s="86" t="s">
        <v>3094</v>
      </c>
    </row>
    <row r="296" spans="1:33" ht="15" customHeight="1" x14ac:dyDescent="0.2">
      <c r="A296" s="50">
        <f t="shared" ca="1" si="34"/>
        <v>39</v>
      </c>
      <c r="B296" s="85" t="s">
        <v>1439</v>
      </c>
      <c r="C296" s="85"/>
      <c r="D296" s="85" t="s">
        <v>18</v>
      </c>
      <c r="E296" s="70">
        <v>1</v>
      </c>
      <c r="F296" s="85" t="s">
        <v>3021</v>
      </c>
      <c r="G296" s="85"/>
      <c r="H296" s="83"/>
      <c r="I296" s="83"/>
      <c r="J296" s="83"/>
      <c r="K296" s="83"/>
      <c r="L296" s="83"/>
      <c r="M296" s="3" t="s">
        <v>2224</v>
      </c>
      <c r="N296" s="34" t="str">
        <f t="shared" si="35"/>
        <v/>
      </c>
      <c r="O296" s="34" t="str">
        <f t="shared" si="36"/>
        <v/>
      </c>
      <c r="S296" t="s">
        <v>1015</v>
      </c>
      <c r="T296" s="34" t="str">
        <f t="shared" si="37"/>
        <v/>
      </c>
      <c r="W296" s="85" t="s">
        <v>166</v>
      </c>
      <c r="X296" s="85" t="s">
        <v>3026</v>
      </c>
      <c r="Y296" s="85" t="s">
        <v>16</v>
      </c>
      <c r="Z296" s="85" t="s">
        <v>1456</v>
      </c>
      <c r="AA296" s="85" t="s">
        <v>1457</v>
      </c>
      <c r="AB296" s="85" t="s">
        <v>1458</v>
      </c>
      <c r="AC296" s="85" t="s">
        <v>1459</v>
      </c>
      <c r="AD296" s="85" t="s">
        <v>3027</v>
      </c>
      <c r="AE296" s="85" t="s">
        <v>3028</v>
      </c>
      <c r="AG296" s="86" t="s">
        <v>3094</v>
      </c>
    </row>
    <row r="297" spans="1:33" ht="15" customHeight="1" x14ac:dyDescent="0.2">
      <c r="A297" s="50">
        <f t="shared" ca="1" si="34"/>
        <v>39</v>
      </c>
      <c r="B297" s="85" t="s">
        <v>1439</v>
      </c>
      <c r="C297" s="85"/>
      <c r="D297" s="85" t="s">
        <v>18</v>
      </c>
      <c r="E297" s="70">
        <v>2</v>
      </c>
      <c r="F297" s="85" t="s">
        <v>3029</v>
      </c>
      <c r="G297" s="85"/>
      <c r="H297" s="83"/>
      <c r="I297" s="83"/>
      <c r="J297" s="83"/>
      <c r="K297" s="83"/>
      <c r="L297" s="83"/>
      <c r="M297" s="3" t="s">
        <v>2224</v>
      </c>
      <c r="N297" s="34" t="str">
        <f t="shared" si="35"/>
        <v/>
      </c>
      <c r="O297" s="34" t="str">
        <f t="shared" si="36"/>
        <v/>
      </c>
      <c r="S297" t="s">
        <v>1015</v>
      </c>
      <c r="T297" s="34" t="str">
        <f t="shared" si="37"/>
        <v/>
      </c>
      <c r="W297" s="85" t="s">
        <v>166</v>
      </c>
      <c r="X297" s="85" t="s">
        <v>3031</v>
      </c>
      <c r="Y297" s="85" t="s">
        <v>16</v>
      </c>
      <c r="Z297" s="85" t="s">
        <v>1456</v>
      </c>
      <c r="AA297" s="85" t="s">
        <v>1457</v>
      </c>
      <c r="AB297" s="85" t="s">
        <v>1458</v>
      </c>
      <c r="AC297" s="85" t="s">
        <v>1459</v>
      </c>
      <c r="AD297" s="85" t="s">
        <v>3032</v>
      </c>
      <c r="AE297" s="85" t="s">
        <v>3033</v>
      </c>
      <c r="AG297" s="86" t="s">
        <v>3094</v>
      </c>
    </row>
    <row r="298" spans="1:33" ht="15" customHeight="1" x14ac:dyDescent="0.2">
      <c r="A298" s="50">
        <f t="shared" ca="1" si="34"/>
        <v>39</v>
      </c>
      <c r="B298" s="85" t="s">
        <v>1439</v>
      </c>
      <c r="C298" s="85"/>
      <c r="D298" s="85" t="s">
        <v>18</v>
      </c>
      <c r="E298" s="70">
        <v>3</v>
      </c>
      <c r="F298" s="85" t="s">
        <v>3034</v>
      </c>
      <c r="G298" s="85"/>
      <c r="H298" s="83"/>
      <c r="I298" s="83"/>
      <c r="J298" s="83"/>
      <c r="K298" s="83"/>
      <c r="L298" s="83"/>
      <c r="M298" s="3" t="s">
        <v>2224</v>
      </c>
      <c r="N298" s="34" t="str">
        <f t="shared" si="35"/>
        <v/>
      </c>
      <c r="O298" s="34" t="str">
        <f t="shared" si="36"/>
        <v/>
      </c>
      <c r="S298" t="s">
        <v>1015</v>
      </c>
      <c r="T298" s="34" t="str">
        <f t="shared" si="37"/>
        <v/>
      </c>
      <c r="W298" s="85" t="s">
        <v>166</v>
      </c>
      <c r="X298" s="85" t="s">
        <v>3038</v>
      </c>
      <c r="Y298" s="85" t="s">
        <v>16</v>
      </c>
      <c r="Z298" s="85" t="s">
        <v>1456</v>
      </c>
      <c r="AA298" s="85" t="s">
        <v>1457</v>
      </c>
      <c r="AB298" s="85" t="s">
        <v>1458</v>
      </c>
      <c r="AC298" s="85" t="s">
        <v>1459</v>
      </c>
      <c r="AD298" s="85" t="s">
        <v>3034</v>
      </c>
      <c r="AE298" s="85" t="s">
        <v>3039</v>
      </c>
      <c r="AG298" s="86" t="s">
        <v>3094</v>
      </c>
    </row>
    <row r="299" spans="1:33" ht="15" customHeight="1" x14ac:dyDescent="0.2">
      <c r="A299" s="50">
        <f t="shared" ca="1" si="34"/>
        <v>39</v>
      </c>
      <c r="B299" s="85" t="s">
        <v>1439</v>
      </c>
      <c r="C299" s="85"/>
      <c r="D299" s="85" t="s">
        <v>18</v>
      </c>
      <c r="E299" s="70">
        <v>4</v>
      </c>
      <c r="F299" s="85" t="s">
        <v>3040</v>
      </c>
      <c r="G299" s="85"/>
      <c r="H299" s="83"/>
      <c r="I299" s="83"/>
      <c r="J299" s="83"/>
      <c r="K299" s="83"/>
      <c r="L299" s="83"/>
      <c r="M299" s="3" t="s">
        <v>2224</v>
      </c>
      <c r="N299" s="34" t="str">
        <f t="shared" si="35"/>
        <v/>
      </c>
      <c r="O299" s="34" t="str">
        <f t="shared" si="36"/>
        <v/>
      </c>
      <c r="S299" t="s">
        <v>1015</v>
      </c>
      <c r="T299" s="34" t="str">
        <f t="shared" si="37"/>
        <v/>
      </c>
      <c r="W299" s="85" t="s">
        <v>166</v>
      </c>
      <c r="X299" s="85" t="s">
        <v>3044</v>
      </c>
      <c r="Y299" s="85" t="s">
        <v>16</v>
      </c>
      <c r="Z299" s="85" t="s">
        <v>1456</v>
      </c>
      <c r="AA299" s="85" t="s">
        <v>1457</v>
      </c>
      <c r="AB299" s="85" t="s">
        <v>1458</v>
      </c>
      <c r="AC299" s="85" t="s">
        <v>1459</v>
      </c>
      <c r="AD299" s="85" t="s">
        <v>3040</v>
      </c>
      <c r="AE299" s="85" t="s">
        <v>3045</v>
      </c>
      <c r="AG299" s="86" t="s">
        <v>3094</v>
      </c>
    </row>
    <row r="300" spans="1:33" ht="15" customHeight="1" x14ac:dyDescent="0.2">
      <c r="A300" s="50">
        <f t="shared" ca="1" si="34"/>
        <v>39</v>
      </c>
      <c r="B300" s="85" t="s">
        <v>1439</v>
      </c>
      <c r="C300" s="85"/>
      <c r="D300" s="85" t="s">
        <v>18</v>
      </c>
      <c r="E300" s="70">
        <v>5</v>
      </c>
      <c r="F300" s="85" t="s">
        <v>3046</v>
      </c>
      <c r="G300" s="85"/>
      <c r="H300" s="83"/>
      <c r="I300" s="83"/>
      <c r="J300" s="83"/>
      <c r="K300" s="83"/>
      <c r="L300" s="83"/>
      <c r="M300" s="3" t="s">
        <v>2224</v>
      </c>
      <c r="N300" s="34" t="str">
        <f t="shared" si="35"/>
        <v/>
      </c>
      <c r="O300" s="34" t="str">
        <f t="shared" si="36"/>
        <v/>
      </c>
      <c r="S300" t="s">
        <v>1015</v>
      </c>
      <c r="T300" s="34" t="str">
        <f t="shared" si="37"/>
        <v/>
      </c>
      <c r="W300" s="85" t="s">
        <v>166</v>
      </c>
      <c r="X300" s="85" t="s">
        <v>3047</v>
      </c>
      <c r="Y300" s="85" t="s">
        <v>16</v>
      </c>
      <c r="Z300" s="85" t="s">
        <v>1456</v>
      </c>
      <c r="AA300" s="85" t="s">
        <v>1457</v>
      </c>
      <c r="AB300" s="85" t="s">
        <v>1458</v>
      </c>
      <c r="AC300" s="85" t="s">
        <v>1459</v>
      </c>
      <c r="AD300" s="85" t="s">
        <v>3046</v>
      </c>
      <c r="AE300" s="85" t="s">
        <v>3048</v>
      </c>
      <c r="AG300" s="86" t="s">
        <v>3094</v>
      </c>
    </row>
    <row r="301" spans="1:33" ht="15" customHeight="1" x14ac:dyDescent="0.2">
      <c r="A301" s="50">
        <f t="shared" ca="1" si="34"/>
        <v>39</v>
      </c>
      <c r="B301" s="85" t="s">
        <v>1439</v>
      </c>
      <c r="C301" s="85"/>
      <c r="D301" s="85" t="s">
        <v>18</v>
      </c>
      <c r="E301" s="70">
        <v>6</v>
      </c>
      <c r="F301" s="85" t="s">
        <v>3049</v>
      </c>
      <c r="G301" s="85"/>
      <c r="H301" s="83"/>
      <c r="I301" s="83"/>
      <c r="J301" s="83"/>
      <c r="K301" s="83"/>
      <c r="L301" s="83"/>
      <c r="M301" s="3" t="s">
        <v>2224</v>
      </c>
      <c r="N301" s="34" t="str">
        <f t="shared" si="35"/>
        <v/>
      </c>
      <c r="O301" s="34" t="str">
        <f t="shared" si="36"/>
        <v/>
      </c>
      <c r="S301" t="s">
        <v>1015</v>
      </c>
      <c r="T301" s="34" t="str">
        <f t="shared" si="37"/>
        <v/>
      </c>
      <c r="W301" s="85" t="s">
        <v>166</v>
      </c>
      <c r="X301" s="85" t="s">
        <v>3051</v>
      </c>
      <c r="Y301" s="85" t="s">
        <v>16</v>
      </c>
      <c r="Z301" s="85" t="s">
        <v>1456</v>
      </c>
      <c r="AA301" s="85" t="s">
        <v>1457</v>
      </c>
      <c r="AB301" s="85" t="s">
        <v>1458</v>
      </c>
      <c r="AC301" s="85" t="s">
        <v>1459</v>
      </c>
      <c r="AD301" s="85" t="s">
        <v>3052</v>
      </c>
      <c r="AE301" s="85" t="s">
        <v>3053</v>
      </c>
      <c r="AG301" s="86" t="s">
        <v>3094</v>
      </c>
    </row>
    <row r="302" spans="1:33" ht="15" customHeight="1" x14ac:dyDescent="0.2">
      <c r="A302" s="50">
        <f t="shared" ca="1" si="34"/>
        <v>39</v>
      </c>
      <c r="B302" s="85" t="s">
        <v>1439</v>
      </c>
      <c r="C302" s="85"/>
      <c r="D302" s="85" t="s">
        <v>18</v>
      </c>
      <c r="E302" s="70">
        <v>7</v>
      </c>
      <c r="F302" s="85" t="s">
        <v>3054</v>
      </c>
      <c r="G302" s="85"/>
      <c r="H302" s="83"/>
      <c r="I302" s="83"/>
      <c r="J302" s="83"/>
      <c r="K302" s="83"/>
      <c r="L302" s="83"/>
      <c r="M302" s="3" t="s">
        <v>2224</v>
      </c>
      <c r="N302" s="34" t="str">
        <f t="shared" si="35"/>
        <v/>
      </c>
      <c r="O302" s="34" t="str">
        <f t="shared" si="36"/>
        <v/>
      </c>
      <c r="S302" t="s">
        <v>1015</v>
      </c>
      <c r="T302" s="34" t="str">
        <f t="shared" si="37"/>
        <v/>
      </c>
      <c r="W302" s="85" t="s">
        <v>166</v>
      </c>
      <c r="X302" s="85" t="s">
        <v>3057</v>
      </c>
      <c r="Y302" s="85" t="s">
        <v>16</v>
      </c>
      <c r="Z302" s="85" t="s">
        <v>1456</v>
      </c>
      <c r="AA302" s="85" t="s">
        <v>1457</v>
      </c>
      <c r="AB302" s="85" t="s">
        <v>1458</v>
      </c>
      <c r="AC302" s="85" t="s">
        <v>1459</v>
      </c>
      <c r="AD302" s="85" t="s">
        <v>3054</v>
      </c>
      <c r="AE302" s="85" t="s">
        <v>3058</v>
      </c>
      <c r="AG302" s="86" t="s">
        <v>3094</v>
      </c>
    </row>
    <row r="303" spans="1:33" ht="15" customHeight="1" x14ac:dyDescent="0.2">
      <c r="A303" s="50">
        <f t="shared" ca="1" si="34"/>
        <v>39</v>
      </c>
      <c r="B303" s="85" t="s">
        <v>1439</v>
      </c>
      <c r="C303" s="85"/>
      <c r="D303" s="85" t="s">
        <v>18</v>
      </c>
      <c r="E303" s="70">
        <v>8</v>
      </c>
      <c r="F303" s="85" t="s">
        <v>3059</v>
      </c>
      <c r="G303" s="85"/>
      <c r="H303" s="83"/>
      <c r="I303" s="83"/>
      <c r="J303" s="83"/>
      <c r="K303" s="83"/>
      <c r="L303" s="83"/>
      <c r="M303" s="3" t="s">
        <v>2224</v>
      </c>
      <c r="N303" s="34" t="str">
        <f t="shared" si="35"/>
        <v/>
      </c>
      <c r="O303" s="34" t="str">
        <f t="shared" si="36"/>
        <v/>
      </c>
      <c r="S303" t="s">
        <v>1015</v>
      </c>
      <c r="T303" s="34" t="str">
        <f t="shared" si="37"/>
        <v/>
      </c>
      <c r="W303" s="85" t="s">
        <v>166</v>
      </c>
      <c r="X303" s="85" t="s">
        <v>3063</v>
      </c>
      <c r="Y303" s="85" t="s">
        <v>16</v>
      </c>
      <c r="Z303" s="85" t="s">
        <v>1456</v>
      </c>
      <c r="AA303" s="85" t="s">
        <v>1457</v>
      </c>
      <c r="AB303" s="85" t="s">
        <v>1458</v>
      </c>
      <c r="AC303" s="85" t="s">
        <v>1459</v>
      </c>
      <c r="AD303" s="85" t="s">
        <v>3064</v>
      </c>
      <c r="AE303" s="85" t="s">
        <v>3065</v>
      </c>
      <c r="AG303" s="86" t="s">
        <v>3094</v>
      </c>
    </row>
    <row r="304" spans="1:33" ht="15" customHeight="1" x14ac:dyDescent="0.2">
      <c r="A304" s="50">
        <f t="shared" ca="1" si="34"/>
        <v>39</v>
      </c>
      <c r="B304" s="85" t="s">
        <v>1439</v>
      </c>
      <c r="C304" s="85"/>
      <c r="D304" s="85" t="s">
        <v>18</v>
      </c>
      <c r="E304" s="70">
        <v>9</v>
      </c>
      <c r="F304" s="85" t="s">
        <v>3066</v>
      </c>
      <c r="G304" s="85"/>
      <c r="H304" s="83"/>
      <c r="I304" s="83"/>
      <c r="J304" s="83"/>
      <c r="K304" s="83"/>
      <c r="L304" s="83"/>
      <c r="M304" s="3" t="s">
        <v>2224</v>
      </c>
      <c r="N304" s="34" t="str">
        <f t="shared" si="35"/>
        <v/>
      </c>
      <c r="O304" s="34" t="str">
        <f t="shared" si="36"/>
        <v/>
      </c>
      <c r="S304" t="s">
        <v>1015</v>
      </c>
      <c r="T304" s="34" t="str">
        <f t="shared" si="37"/>
        <v/>
      </c>
      <c r="W304" s="85" t="s">
        <v>166</v>
      </c>
      <c r="X304" s="85" t="s">
        <v>3068</v>
      </c>
      <c r="Y304" s="85" t="s">
        <v>16</v>
      </c>
      <c r="Z304" s="85" t="s">
        <v>1456</v>
      </c>
      <c r="AA304" s="85" t="s">
        <v>1457</v>
      </c>
      <c r="AB304" s="85" t="s">
        <v>1458</v>
      </c>
      <c r="AC304" s="85" t="s">
        <v>1459</v>
      </c>
      <c r="AD304" s="85" t="s">
        <v>3066</v>
      </c>
      <c r="AE304" s="85" t="s">
        <v>3069</v>
      </c>
      <c r="AG304" s="86" t="s">
        <v>3094</v>
      </c>
    </row>
    <row r="305" spans="1:33" ht="15" customHeight="1" x14ac:dyDescent="0.2">
      <c r="A305" s="50">
        <f t="shared" ca="1" si="34"/>
        <v>40</v>
      </c>
      <c r="B305" s="85" t="s">
        <v>1442</v>
      </c>
      <c r="C305" s="85"/>
      <c r="D305" s="85" t="s">
        <v>18</v>
      </c>
      <c r="E305" s="70">
        <v>1</v>
      </c>
      <c r="F305" s="85" t="s">
        <v>3070</v>
      </c>
      <c r="G305" s="85"/>
      <c r="H305" s="83"/>
      <c r="I305" s="83"/>
      <c r="J305" s="83"/>
      <c r="K305" s="83"/>
      <c r="L305" s="83"/>
      <c r="M305" s="3" t="s">
        <v>2224</v>
      </c>
      <c r="N305" s="34" t="str">
        <f t="shared" si="35"/>
        <v/>
      </c>
      <c r="O305" s="34" t="str">
        <f t="shared" si="36"/>
        <v/>
      </c>
      <c r="S305" t="s">
        <v>1015</v>
      </c>
      <c r="T305" s="34" t="str">
        <f t="shared" si="37"/>
        <v/>
      </c>
      <c r="W305" s="85" t="s">
        <v>166</v>
      </c>
      <c r="X305" s="85" t="s">
        <v>3071</v>
      </c>
      <c r="Y305" s="85" t="s">
        <v>16</v>
      </c>
      <c r="Z305" s="85" t="s">
        <v>1456</v>
      </c>
      <c r="AA305" s="85" t="s">
        <v>1457</v>
      </c>
      <c r="AB305" s="85" t="s">
        <v>1458</v>
      </c>
      <c r="AC305" s="85" t="s">
        <v>1459</v>
      </c>
      <c r="AD305" s="85" t="s">
        <v>3072</v>
      </c>
      <c r="AE305" s="85" t="s">
        <v>3073</v>
      </c>
      <c r="AG305" s="86" t="s">
        <v>3094</v>
      </c>
    </row>
    <row r="306" spans="1:33" ht="15" customHeight="1" x14ac:dyDescent="0.2">
      <c r="A306" s="50">
        <f t="shared" ca="1" si="34"/>
        <v>40</v>
      </c>
      <c r="B306" s="85" t="s">
        <v>1442</v>
      </c>
      <c r="C306" s="85"/>
      <c r="D306" s="85" t="s">
        <v>18</v>
      </c>
      <c r="E306" s="70">
        <v>2</v>
      </c>
      <c r="F306" s="85" t="s">
        <v>3074</v>
      </c>
      <c r="G306" s="85"/>
      <c r="H306" s="83"/>
      <c r="I306" s="83"/>
      <c r="J306" s="83"/>
      <c r="K306" s="83"/>
      <c r="L306" s="83"/>
      <c r="M306" s="3" t="s">
        <v>2224</v>
      </c>
      <c r="N306" s="34" t="str">
        <f t="shared" si="35"/>
        <v/>
      </c>
      <c r="O306" s="34" t="str">
        <f t="shared" si="36"/>
        <v/>
      </c>
      <c r="S306" t="s">
        <v>1015</v>
      </c>
      <c r="T306" s="34" t="str">
        <f t="shared" si="37"/>
        <v/>
      </c>
      <c r="W306" s="85" t="s">
        <v>166</v>
      </c>
      <c r="X306" s="85" t="s">
        <v>3078</v>
      </c>
      <c r="Y306" s="85" t="s">
        <v>16</v>
      </c>
      <c r="Z306" s="85" t="s">
        <v>1456</v>
      </c>
      <c r="AA306" s="85" t="s">
        <v>1457</v>
      </c>
      <c r="AB306" s="85" t="s">
        <v>1458</v>
      </c>
      <c r="AC306" s="85" t="s">
        <v>1459</v>
      </c>
      <c r="AD306" s="85" t="s">
        <v>3079</v>
      </c>
      <c r="AE306" s="85" t="s">
        <v>3080</v>
      </c>
      <c r="AG306" s="86" t="s">
        <v>3094</v>
      </c>
    </row>
    <row r="307" spans="1:33" ht="15" customHeight="1" x14ac:dyDescent="0.2">
      <c r="A307" s="50">
        <f t="shared" ca="1" si="34"/>
        <v>41</v>
      </c>
      <c r="B307" s="85" t="s">
        <v>1445</v>
      </c>
      <c r="C307" s="85"/>
      <c r="D307" s="85" t="s">
        <v>18</v>
      </c>
      <c r="E307" s="70">
        <v>1</v>
      </c>
      <c r="F307" s="85" t="s">
        <v>3081</v>
      </c>
      <c r="G307" s="85"/>
      <c r="H307" s="83"/>
      <c r="I307" s="83"/>
      <c r="J307" s="83"/>
      <c r="K307" s="83"/>
      <c r="L307" s="83"/>
      <c r="M307" s="3" t="s">
        <v>2224</v>
      </c>
      <c r="N307" s="34" t="str">
        <f t="shared" si="35"/>
        <v/>
      </c>
      <c r="O307" s="34" t="str">
        <f t="shared" si="36"/>
        <v/>
      </c>
      <c r="S307" t="s">
        <v>1015</v>
      </c>
      <c r="T307" s="34" t="str">
        <f t="shared" si="37"/>
        <v/>
      </c>
      <c r="W307" s="85" t="s">
        <v>166</v>
      </c>
      <c r="X307" s="85" t="s">
        <v>3085</v>
      </c>
      <c r="Y307" s="85" t="s">
        <v>16</v>
      </c>
      <c r="Z307" s="85" t="s">
        <v>1456</v>
      </c>
      <c r="AA307" s="85" t="s">
        <v>1457</v>
      </c>
      <c r="AB307" s="85" t="s">
        <v>1458</v>
      </c>
      <c r="AC307" s="85" t="s">
        <v>1459</v>
      </c>
      <c r="AD307" s="85" t="s">
        <v>3081</v>
      </c>
      <c r="AE307" s="85" t="s">
        <v>3086</v>
      </c>
      <c r="AG307" s="86" t="s">
        <v>3094</v>
      </c>
    </row>
    <row r="308" spans="1:33" ht="15" customHeight="1" x14ac:dyDescent="0.2">
      <c r="A308" s="50">
        <f t="shared" ca="1" si="34"/>
        <v>41</v>
      </c>
      <c r="B308" s="85" t="s">
        <v>1445</v>
      </c>
      <c r="C308" s="85"/>
      <c r="D308" s="85" t="s">
        <v>18</v>
      </c>
      <c r="E308" s="70">
        <v>2</v>
      </c>
      <c r="F308" s="85" t="s">
        <v>3087</v>
      </c>
      <c r="G308" s="85"/>
      <c r="H308" s="83"/>
      <c r="I308" s="83"/>
      <c r="J308" s="83"/>
      <c r="K308" s="83"/>
      <c r="L308" s="83"/>
      <c r="M308" s="3" t="s">
        <v>2224</v>
      </c>
      <c r="N308" s="34" t="str">
        <f t="shared" si="35"/>
        <v/>
      </c>
      <c r="O308" s="34" t="str">
        <f t="shared" si="36"/>
        <v/>
      </c>
      <c r="S308" t="s">
        <v>1015</v>
      </c>
      <c r="T308" s="34" t="str">
        <f t="shared" si="37"/>
        <v/>
      </c>
      <c r="W308" s="85" t="s">
        <v>166</v>
      </c>
      <c r="X308" s="85" t="s">
        <v>3088</v>
      </c>
      <c r="Y308" s="85" t="s">
        <v>16</v>
      </c>
      <c r="Z308" s="85" t="s">
        <v>1456</v>
      </c>
      <c r="AA308" s="85" t="s">
        <v>1457</v>
      </c>
      <c r="AB308" s="85" t="s">
        <v>1458</v>
      </c>
      <c r="AC308" s="85" t="s">
        <v>1459</v>
      </c>
      <c r="AD308" s="85" t="s">
        <v>3087</v>
      </c>
      <c r="AE308" s="85" t="s">
        <v>3089</v>
      </c>
      <c r="AG308" s="86" t="s">
        <v>3094</v>
      </c>
    </row>
    <row r="309" spans="1:33" ht="15" customHeight="1" x14ac:dyDescent="0.2">
      <c r="A309" s="50">
        <f t="shared" ca="1" si="34"/>
        <v>41</v>
      </c>
      <c r="B309" s="85" t="s">
        <v>1445</v>
      </c>
      <c r="C309" s="85"/>
      <c r="D309" s="85" t="s">
        <v>18</v>
      </c>
      <c r="E309" s="70">
        <v>3</v>
      </c>
      <c r="F309" s="85" t="s">
        <v>3090</v>
      </c>
      <c r="G309" s="85"/>
      <c r="H309" s="83"/>
      <c r="I309" s="83"/>
      <c r="J309" s="83"/>
      <c r="K309" s="83"/>
      <c r="L309" s="83"/>
      <c r="M309" s="3" t="s">
        <v>2224</v>
      </c>
      <c r="N309" s="34" t="str">
        <f t="shared" si="35"/>
        <v/>
      </c>
      <c r="O309" s="34" t="str">
        <f t="shared" si="36"/>
        <v/>
      </c>
      <c r="S309" t="s">
        <v>1015</v>
      </c>
      <c r="T309" s="34" t="str">
        <f t="shared" si="37"/>
        <v/>
      </c>
      <c r="W309" s="85" t="s">
        <v>166</v>
      </c>
      <c r="X309" s="85" t="s">
        <v>3091</v>
      </c>
      <c r="Y309" s="85" t="s">
        <v>16</v>
      </c>
      <c r="Z309" s="85" t="s">
        <v>1456</v>
      </c>
      <c r="AA309" s="85" t="s">
        <v>1457</v>
      </c>
      <c r="AB309" s="85" t="s">
        <v>1458</v>
      </c>
      <c r="AC309" s="85" t="s">
        <v>1459</v>
      </c>
      <c r="AD309" s="85" t="s">
        <v>3092</v>
      </c>
      <c r="AE309" s="85" t="s">
        <v>3093</v>
      </c>
      <c r="AG309" s="86" t="s">
        <v>3094</v>
      </c>
    </row>
    <row r="310" spans="1:33" ht="15" customHeight="1" x14ac:dyDescent="0.2">
      <c r="A310" s="50">
        <f t="shared" ca="1" si="34"/>
        <v>42</v>
      </c>
      <c r="B310" s="85" t="s">
        <v>3095</v>
      </c>
      <c r="C310" s="85"/>
      <c r="D310" s="85" t="s">
        <v>18</v>
      </c>
      <c r="E310" s="70">
        <v>1</v>
      </c>
      <c r="F310" s="85" t="s">
        <v>2893</v>
      </c>
      <c r="G310" s="85"/>
      <c r="H310" s="83"/>
      <c r="I310" s="83"/>
      <c r="J310" s="83"/>
      <c r="K310" s="83"/>
      <c r="L310" s="83"/>
      <c r="M310" s="3" t="s">
        <v>2224</v>
      </c>
      <c r="N310" s="34" t="str">
        <f t="shared" ref="N310:N357" si="38">IF(Y310="BOOLEAN","Yes/no",IF(Y310="TRUE_ONLY","True only",IF(Y310="INTEGER","Integer",IF(Y310="INTEGER_ZERO_OR_POSITIVE","Integer zero or positive",""))))</f>
        <v/>
      </c>
      <c r="O310" s="34" t="str">
        <f t="shared" ref="O310:O357" si="39">IF(Y310="LONG_TEXT",255,IF(AND(Y310="TEXT",AE310=""),50,""))</f>
        <v/>
      </c>
      <c r="T310" s="34" t="str">
        <f>IF(RIGHT(TRIM(SUBSTITUTE(B310,":","")),7)="specify","Hide concept if ["&amp;#REF!&amp;"] &lt;&gt; 'Other'","")</f>
        <v/>
      </c>
      <c r="Y310" t="s">
        <v>16</v>
      </c>
      <c r="Z310" t="s">
        <v>1463</v>
      </c>
      <c r="AA310" t="s">
        <v>1464</v>
      </c>
      <c r="AB310" s="85" t="s">
        <v>1458</v>
      </c>
      <c r="AC310" s="85" t="s">
        <v>1459</v>
      </c>
      <c r="AD310" s="85" t="s">
        <v>2893</v>
      </c>
      <c r="AE310" s="85" t="s">
        <v>2894</v>
      </c>
      <c r="AG310" s="86" t="s">
        <v>3094</v>
      </c>
    </row>
    <row r="311" spans="1:33" ht="15" customHeight="1" x14ac:dyDescent="0.2">
      <c r="A311" s="50">
        <f t="shared" ca="1" si="34"/>
        <v>42</v>
      </c>
      <c r="B311" s="85" t="s">
        <v>3095</v>
      </c>
      <c r="C311" s="85"/>
      <c r="D311" s="85" t="s">
        <v>18</v>
      </c>
      <c r="E311" s="70">
        <v>2</v>
      </c>
      <c r="F311" s="85" t="s">
        <v>2899</v>
      </c>
      <c r="G311" s="85"/>
      <c r="H311" s="83"/>
      <c r="I311" s="83"/>
      <c r="J311" s="83"/>
      <c r="K311" s="83"/>
      <c r="L311" s="83"/>
      <c r="M311" s="3" t="s">
        <v>2224</v>
      </c>
      <c r="N311" s="34" t="str">
        <f t="shared" si="38"/>
        <v/>
      </c>
      <c r="O311" s="34" t="str">
        <f t="shared" si="39"/>
        <v/>
      </c>
      <c r="S311" t="s">
        <v>1015</v>
      </c>
      <c r="T311" s="34" t="str">
        <f t="shared" ref="T311:T358" si="40">IF(RIGHT(TRIM(SUBSTITUTE(B311,":","")),7)="specify","Hide concept if ["&amp;B310&amp;"] &lt;&gt; 'Other'","")</f>
        <v/>
      </c>
      <c r="Y311" t="s">
        <v>16</v>
      </c>
      <c r="Z311" t="s">
        <v>1463</v>
      </c>
      <c r="AA311" t="s">
        <v>1464</v>
      </c>
      <c r="AB311" s="85" t="s">
        <v>1458</v>
      </c>
      <c r="AC311" s="85" t="s">
        <v>1459</v>
      </c>
      <c r="AD311" s="85" t="s">
        <v>2899</v>
      </c>
      <c r="AE311" s="85" t="s">
        <v>2900</v>
      </c>
      <c r="AG311" s="86" t="s">
        <v>3094</v>
      </c>
    </row>
    <row r="312" spans="1:33" ht="15" customHeight="1" x14ac:dyDescent="0.2">
      <c r="A312" s="50">
        <f t="shared" ca="1" si="34"/>
        <v>42</v>
      </c>
      <c r="B312" s="85" t="s">
        <v>3095</v>
      </c>
      <c r="C312" s="85"/>
      <c r="D312" s="85" t="s">
        <v>18</v>
      </c>
      <c r="E312" s="70">
        <v>3</v>
      </c>
      <c r="F312" s="85" t="s">
        <v>2901</v>
      </c>
      <c r="G312" s="85"/>
      <c r="H312" s="83"/>
      <c r="I312" s="83"/>
      <c r="J312" s="83"/>
      <c r="K312" s="83"/>
      <c r="L312" s="83"/>
      <c r="M312" s="3" t="s">
        <v>2224</v>
      </c>
      <c r="N312" s="34" t="str">
        <f t="shared" si="38"/>
        <v/>
      </c>
      <c r="O312" s="34" t="str">
        <f t="shared" si="39"/>
        <v/>
      </c>
      <c r="S312" t="s">
        <v>1015</v>
      </c>
      <c r="T312" s="34" t="str">
        <f t="shared" si="40"/>
        <v/>
      </c>
      <c r="Y312" t="s">
        <v>16</v>
      </c>
      <c r="Z312" t="s">
        <v>1463</v>
      </c>
      <c r="AA312" t="s">
        <v>1464</v>
      </c>
      <c r="AB312" s="85" t="s">
        <v>1458</v>
      </c>
      <c r="AC312" s="85" t="s">
        <v>1459</v>
      </c>
      <c r="AD312" s="85" t="s">
        <v>2901</v>
      </c>
      <c r="AE312" s="85" t="s">
        <v>2906</v>
      </c>
      <c r="AG312" s="86" t="s">
        <v>3094</v>
      </c>
    </row>
    <row r="313" spans="1:33" ht="15" customHeight="1" x14ac:dyDescent="0.2">
      <c r="A313" s="50">
        <f t="shared" ca="1" si="34"/>
        <v>42</v>
      </c>
      <c r="B313" s="85" t="s">
        <v>3095</v>
      </c>
      <c r="C313" s="85"/>
      <c r="D313" s="85" t="s">
        <v>18</v>
      </c>
      <c r="E313" s="70">
        <v>4</v>
      </c>
      <c r="F313" s="85" t="s">
        <v>2911</v>
      </c>
      <c r="G313" s="85"/>
      <c r="H313" s="83"/>
      <c r="I313" s="83"/>
      <c r="J313" s="83"/>
      <c r="K313" s="83"/>
      <c r="L313" s="83"/>
      <c r="M313" s="3" t="s">
        <v>2224</v>
      </c>
      <c r="N313" s="34" t="str">
        <f t="shared" si="38"/>
        <v/>
      </c>
      <c r="O313" s="34" t="str">
        <f t="shared" si="39"/>
        <v/>
      </c>
      <c r="S313" t="s">
        <v>1015</v>
      </c>
      <c r="T313" s="34" t="str">
        <f t="shared" si="40"/>
        <v/>
      </c>
      <c r="Y313" t="s">
        <v>16</v>
      </c>
      <c r="Z313" t="s">
        <v>1463</v>
      </c>
      <c r="AA313" t="s">
        <v>1464</v>
      </c>
      <c r="AB313" s="85" t="s">
        <v>1458</v>
      </c>
      <c r="AC313" s="85" t="s">
        <v>1459</v>
      </c>
      <c r="AD313" s="85" t="s">
        <v>2911</v>
      </c>
      <c r="AE313" s="85" t="s">
        <v>2912</v>
      </c>
      <c r="AG313" s="86" t="s">
        <v>3094</v>
      </c>
    </row>
    <row r="314" spans="1:33" ht="15" customHeight="1" x14ac:dyDescent="0.2">
      <c r="A314" s="50">
        <f t="shared" ca="1" si="34"/>
        <v>42</v>
      </c>
      <c r="B314" s="85" t="s">
        <v>3095</v>
      </c>
      <c r="C314" s="85"/>
      <c r="D314" s="85" t="s">
        <v>18</v>
      </c>
      <c r="E314" s="70">
        <v>5</v>
      </c>
      <c r="F314" s="85" t="s">
        <v>2918</v>
      </c>
      <c r="G314" s="85"/>
      <c r="H314" s="83"/>
      <c r="I314" s="83"/>
      <c r="J314" s="83"/>
      <c r="K314" s="83"/>
      <c r="L314" s="83"/>
      <c r="M314" s="3" t="s">
        <v>2224</v>
      </c>
      <c r="N314" s="34" t="str">
        <f t="shared" si="38"/>
        <v/>
      </c>
      <c r="O314" s="34" t="str">
        <f t="shared" si="39"/>
        <v/>
      </c>
      <c r="S314" t="s">
        <v>1015</v>
      </c>
      <c r="T314" s="34" t="str">
        <f t="shared" si="40"/>
        <v/>
      </c>
      <c r="Y314" t="s">
        <v>16</v>
      </c>
      <c r="Z314" t="s">
        <v>1463</v>
      </c>
      <c r="AA314" t="s">
        <v>1464</v>
      </c>
      <c r="AB314" s="85" t="s">
        <v>1458</v>
      </c>
      <c r="AC314" s="85" t="s">
        <v>1459</v>
      </c>
      <c r="AD314" s="85" t="s">
        <v>2918</v>
      </c>
      <c r="AE314" s="85" t="s">
        <v>2919</v>
      </c>
      <c r="AG314" s="86" t="s">
        <v>3094</v>
      </c>
    </row>
    <row r="315" spans="1:33" ht="15" customHeight="1" x14ac:dyDescent="0.2">
      <c r="A315" s="50">
        <f t="shared" ca="1" si="34"/>
        <v>42</v>
      </c>
      <c r="B315" s="85" t="s">
        <v>3095</v>
      </c>
      <c r="C315" s="85"/>
      <c r="D315" s="85" t="s">
        <v>18</v>
      </c>
      <c r="E315" s="70">
        <v>6</v>
      </c>
      <c r="F315" s="85" t="s">
        <v>2925</v>
      </c>
      <c r="G315" s="85"/>
      <c r="H315" s="83"/>
      <c r="I315" s="83"/>
      <c r="J315" s="83"/>
      <c r="K315" s="83"/>
      <c r="L315" s="83"/>
      <c r="M315" s="3" t="s">
        <v>2224</v>
      </c>
      <c r="N315" s="34" t="str">
        <f t="shared" si="38"/>
        <v/>
      </c>
      <c r="O315" s="34" t="str">
        <f t="shared" si="39"/>
        <v/>
      </c>
      <c r="S315" t="s">
        <v>1015</v>
      </c>
      <c r="T315" s="34" t="str">
        <f t="shared" si="40"/>
        <v/>
      </c>
      <c r="Y315" t="s">
        <v>16</v>
      </c>
      <c r="Z315" t="s">
        <v>1463</v>
      </c>
      <c r="AA315" t="s">
        <v>1464</v>
      </c>
      <c r="AB315" s="85" t="s">
        <v>1458</v>
      </c>
      <c r="AC315" s="85" t="s">
        <v>1459</v>
      </c>
      <c r="AD315" s="85" t="s">
        <v>2925</v>
      </c>
      <c r="AE315" s="85" t="s">
        <v>2926</v>
      </c>
      <c r="AG315" s="86" t="s">
        <v>3094</v>
      </c>
    </row>
    <row r="316" spans="1:33" ht="15" customHeight="1" x14ac:dyDescent="0.2">
      <c r="A316" s="50">
        <f t="shared" ca="1" si="34"/>
        <v>42</v>
      </c>
      <c r="B316" s="85" t="s">
        <v>3095</v>
      </c>
      <c r="C316" s="85"/>
      <c r="D316" s="85" t="s">
        <v>18</v>
      </c>
      <c r="E316" s="70">
        <v>7</v>
      </c>
      <c r="F316" s="85" t="s">
        <v>2927</v>
      </c>
      <c r="G316" s="85"/>
      <c r="H316" s="83"/>
      <c r="I316" s="83"/>
      <c r="J316" s="83"/>
      <c r="K316" s="83"/>
      <c r="L316" s="83"/>
      <c r="M316" s="3" t="s">
        <v>2224</v>
      </c>
      <c r="N316" s="34" t="str">
        <f t="shared" si="38"/>
        <v/>
      </c>
      <c r="O316" s="34" t="str">
        <f t="shared" si="39"/>
        <v/>
      </c>
      <c r="S316" t="s">
        <v>1015</v>
      </c>
      <c r="T316" s="34" t="str">
        <f>IF(RIGHT(TRIM(SUBSTITUTE(B316,":","")),7)="specify","Hide concept if ["&amp;#REF!&amp;"] &lt;&gt; 'Other'","")</f>
        <v/>
      </c>
      <c r="Y316" t="s">
        <v>16</v>
      </c>
      <c r="Z316" t="s">
        <v>1463</v>
      </c>
      <c r="AA316" t="s">
        <v>1464</v>
      </c>
      <c r="AB316" s="85" t="s">
        <v>1458</v>
      </c>
      <c r="AC316" s="85" t="s">
        <v>1459</v>
      </c>
      <c r="AD316" s="85" t="s">
        <v>2927</v>
      </c>
      <c r="AE316" s="85" t="s">
        <v>2929</v>
      </c>
      <c r="AG316" s="86" t="s">
        <v>3094</v>
      </c>
    </row>
    <row r="317" spans="1:33" ht="15" customHeight="1" x14ac:dyDescent="0.2">
      <c r="A317" s="50">
        <f t="shared" ca="1" si="34"/>
        <v>42</v>
      </c>
      <c r="B317" s="85" t="s">
        <v>3095</v>
      </c>
      <c r="C317" s="85"/>
      <c r="D317" s="85" t="s">
        <v>18</v>
      </c>
      <c r="E317" s="70">
        <v>8</v>
      </c>
      <c r="F317" s="85" t="s">
        <v>2971</v>
      </c>
      <c r="G317" s="85"/>
      <c r="H317" s="83"/>
      <c r="I317" s="83"/>
      <c r="J317" s="83"/>
      <c r="K317" s="83"/>
      <c r="L317" s="83"/>
      <c r="M317" s="3" t="s">
        <v>2224</v>
      </c>
      <c r="N317" s="34" t="str">
        <f t="shared" si="38"/>
        <v/>
      </c>
      <c r="O317" s="34" t="str">
        <f t="shared" si="39"/>
        <v/>
      </c>
      <c r="S317" t="s">
        <v>1015</v>
      </c>
      <c r="T317" s="34" t="str">
        <f t="shared" si="40"/>
        <v/>
      </c>
      <c r="Y317" t="s">
        <v>16</v>
      </c>
      <c r="Z317" t="s">
        <v>1463</v>
      </c>
      <c r="AA317" t="s">
        <v>1464</v>
      </c>
      <c r="AB317" s="85" t="s">
        <v>1458</v>
      </c>
      <c r="AC317" s="85" t="s">
        <v>1459</v>
      </c>
      <c r="AD317" s="85" t="s">
        <v>2971</v>
      </c>
      <c r="AE317" s="85" t="s">
        <v>2972</v>
      </c>
      <c r="AG317" s="86" t="s">
        <v>3094</v>
      </c>
    </row>
    <row r="318" spans="1:33" ht="15" customHeight="1" x14ac:dyDescent="0.2">
      <c r="A318" s="50">
        <f t="shared" ca="1" si="34"/>
        <v>42</v>
      </c>
      <c r="B318" s="85" t="s">
        <v>3095</v>
      </c>
      <c r="C318" s="85"/>
      <c r="D318" s="85" t="s">
        <v>18</v>
      </c>
      <c r="E318" s="70">
        <v>9</v>
      </c>
      <c r="F318" s="85" t="s">
        <v>2978</v>
      </c>
      <c r="G318" s="85"/>
      <c r="H318" s="83"/>
      <c r="I318" s="83"/>
      <c r="J318" s="83"/>
      <c r="K318" s="83"/>
      <c r="L318" s="83"/>
      <c r="M318" s="3" t="s">
        <v>2224</v>
      </c>
      <c r="N318" s="34" t="str">
        <f t="shared" si="38"/>
        <v/>
      </c>
      <c r="O318" s="34" t="str">
        <f t="shared" si="39"/>
        <v/>
      </c>
      <c r="S318" t="s">
        <v>1015</v>
      </c>
      <c r="T318" s="34" t="str">
        <f t="shared" si="40"/>
        <v/>
      </c>
      <c r="Y318" t="s">
        <v>16</v>
      </c>
      <c r="Z318" t="s">
        <v>1463</v>
      </c>
      <c r="AA318" t="s">
        <v>1464</v>
      </c>
      <c r="AB318" s="85" t="s">
        <v>1458</v>
      </c>
      <c r="AC318" s="85" t="s">
        <v>1459</v>
      </c>
      <c r="AD318" s="85" t="s">
        <v>2978</v>
      </c>
      <c r="AE318" s="85" t="s">
        <v>2979</v>
      </c>
      <c r="AG318" s="86" t="s">
        <v>3094</v>
      </c>
    </row>
    <row r="319" spans="1:33" ht="15" customHeight="1" x14ac:dyDescent="0.2">
      <c r="A319" s="50">
        <f t="shared" ca="1" si="34"/>
        <v>42</v>
      </c>
      <c r="B319" s="85" t="s">
        <v>3095</v>
      </c>
      <c r="C319" s="85"/>
      <c r="D319" s="85" t="s">
        <v>18</v>
      </c>
      <c r="E319" s="70">
        <v>10</v>
      </c>
      <c r="F319" s="85" t="s">
        <v>2983</v>
      </c>
      <c r="G319" s="85"/>
      <c r="H319" s="83"/>
      <c r="I319" s="83"/>
      <c r="J319" s="83"/>
      <c r="K319" s="83"/>
      <c r="L319" s="83"/>
      <c r="M319" s="3" t="s">
        <v>2224</v>
      </c>
      <c r="N319" s="34" t="str">
        <f t="shared" si="38"/>
        <v/>
      </c>
      <c r="O319" s="34" t="str">
        <f t="shared" si="39"/>
        <v/>
      </c>
      <c r="S319" t="s">
        <v>1015</v>
      </c>
      <c r="T319" s="34" t="str">
        <f t="shared" si="40"/>
        <v/>
      </c>
      <c r="Y319" t="s">
        <v>16</v>
      </c>
      <c r="Z319" t="s">
        <v>1463</v>
      </c>
      <c r="AA319" t="s">
        <v>1464</v>
      </c>
      <c r="AB319" s="85" t="s">
        <v>1458</v>
      </c>
      <c r="AC319" s="85" t="s">
        <v>1459</v>
      </c>
      <c r="AD319" s="85" t="s">
        <v>2983</v>
      </c>
      <c r="AE319" s="85" t="s">
        <v>2984</v>
      </c>
      <c r="AG319" s="86" t="s">
        <v>3094</v>
      </c>
    </row>
    <row r="320" spans="1:33" ht="15" customHeight="1" x14ac:dyDescent="0.2">
      <c r="A320" s="50">
        <f t="shared" ca="1" si="34"/>
        <v>42</v>
      </c>
      <c r="B320" s="85" t="s">
        <v>3095</v>
      </c>
      <c r="C320" s="85"/>
      <c r="D320" s="85" t="s">
        <v>18</v>
      </c>
      <c r="E320" s="70">
        <v>11</v>
      </c>
      <c r="F320" s="85" t="s">
        <v>2988</v>
      </c>
      <c r="G320" s="85"/>
      <c r="H320" s="83"/>
      <c r="I320" s="83"/>
      <c r="J320" s="83"/>
      <c r="K320" s="83"/>
      <c r="L320" s="83"/>
      <c r="M320" s="3" t="s">
        <v>2224</v>
      </c>
      <c r="N320" s="34" t="str">
        <f t="shared" si="38"/>
        <v/>
      </c>
      <c r="O320" s="34" t="str">
        <f t="shared" si="39"/>
        <v/>
      </c>
      <c r="S320" t="s">
        <v>1015</v>
      </c>
      <c r="T320" s="34" t="str">
        <f t="shared" si="40"/>
        <v/>
      </c>
      <c r="Y320" t="s">
        <v>16</v>
      </c>
      <c r="Z320" t="s">
        <v>1463</v>
      </c>
      <c r="AA320" t="s">
        <v>1464</v>
      </c>
      <c r="AB320" s="85" t="s">
        <v>1458</v>
      </c>
      <c r="AC320" s="85" t="s">
        <v>1459</v>
      </c>
      <c r="AD320" s="85" t="s">
        <v>2988</v>
      </c>
      <c r="AE320" s="85" t="s">
        <v>2989</v>
      </c>
      <c r="AG320" s="86" t="s">
        <v>3094</v>
      </c>
    </row>
    <row r="321" spans="1:33" ht="15" customHeight="1" x14ac:dyDescent="0.2">
      <c r="A321" s="50">
        <f t="shared" ca="1" si="34"/>
        <v>42</v>
      </c>
      <c r="B321" s="85" t="s">
        <v>3095</v>
      </c>
      <c r="C321" s="85"/>
      <c r="D321" s="85" t="s">
        <v>18</v>
      </c>
      <c r="E321" s="70">
        <v>12</v>
      </c>
      <c r="F321" s="85" t="s">
        <v>2993</v>
      </c>
      <c r="G321" s="85"/>
      <c r="H321" s="83"/>
      <c r="I321" s="83"/>
      <c r="J321" s="83"/>
      <c r="K321" s="83"/>
      <c r="L321" s="83"/>
      <c r="M321" s="3" t="s">
        <v>2224</v>
      </c>
      <c r="N321" s="34" t="str">
        <f t="shared" si="38"/>
        <v/>
      </c>
      <c r="O321" s="34" t="str">
        <f t="shared" si="39"/>
        <v/>
      </c>
      <c r="S321" t="s">
        <v>1015</v>
      </c>
      <c r="T321" s="34" t="str">
        <f t="shared" si="40"/>
        <v/>
      </c>
      <c r="Y321" t="s">
        <v>16</v>
      </c>
      <c r="Z321" t="s">
        <v>1463</v>
      </c>
      <c r="AA321" t="s">
        <v>1464</v>
      </c>
      <c r="AB321" s="85" t="s">
        <v>1458</v>
      </c>
      <c r="AC321" s="85" t="s">
        <v>1459</v>
      </c>
      <c r="AD321" s="85" t="s">
        <v>2993</v>
      </c>
      <c r="AE321" s="85" t="s">
        <v>2994</v>
      </c>
      <c r="AG321" s="86" t="s">
        <v>3094</v>
      </c>
    </row>
    <row r="322" spans="1:33" ht="15" customHeight="1" x14ac:dyDescent="0.2">
      <c r="A322" s="50">
        <f t="shared" ca="1" si="34"/>
        <v>42</v>
      </c>
      <c r="B322" s="85" t="s">
        <v>3095</v>
      </c>
      <c r="C322" s="85"/>
      <c r="D322" s="85" t="s">
        <v>18</v>
      </c>
      <c r="E322" s="70">
        <v>13</v>
      </c>
      <c r="F322" s="85" t="s">
        <v>3000</v>
      </c>
      <c r="G322" s="85"/>
      <c r="H322" s="83"/>
      <c r="I322" s="83"/>
      <c r="J322" s="83"/>
      <c r="K322" s="83"/>
      <c r="L322" s="83"/>
      <c r="M322" s="3" t="s">
        <v>2224</v>
      </c>
      <c r="N322" s="34" t="str">
        <f t="shared" si="38"/>
        <v/>
      </c>
      <c r="O322" s="34" t="str">
        <f t="shared" si="39"/>
        <v/>
      </c>
      <c r="S322" t="s">
        <v>1015</v>
      </c>
      <c r="T322" s="34" t="str">
        <f t="shared" si="40"/>
        <v/>
      </c>
      <c r="Y322" t="s">
        <v>16</v>
      </c>
      <c r="Z322" t="s">
        <v>1463</v>
      </c>
      <c r="AA322" t="s">
        <v>1464</v>
      </c>
      <c r="AB322" s="85" t="s">
        <v>1458</v>
      </c>
      <c r="AC322" s="85" t="s">
        <v>1459</v>
      </c>
      <c r="AD322" s="85" t="s">
        <v>3000</v>
      </c>
      <c r="AE322" s="85" t="s">
        <v>3001</v>
      </c>
      <c r="AG322" s="86" t="s">
        <v>3094</v>
      </c>
    </row>
    <row r="323" spans="1:33" ht="15" customHeight="1" x14ac:dyDescent="0.2">
      <c r="A323" s="50">
        <f t="shared" ca="1" si="34"/>
        <v>42</v>
      </c>
      <c r="B323" s="85" t="s">
        <v>3095</v>
      </c>
      <c r="C323" s="85"/>
      <c r="D323" s="85" t="s">
        <v>18</v>
      </c>
      <c r="E323" s="70">
        <v>14</v>
      </c>
      <c r="F323" s="85" t="s">
        <v>3008</v>
      </c>
      <c r="G323" s="85"/>
      <c r="H323" s="83"/>
      <c r="I323" s="83"/>
      <c r="J323" s="83"/>
      <c r="K323" s="83"/>
      <c r="L323" s="83"/>
      <c r="M323" s="3" t="s">
        <v>2224</v>
      </c>
      <c r="N323" s="34" t="str">
        <f t="shared" si="38"/>
        <v/>
      </c>
      <c r="O323" s="34" t="str">
        <f t="shared" si="39"/>
        <v/>
      </c>
      <c r="S323" t="s">
        <v>1015</v>
      </c>
      <c r="T323" s="34" t="str">
        <f t="shared" si="40"/>
        <v/>
      </c>
      <c r="Y323" t="s">
        <v>16</v>
      </c>
      <c r="Z323" t="s">
        <v>1463</v>
      </c>
      <c r="AA323" t="s">
        <v>1464</v>
      </c>
      <c r="AB323" s="85" t="s">
        <v>1458</v>
      </c>
      <c r="AC323" s="85" t="s">
        <v>1459</v>
      </c>
      <c r="AD323" s="85" t="s">
        <v>3008</v>
      </c>
      <c r="AE323" s="85" t="s">
        <v>3009</v>
      </c>
      <c r="AG323" s="86" t="s">
        <v>3094</v>
      </c>
    </row>
    <row r="324" spans="1:33" ht="15" customHeight="1" x14ac:dyDescent="0.2">
      <c r="A324" s="50">
        <f t="shared" ca="1" si="34"/>
        <v>42</v>
      </c>
      <c r="B324" s="85" t="s">
        <v>3095</v>
      </c>
      <c r="C324" s="85"/>
      <c r="D324" s="85" t="s">
        <v>18</v>
      </c>
      <c r="E324" s="70">
        <v>15</v>
      </c>
      <c r="F324" s="85" t="s">
        <v>3012</v>
      </c>
      <c r="G324" s="85"/>
      <c r="H324" s="83"/>
      <c r="I324" s="83"/>
      <c r="J324" s="83"/>
      <c r="K324" s="83"/>
      <c r="L324" s="83"/>
      <c r="M324" s="3" t="s">
        <v>2224</v>
      </c>
      <c r="N324" s="34" t="str">
        <f t="shared" si="38"/>
        <v/>
      </c>
      <c r="O324" s="34" t="str">
        <f t="shared" si="39"/>
        <v/>
      </c>
      <c r="S324" t="s">
        <v>1015</v>
      </c>
      <c r="T324" s="34" t="str">
        <f t="shared" si="40"/>
        <v/>
      </c>
      <c r="Y324" t="s">
        <v>16</v>
      </c>
      <c r="Z324" t="s">
        <v>1463</v>
      </c>
      <c r="AA324" t="s">
        <v>1464</v>
      </c>
      <c r="AB324" s="85" t="s">
        <v>1458</v>
      </c>
      <c r="AC324" s="85" t="s">
        <v>1459</v>
      </c>
      <c r="AD324" s="85" t="s">
        <v>3012</v>
      </c>
      <c r="AE324" s="85" t="s">
        <v>3013</v>
      </c>
      <c r="AG324" s="86" t="s">
        <v>3094</v>
      </c>
    </row>
    <row r="325" spans="1:33" ht="15" customHeight="1" x14ac:dyDescent="0.2">
      <c r="A325" s="50">
        <f t="shared" ca="1" si="34"/>
        <v>42</v>
      </c>
      <c r="B325" s="85" t="s">
        <v>3095</v>
      </c>
      <c r="C325" s="85"/>
      <c r="D325" s="85" t="s">
        <v>18</v>
      </c>
      <c r="E325" s="70">
        <v>16</v>
      </c>
      <c r="F325" s="85" t="s">
        <v>3016</v>
      </c>
      <c r="G325" s="85"/>
      <c r="H325" s="83"/>
      <c r="I325" s="83"/>
      <c r="J325" s="83"/>
      <c r="K325" s="83"/>
      <c r="L325" s="83"/>
      <c r="M325" s="3" t="s">
        <v>2224</v>
      </c>
      <c r="N325" s="34" t="str">
        <f t="shared" si="38"/>
        <v/>
      </c>
      <c r="O325" s="34" t="str">
        <f t="shared" si="39"/>
        <v/>
      </c>
      <c r="S325" t="s">
        <v>1015</v>
      </c>
      <c r="T325" s="34" t="str">
        <f t="shared" si="40"/>
        <v/>
      </c>
      <c r="Y325" t="s">
        <v>16</v>
      </c>
      <c r="Z325" t="s">
        <v>1463</v>
      </c>
      <c r="AA325" t="s">
        <v>1464</v>
      </c>
      <c r="AB325" s="85" t="s">
        <v>1458</v>
      </c>
      <c r="AC325" s="85" t="s">
        <v>1459</v>
      </c>
      <c r="AD325" s="85" t="s">
        <v>3016</v>
      </c>
      <c r="AE325" s="85" t="s">
        <v>3017</v>
      </c>
      <c r="AG325" s="86" t="s">
        <v>3094</v>
      </c>
    </row>
    <row r="326" spans="1:33" ht="15" customHeight="1" x14ac:dyDescent="0.2">
      <c r="A326" s="50">
        <f t="shared" ca="1" si="34"/>
        <v>42</v>
      </c>
      <c r="B326" s="85" t="s">
        <v>3095</v>
      </c>
      <c r="C326" s="85"/>
      <c r="D326" s="85" t="s">
        <v>18</v>
      </c>
      <c r="E326" s="70">
        <v>17</v>
      </c>
      <c r="F326" s="85" t="s">
        <v>3018</v>
      </c>
      <c r="G326" s="85"/>
      <c r="H326" s="83"/>
      <c r="I326" s="83"/>
      <c r="J326" s="83"/>
      <c r="K326" s="83"/>
      <c r="L326" s="83"/>
      <c r="M326" s="3" t="s">
        <v>2224</v>
      </c>
      <c r="N326" s="34" t="str">
        <f t="shared" si="38"/>
        <v/>
      </c>
      <c r="O326" s="34" t="str">
        <f t="shared" si="39"/>
        <v/>
      </c>
      <c r="S326" t="s">
        <v>1015</v>
      </c>
      <c r="T326" s="34" t="str">
        <f t="shared" si="40"/>
        <v/>
      </c>
      <c r="Y326" t="s">
        <v>16</v>
      </c>
      <c r="Z326" t="s">
        <v>1463</v>
      </c>
      <c r="AA326" t="s">
        <v>1464</v>
      </c>
      <c r="AB326" s="85" t="s">
        <v>1458</v>
      </c>
      <c r="AC326" s="85" t="s">
        <v>1459</v>
      </c>
      <c r="AD326" s="85" t="s">
        <v>3018</v>
      </c>
      <c r="AE326" s="85" t="s">
        <v>3020</v>
      </c>
      <c r="AG326" s="86" t="s">
        <v>3094</v>
      </c>
    </row>
    <row r="327" spans="1:33" ht="15" customHeight="1" x14ac:dyDescent="0.2">
      <c r="A327" s="50">
        <f t="shared" ca="1" si="34"/>
        <v>42</v>
      </c>
      <c r="B327" s="85" t="s">
        <v>3095</v>
      </c>
      <c r="C327" s="85"/>
      <c r="D327" s="85" t="s">
        <v>18</v>
      </c>
      <c r="E327" s="70">
        <v>18</v>
      </c>
      <c r="F327" s="85" t="s">
        <v>2932</v>
      </c>
      <c r="G327" s="85"/>
      <c r="H327" s="83"/>
      <c r="I327" s="83"/>
      <c r="J327" s="83"/>
      <c r="K327" s="83"/>
      <c r="L327" s="83"/>
      <c r="M327" s="3" t="s">
        <v>2224</v>
      </c>
      <c r="N327" s="34" t="str">
        <f t="shared" si="38"/>
        <v/>
      </c>
      <c r="O327" s="34" t="str">
        <f t="shared" si="39"/>
        <v/>
      </c>
      <c r="S327" t="s">
        <v>1015</v>
      </c>
      <c r="T327" s="34" t="str">
        <f t="shared" si="40"/>
        <v/>
      </c>
      <c r="Y327" t="s">
        <v>16</v>
      </c>
      <c r="Z327" t="s">
        <v>1463</v>
      </c>
      <c r="AA327" t="s">
        <v>1464</v>
      </c>
      <c r="AB327" s="85" t="s">
        <v>1458</v>
      </c>
      <c r="AC327" s="85" t="s">
        <v>1459</v>
      </c>
      <c r="AD327" s="85" t="s">
        <v>2932</v>
      </c>
      <c r="AE327" s="85" t="s">
        <v>2933</v>
      </c>
      <c r="AG327" s="86" t="s">
        <v>3094</v>
      </c>
    </row>
    <row r="328" spans="1:33" ht="15" customHeight="1" x14ac:dyDescent="0.2">
      <c r="A328" s="50">
        <f t="shared" ca="1" si="34"/>
        <v>42</v>
      </c>
      <c r="B328" s="85" t="s">
        <v>3095</v>
      </c>
      <c r="C328" s="85"/>
      <c r="D328" s="85" t="s">
        <v>18</v>
      </c>
      <c r="E328" s="70">
        <v>19</v>
      </c>
      <c r="F328" s="85" t="s">
        <v>2936</v>
      </c>
      <c r="G328" s="85"/>
      <c r="H328" s="83"/>
      <c r="I328" s="83"/>
      <c r="J328" s="83"/>
      <c r="K328" s="83"/>
      <c r="L328" s="83"/>
      <c r="M328" s="3" t="s">
        <v>2224</v>
      </c>
      <c r="N328" s="34" t="str">
        <f t="shared" si="38"/>
        <v/>
      </c>
      <c r="O328" s="34" t="str">
        <f t="shared" si="39"/>
        <v/>
      </c>
      <c r="S328" t="s">
        <v>1015</v>
      </c>
      <c r="T328" s="34" t="str">
        <f t="shared" si="40"/>
        <v/>
      </c>
      <c r="Y328" t="s">
        <v>16</v>
      </c>
      <c r="Z328" t="s">
        <v>1463</v>
      </c>
      <c r="AA328" t="s">
        <v>1464</v>
      </c>
      <c r="AB328" s="85" t="s">
        <v>1458</v>
      </c>
      <c r="AC328" s="85" t="s">
        <v>1459</v>
      </c>
      <c r="AD328" s="85" t="s">
        <v>2936</v>
      </c>
      <c r="AE328" s="85" t="s">
        <v>2937</v>
      </c>
      <c r="AG328" s="86" t="s">
        <v>3094</v>
      </c>
    </row>
    <row r="329" spans="1:33" ht="15" customHeight="1" x14ac:dyDescent="0.2">
      <c r="A329" s="50">
        <f t="shared" ca="1" si="34"/>
        <v>42</v>
      </c>
      <c r="B329" s="85" t="s">
        <v>3095</v>
      </c>
      <c r="C329" s="85"/>
      <c r="D329" s="85" t="s">
        <v>18</v>
      </c>
      <c r="E329" s="70">
        <v>20</v>
      </c>
      <c r="F329" s="85" t="s">
        <v>2942</v>
      </c>
      <c r="G329" s="85"/>
      <c r="H329" s="83"/>
      <c r="I329" s="83"/>
      <c r="J329" s="83"/>
      <c r="K329" s="83"/>
      <c r="L329" s="83"/>
      <c r="M329" s="3" t="s">
        <v>2224</v>
      </c>
      <c r="N329" s="34" t="str">
        <f t="shared" si="38"/>
        <v/>
      </c>
      <c r="O329" s="34" t="str">
        <f t="shared" si="39"/>
        <v/>
      </c>
      <c r="S329" t="s">
        <v>1015</v>
      </c>
      <c r="T329" s="34" t="str">
        <f t="shared" si="40"/>
        <v/>
      </c>
      <c r="Y329" t="s">
        <v>16</v>
      </c>
      <c r="Z329" t="s">
        <v>1463</v>
      </c>
      <c r="AA329" t="s">
        <v>1464</v>
      </c>
      <c r="AB329" s="85" t="s">
        <v>1458</v>
      </c>
      <c r="AC329" s="85" t="s">
        <v>1459</v>
      </c>
      <c r="AD329" s="85" t="s">
        <v>2942</v>
      </c>
      <c r="AE329" s="85" t="s">
        <v>2943</v>
      </c>
      <c r="AG329" s="86" t="s">
        <v>3094</v>
      </c>
    </row>
    <row r="330" spans="1:33" ht="15" customHeight="1" x14ac:dyDescent="0.2">
      <c r="A330" s="50">
        <f t="shared" ca="1" si="34"/>
        <v>42</v>
      </c>
      <c r="B330" s="85" t="s">
        <v>3095</v>
      </c>
      <c r="C330" s="85"/>
      <c r="D330" s="85" t="s">
        <v>18</v>
      </c>
      <c r="E330" s="70">
        <v>21</v>
      </c>
      <c r="F330" s="85" t="s">
        <v>2946</v>
      </c>
      <c r="G330" s="85"/>
      <c r="H330" s="83"/>
      <c r="I330" s="83"/>
      <c r="J330" s="83"/>
      <c r="K330" s="83"/>
      <c r="L330" s="83"/>
      <c r="M330" s="3" t="s">
        <v>2224</v>
      </c>
      <c r="N330" s="34" t="str">
        <f t="shared" si="38"/>
        <v/>
      </c>
      <c r="O330" s="34" t="str">
        <f t="shared" si="39"/>
        <v/>
      </c>
      <c r="S330" t="s">
        <v>1015</v>
      </c>
      <c r="T330" s="34" t="str">
        <f t="shared" si="40"/>
        <v/>
      </c>
      <c r="Y330" t="s">
        <v>16</v>
      </c>
      <c r="Z330" t="s">
        <v>1463</v>
      </c>
      <c r="AA330" t="s">
        <v>1464</v>
      </c>
      <c r="AB330" s="85" t="s">
        <v>1458</v>
      </c>
      <c r="AC330" s="85" t="s">
        <v>1459</v>
      </c>
      <c r="AD330" s="85" t="s">
        <v>2946</v>
      </c>
      <c r="AE330" s="85" t="s">
        <v>2947</v>
      </c>
      <c r="AG330" s="86" t="s">
        <v>3094</v>
      </c>
    </row>
    <row r="331" spans="1:33" ht="15" customHeight="1" x14ac:dyDescent="0.2">
      <c r="A331" s="50">
        <f t="shared" ca="1" si="34"/>
        <v>42</v>
      </c>
      <c r="B331" s="85" t="s">
        <v>3095</v>
      </c>
      <c r="C331" s="85"/>
      <c r="D331" s="85" t="s">
        <v>18</v>
      </c>
      <c r="E331" s="70">
        <v>22</v>
      </c>
      <c r="F331" s="85" t="s">
        <v>2948</v>
      </c>
      <c r="G331" s="85"/>
      <c r="H331" s="83"/>
      <c r="I331" s="83"/>
      <c r="J331" s="83"/>
      <c r="K331" s="83"/>
      <c r="L331" s="83"/>
      <c r="M331" s="3" t="s">
        <v>2224</v>
      </c>
      <c r="N331" s="34" t="str">
        <f t="shared" si="38"/>
        <v/>
      </c>
      <c r="O331" s="34" t="str">
        <f t="shared" si="39"/>
        <v/>
      </c>
      <c r="S331" t="s">
        <v>1015</v>
      </c>
      <c r="T331" s="34" t="str">
        <f t="shared" si="40"/>
        <v/>
      </c>
      <c r="Y331" t="s">
        <v>16</v>
      </c>
      <c r="Z331" t="s">
        <v>1463</v>
      </c>
      <c r="AA331" t="s">
        <v>1464</v>
      </c>
      <c r="AB331" s="85" t="s">
        <v>1458</v>
      </c>
      <c r="AC331" s="85" t="s">
        <v>1459</v>
      </c>
      <c r="AD331" s="85" t="s">
        <v>2948</v>
      </c>
      <c r="AE331" s="85" t="s">
        <v>2950</v>
      </c>
      <c r="AG331" s="86" t="s">
        <v>3094</v>
      </c>
    </row>
    <row r="332" spans="1:33" ht="15" customHeight="1" x14ac:dyDescent="0.2">
      <c r="A332" s="50">
        <f t="shared" ca="1" si="34"/>
        <v>42</v>
      </c>
      <c r="B332" s="85" t="s">
        <v>3095</v>
      </c>
      <c r="C332" s="85"/>
      <c r="D332" s="85" t="s">
        <v>18</v>
      </c>
      <c r="E332" s="70">
        <v>23</v>
      </c>
      <c r="F332" s="85" t="s">
        <v>2951</v>
      </c>
      <c r="G332" s="85"/>
      <c r="H332" s="83"/>
      <c r="I332" s="83"/>
      <c r="J332" s="83"/>
      <c r="K332" s="83"/>
      <c r="L332" s="83"/>
      <c r="M332" s="3" t="s">
        <v>2224</v>
      </c>
      <c r="N332" s="34" t="str">
        <f t="shared" si="38"/>
        <v/>
      </c>
      <c r="O332" s="34" t="str">
        <f t="shared" si="39"/>
        <v/>
      </c>
      <c r="S332" t="s">
        <v>1015</v>
      </c>
      <c r="T332" s="34" t="str">
        <f t="shared" si="40"/>
        <v/>
      </c>
      <c r="Y332" t="s">
        <v>16</v>
      </c>
      <c r="Z332" t="s">
        <v>1463</v>
      </c>
      <c r="AA332" t="s">
        <v>1464</v>
      </c>
      <c r="AB332" s="85" t="s">
        <v>1458</v>
      </c>
      <c r="AC332" s="85" t="s">
        <v>1459</v>
      </c>
      <c r="AD332" s="85" t="s">
        <v>2951</v>
      </c>
      <c r="AE332" s="85" t="s">
        <v>2957</v>
      </c>
      <c r="AG332" s="86" t="s">
        <v>3094</v>
      </c>
    </row>
    <row r="333" spans="1:33" ht="15" customHeight="1" x14ac:dyDescent="0.2">
      <c r="A333" s="50">
        <f t="shared" ca="1" si="34"/>
        <v>42</v>
      </c>
      <c r="B333" s="85" t="s">
        <v>3095</v>
      </c>
      <c r="C333" s="85"/>
      <c r="D333" s="85" t="s">
        <v>18</v>
      </c>
      <c r="E333" s="70">
        <v>24</v>
      </c>
      <c r="F333" s="85" t="s">
        <v>2960</v>
      </c>
      <c r="G333" s="85"/>
      <c r="H333" s="83"/>
      <c r="I333" s="83"/>
      <c r="J333" s="83"/>
      <c r="K333" s="83"/>
      <c r="L333" s="83"/>
      <c r="M333" s="3" t="s">
        <v>2224</v>
      </c>
      <c r="N333" s="34" t="str">
        <f t="shared" si="38"/>
        <v/>
      </c>
      <c r="O333" s="34" t="str">
        <f t="shared" si="39"/>
        <v/>
      </c>
      <c r="S333" t="s">
        <v>1015</v>
      </c>
      <c r="T333" s="34" t="str">
        <f t="shared" si="40"/>
        <v/>
      </c>
      <c r="Y333" t="s">
        <v>16</v>
      </c>
      <c r="Z333" t="s">
        <v>1463</v>
      </c>
      <c r="AA333" t="s">
        <v>1464</v>
      </c>
      <c r="AB333" s="85" t="s">
        <v>1458</v>
      </c>
      <c r="AC333" s="85" t="s">
        <v>1459</v>
      </c>
      <c r="AD333" s="85" t="s">
        <v>2960</v>
      </c>
      <c r="AE333" s="85" t="s">
        <v>2961</v>
      </c>
      <c r="AG333" s="86" t="s">
        <v>3094</v>
      </c>
    </row>
    <row r="334" spans="1:33" ht="15" customHeight="1" x14ac:dyDescent="0.2">
      <c r="A334" s="50">
        <f t="shared" ca="1" si="34"/>
        <v>42</v>
      </c>
      <c r="B334" s="85" t="s">
        <v>3095</v>
      </c>
      <c r="C334" s="85"/>
      <c r="D334" s="85" t="s">
        <v>18</v>
      </c>
      <c r="E334" s="70">
        <v>25</v>
      </c>
      <c r="F334" s="85" t="s">
        <v>2964</v>
      </c>
      <c r="G334" s="85"/>
      <c r="H334" s="83"/>
      <c r="I334" s="83"/>
      <c r="J334" s="83"/>
      <c r="K334" s="83"/>
      <c r="L334" s="83"/>
      <c r="M334" s="3" t="s">
        <v>2224</v>
      </c>
      <c r="N334" s="34" t="str">
        <f t="shared" si="38"/>
        <v/>
      </c>
      <c r="O334" s="34" t="str">
        <f t="shared" si="39"/>
        <v/>
      </c>
      <c r="S334" t="s">
        <v>1015</v>
      </c>
      <c r="T334" s="34" t="str">
        <f t="shared" si="40"/>
        <v/>
      </c>
      <c r="Y334" t="s">
        <v>16</v>
      </c>
      <c r="Z334" t="s">
        <v>1463</v>
      </c>
      <c r="AA334" t="s">
        <v>1464</v>
      </c>
      <c r="AB334" s="85" t="s">
        <v>1458</v>
      </c>
      <c r="AC334" s="85" t="s">
        <v>1459</v>
      </c>
      <c r="AD334" s="85" t="s">
        <v>2964</v>
      </c>
      <c r="AE334" s="85" t="s">
        <v>2965</v>
      </c>
      <c r="AG334" s="86" t="s">
        <v>3094</v>
      </c>
    </row>
    <row r="335" spans="1:33" ht="15" customHeight="1" x14ac:dyDescent="0.2">
      <c r="A335" s="50">
        <f t="shared" ref="A335:A398" ca="1" si="41">IF(B335=OFFSET(B335,-1,0),OFFSET(A335,-1,0),OFFSET(A335,-1,0)+1)</f>
        <v>42</v>
      </c>
      <c r="B335" s="85" t="s">
        <v>3095</v>
      </c>
      <c r="C335" s="85"/>
      <c r="D335" s="85" t="s">
        <v>18</v>
      </c>
      <c r="E335" s="70">
        <v>26</v>
      </c>
      <c r="F335" s="85" t="s">
        <v>3027</v>
      </c>
      <c r="G335" s="85"/>
      <c r="H335" s="83"/>
      <c r="I335" s="83"/>
      <c r="J335" s="83"/>
      <c r="K335" s="83"/>
      <c r="L335" s="83"/>
      <c r="M335" s="3" t="s">
        <v>2224</v>
      </c>
      <c r="N335" s="34" t="str">
        <f t="shared" si="38"/>
        <v/>
      </c>
      <c r="O335" s="34" t="str">
        <f t="shared" si="39"/>
        <v/>
      </c>
      <c r="S335" t="s">
        <v>1015</v>
      </c>
      <c r="T335" s="34" t="str">
        <f t="shared" si="40"/>
        <v/>
      </c>
      <c r="Y335" t="s">
        <v>16</v>
      </c>
      <c r="Z335" t="s">
        <v>1463</v>
      </c>
      <c r="AA335" t="s">
        <v>1464</v>
      </c>
      <c r="AB335" s="85" t="s">
        <v>1458</v>
      </c>
      <c r="AC335" s="85" t="s">
        <v>1459</v>
      </c>
      <c r="AD335" s="85" t="s">
        <v>3027</v>
      </c>
      <c r="AE335" s="85" t="s">
        <v>3028</v>
      </c>
      <c r="AG335" s="86" t="s">
        <v>3094</v>
      </c>
    </row>
    <row r="336" spans="1:33" ht="15" customHeight="1" x14ac:dyDescent="0.2">
      <c r="A336" s="50">
        <f t="shared" ca="1" si="41"/>
        <v>42</v>
      </c>
      <c r="B336" s="85" t="s">
        <v>3095</v>
      </c>
      <c r="C336" s="85"/>
      <c r="D336" s="85" t="s">
        <v>18</v>
      </c>
      <c r="E336" s="70">
        <v>27</v>
      </c>
      <c r="F336" s="85" t="s">
        <v>3032</v>
      </c>
      <c r="G336" s="85"/>
      <c r="H336" s="83"/>
      <c r="I336" s="83"/>
      <c r="J336" s="83"/>
      <c r="K336" s="83"/>
      <c r="L336" s="83"/>
      <c r="M336" s="3" t="s">
        <v>2224</v>
      </c>
      <c r="N336" s="34" t="str">
        <f t="shared" si="38"/>
        <v/>
      </c>
      <c r="O336" s="34" t="str">
        <f t="shared" si="39"/>
        <v/>
      </c>
      <c r="S336" t="s">
        <v>1015</v>
      </c>
      <c r="T336" s="34" t="str">
        <f t="shared" si="40"/>
        <v/>
      </c>
      <c r="Y336" t="s">
        <v>16</v>
      </c>
      <c r="Z336" t="s">
        <v>1463</v>
      </c>
      <c r="AA336" t="s">
        <v>1464</v>
      </c>
      <c r="AB336" s="85" t="s">
        <v>1458</v>
      </c>
      <c r="AC336" s="85" t="s">
        <v>1459</v>
      </c>
      <c r="AD336" s="85" t="s">
        <v>3032</v>
      </c>
      <c r="AE336" s="85" t="s">
        <v>3033</v>
      </c>
      <c r="AG336" s="86" t="s">
        <v>3094</v>
      </c>
    </row>
    <row r="337" spans="1:33" ht="15" customHeight="1" x14ac:dyDescent="0.2">
      <c r="A337" s="50">
        <f t="shared" ca="1" si="41"/>
        <v>42</v>
      </c>
      <c r="B337" s="85" t="s">
        <v>3095</v>
      </c>
      <c r="C337" s="85"/>
      <c r="D337" s="85" t="s">
        <v>18</v>
      </c>
      <c r="E337" s="70">
        <v>28</v>
      </c>
      <c r="F337" s="85" t="s">
        <v>3034</v>
      </c>
      <c r="G337" s="85"/>
      <c r="H337" s="83"/>
      <c r="I337" s="83"/>
      <c r="J337" s="83"/>
      <c r="K337" s="83"/>
      <c r="L337" s="83"/>
      <c r="M337" s="3" t="s">
        <v>2224</v>
      </c>
      <c r="N337" s="34" t="str">
        <f t="shared" si="38"/>
        <v/>
      </c>
      <c r="O337" s="34" t="str">
        <f t="shared" si="39"/>
        <v/>
      </c>
      <c r="S337" t="s">
        <v>1015</v>
      </c>
      <c r="T337" s="34" t="str">
        <f t="shared" si="40"/>
        <v/>
      </c>
      <c r="Y337" t="s">
        <v>16</v>
      </c>
      <c r="Z337" t="s">
        <v>1463</v>
      </c>
      <c r="AA337" t="s">
        <v>1464</v>
      </c>
      <c r="AB337" s="85" t="s">
        <v>1458</v>
      </c>
      <c r="AC337" s="85" t="s">
        <v>1459</v>
      </c>
      <c r="AD337" s="85" t="s">
        <v>3034</v>
      </c>
      <c r="AE337" s="85" t="s">
        <v>3039</v>
      </c>
      <c r="AG337" s="86" t="s">
        <v>3094</v>
      </c>
    </row>
    <row r="338" spans="1:33" ht="15" customHeight="1" x14ac:dyDescent="0.2">
      <c r="A338" s="50">
        <f t="shared" ca="1" si="41"/>
        <v>42</v>
      </c>
      <c r="B338" s="85" t="s">
        <v>3095</v>
      </c>
      <c r="C338" s="85"/>
      <c r="D338" s="85" t="s">
        <v>18</v>
      </c>
      <c r="E338" s="70">
        <v>29</v>
      </c>
      <c r="F338" s="85" t="s">
        <v>3040</v>
      </c>
      <c r="G338" s="85"/>
      <c r="H338" s="83"/>
      <c r="I338" s="83"/>
      <c r="J338" s="83"/>
      <c r="K338" s="83"/>
      <c r="L338" s="83"/>
      <c r="M338" s="3" t="s">
        <v>2224</v>
      </c>
      <c r="N338" s="34" t="str">
        <f t="shared" si="38"/>
        <v/>
      </c>
      <c r="O338" s="34" t="str">
        <f t="shared" si="39"/>
        <v/>
      </c>
      <c r="S338" t="s">
        <v>1015</v>
      </c>
      <c r="T338" s="34" t="str">
        <f t="shared" si="40"/>
        <v/>
      </c>
      <c r="Y338" t="s">
        <v>16</v>
      </c>
      <c r="Z338" t="s">
        <v>1463</v>
      </c>
      <c r="AA338" t="s">
        <v>1464</v>
      </c>
      <c r="AB338" s="85" t="s">
        <v>1458</v>
      </c>
      <c r="AC338" s="85" t="s">
        <v>1459</v>
      </c>
      <c r="AD338" s="85" t="s">
        <v>3040</v>
      </c>
      <c r="AE338" s="85" t="s">
        <v>3045</v>
      </c>
      <c r="AG338" s="86" t="s">
        <v>3094</v>
      </c>
    </row>
    <row r="339" spans="1:33" ht="15" customHeight="1" x14ac:dyDescent="0.2">
      <c r="A339" s="50">
        <f t="shared" ca="1" si="41"/>
        <v>42</v>
      </c>
      <c r="B339" s="85" t="s">
        <v>3095</v>
      </c>
      <c r="C339" s="85"/>
      <c r="D339" s="85" t="s">
        <v>18</v>
      </c>
      <c r="E339" s="70">
        <v>30</v>
      </c>
      <c r="F339" s="85" t="s">
        <v>3046</v>
      </c>
      <c r="G339" s="85"/>
      <c r="H339" s="83"/>
      <c r="I339" s="83"/>
      <c r="J339" s="83"/>
      <c r="K339" s="83"/>
      <c r="L339" s="83"/>
      <c r="M339" s="3" t="s">
        <v>2224</v>
      </c>
      <c r="N339" s="34" t="str">
        <f t="shared" si="38"/>
        <v/>
      </c>
      <c r="O339" s="34" t="str">
        <f t="shared" si="39"/>
        <v/>
      </c>
      <c r="S339" t="s">
        <v>1015</v>
      </c>
      <c r="T339" s="34" t="str">
        <f t="shared" si="40"/>
        <v/>
      </c>
      <c r="Y339" t="s">
        <v>16</v>
      </c>
      <c r="Z339" t="s">
        <v>1463</v>
      </c>
      <c r="AA339" t="s">
        <v>1464</v>
      </c>
      <c r="AB339" s="85" t="s">
        <v>1458</v>
      </c>
      <c r="AC339" s="85" t="s">
        <v>1459</v>
      </c>
      <c r="AD339" s="85" t="s">
        <v>3046</v>
      </c>
      <c r="AE339" s="85" t="s">
        <v>3048</v>
      </c>
      <c r="AG339" s="86" t="s">
        <v>3094</v>
      </c>
    </row>
    <row r="340" spans="1:33" ht="15" customHeight="1" x14ac:dyDescent="0.2">
      <c r="A340" s="50">
        <f t="shared" ca="1" si="41"/>
        <v>42</v>
      </c>
      <c r="B340" s="85" t="s">
        <v>3095</v>
      </c>
      <c r="C340" s="85"/>
      <c r="D340" s="85" t="s">
        <v>18</v>
      </c>
      <c r="E340" s="70">
        <v>31</v>
      </c>
      <c r="F340" s="85" t="s">
        <v>3052</v>
      </c>
      <c r="G340" s="85"/>
      <c r="H340" s="83"/>
      <c r="I340" s="83"/>
      <c r="J340" s="83"/>
      <c r="K340" s="83"/>
      <c r="L340" s="83"/>
      <c r="M340" s="3" t="s">
        <v>2224</v>
      </c>
      <c r="N340" s="34" t="str">
        <f t="shared" si="38"/>
        <v/>
      </c>
      <c r="O340" s="34" t="str">
        <f t="shared" si="39"/>
        <v/>
      </c>
      <c r="S340" t="s">
        <v>1015</v>
      </c>
      <c r="T340" s="34" t="str">
        <f t="shared" si="40"/>
        <v/>
      </c>
      <c r="Y340" t="s">
        <v>16</v>
      </c>
      <c r="Z340" t="s">
        <v>1463</v>
      </c>
      <c r="AA340" t="s">
        <v>1464</v>
      </c>
      <c r="AB340" s="85" t="s">
        <v>1458</v>
      </c>
      <c r="AC340" s="85" t="s">
        <v>1459</v>
      </c>
      <c r="AD340" s="85" t="s">
        <v>3052</v>
      </c>
      <c r="AE340" s="85" t="s">
        <v>3053</v>
      </c>
      <c r="AG340" s="86" t="s">
        <v>3094</v>
      </c>
    </row>
    <row r="341" spans="1:33" ht="15" customHeight="1" x14ac:dyDescent="0.2">
      <c r="A341" s="50">
        <f t="shared" ca="1" si="41"/>
        <v>42</v>
      </c>
      <c r="B341" s="85" t="s">
        <v>3095</v>
      </c>
      <c r="C341" s="85"/>
      <c r="D341" s="85" t="s">
        <v>18</v>
      </c>
      <c r="E341" s="70">
        <v>32</v>
      </c>
      <c r="F341" s="85" t="s">
        <v>3054</v>
      </c>
      <c r="G341" s="85"/>
      <c r="H341" s="83"/>
      <c r="I341" s="83"/>
      <c r="J341" s="83"/>
      <c r="K341" s="83"/>
      <c r="L341" s="83"/>
      <c r="M341" s="3" t="s">
        <v>2224</v>
      </c>
      <c r="N341" s="34" t="str">
        <f t="shared" si="38"/>
        <v/>
      </c>
      <c r="O341" s="34" t="str">
        <f t="shared" si="39"/>
        <v/>
      </c>
      <c r="S341" t="s">
        <v>1015</v>
      </c>
      <c r="T341" s="34" t="str">
        <f t="shared" si="40"/>
        <v/>
      </c>
      <c r="Y341" t="s">
        <v>16</v>
      </c>
      <c r="Z341" t="s">
        <v>1463</v>
      </c>
      <c r="AA341" t="s">
        <v>1464</v>
      </c>
      <c r="AB341" s="85" t="s">
        <v>1458</v>
      </c>
      <c r="AC341" s="85" t="s">
        <v>1459</v>
      </c>
      <c r="AD341" s="85" t="s">
        <v>3054</v>
      </c>
      <c r="AE341" s="85" t="s">
        <v>3058</v>
      </c>
      <c r="AG341" s="86" t="s">
        <v>3094</v>
      </c>
    </row>
    <row r="342" spans="1:33" ht="15" customHeight="1" x14ac:dyDescent="0.2">
      <c r="A342" s="50">
        <f t="shared" ca="1" si="41"/>
        <v>42</v>
      </c>
      <c r="B342" s="85" t="s">
        <v>3095</v>
      </c>
      <c r="C342" s="85"/>
      <c r="D342" s="85" t="s">
        <v>18</v>
      </c>
      <c r="E342" s="70">
        <v>33</v>
      </c>
      <c r="F342" s="85" t="s">
        <v>3064</v>
      </c>
      <c r="G342" s="85"/>
      <c r="H342" s="83"/>
      <c r="I342" s="83"/>
      <c r="J342" s="83"/>
      <c r="K342" s="83"/>
      <c r="L342" s="83"/>
      <c r="M342" s="3" t="s">
        <v>2224</v>
      </c>
      <c r="N342" s="34" t="str">
        <f t="shared" si="38"/>
        <v/>
      </c>
      <c r="O342" s="34" t="str">
        <f t="shared" si="39"/>
        <v/>
      </c>
      <c r="S342" t="s">
        <v>1015</v>
      </c>
      <c r="T342" s="34" t="str">
        <f t="shared" si="40"/>
        <v/>
      </c>
      <c r="Y342" t="s">
        <v>16</v>
      </c>
      <c r="Z342" t="s">
        <v>1463</v>
      </c>
      <c r="AA342" t="s">
        <v>1464</v>
      </c>
      <c r="AB342" s="85" t="s">
        <v>1458</v>
      </c>
      <c r="AC342" s="85" t="s">
        <v>1459</v>
      </c>
      <c r="AD342" s="85" t="s">
        <v>3064</v>
      </c>
      <c r="AE342" s="85" t="s">
        <v>3065</v>
      </c>
      <c r="AG342" s="86" t="s">
        <v>3094</v>
      </c>
    </row>
    <row r="343" spans="1:33" ht="15" customHeight="1" x14ac:dyDescent="0.2">
      <c r="A343" s="50">
        <f t="shared" ca="1" si="41"/>
        <v>42</v>
      </c>
      <c r="B343" s="85" t="s">
        <v>3095</v>
      </c>
      <c r="C343" s="85"/>
      <c r="D343" s="85" t="s">
        <v>18</v>
      </c>
      <c r="E343" s="70">
        <v>34</v>
      </c>
      <c r="F343" s="85" t="s">
        <v>3066</v>
      </c>
      <c r="G343" s="85"/>
      <c r="H343" s="83"/>
      <c r="I343" s="83"/>
      <c r="J343" s="83"/>
      <c r="K343" s="83"/>
      <c r="L343" s="83"/>
      <c r="M343" s="3" t="s">
        <v>2224</v>
      </c>
      <c r="N343" s="34" t="str">
        <f t="shared" si="38"/>
        <v/>
      </c>
      <c r="O343" s="34" t="str">
        <f t="shared" si="39"/>
        <v/>
      </c>
      <c r="S343" t="s">
        <v>1015</v>
      </c>
      <c r="T343" s="34" t="str">
        <f t="shared" si="40"/>
        <v/>
      </c>
      <c r="Y343" t="s">
        <v>16</v>
      </c>
      <c r="Z343" t="s">
        <v>1463</v>
      </c>
      <c r="AA343" t="s">
        <v>1464</v>
      </c>
      <c r="AB343" s="85" t="s">
        <v>1458</v>
      </c>
      <c r="AC343" s="85" t="s">
        <v>1459</v>
      </c>
      <c r="AD343" s="85" t="s">
        <v>3066</v>
      </c>
      <c r="AE343" s="85" t="s">
        <v>3069</v>
      </c>
      <c r="AG343" s="86" t="s">
        <v>3094</v>
      </c>
    </row>
    <row r="344" spans="1:33" ht="15" customHeight="1" x14ac:dyDescent="0.2">
      <c r="A344" s="50">
        <f t="shared" ca="1" si="41"/>
        <v>42</v>
      </c>
      <c r="B344" s="85" t="s">
        <v>3095</v>
      </c>
      <c r="C344" s="85"/>
      <c r="D344" s="85" t="s">
        <v>18</v>
      </c>
      <c r="E344" s="70">
        <v>35</v>
      </c>
      <c r="F344" s="85" t="s">
        <v>3072</v>
      </c>
      <c r="G344" s="85"/>
      <c r="H344" s="83"/>
      <c r="I344" s="83"/>
      <c r="J344" s="83"/>
      <c r="K344" s="83"/>
      <c r="L344" s="83"/>
      <c r="M344" s="3" t="s">
        <v>2224</v>
      </c>
      <c r="N344" s="34" t="str">
        <f t="shared" si="38"/>
        <v/>
      </c>
      <c r="O344" s="34" t="str">
        <f t="shared" si="39"/>
        <v/>
      </c>
      <c r="S344" t="s">
        <v>1015</v>
      </c>
      <c r="T344" s="34" t="str">
        <f t="shared" si="40"/>
        <v/>
      </c>
      <c r="Y344" t="s">
        <v>16</v>
      </c>
      <c r="Z344" t="s">
        <v>1463</v>
      </c>
      <c r="AA344" t="s">
        <v>1464</v>
      </c>
      <c r="AB344" s="85" t="s">
        <v>1458</v>
      </c>
      <c r="AC344" s="85" t="s">
        <v>1459</v>
      </c>
      <c r="AD344" s="85" t="s">
        <v>3072</v>
      </c>
      <c r="AE344" s="85" t="s">
        <v>3073</v>
      </c>
      <c r="AG344" s="86" t="s">
        <v>3094</v>
      </c>
    </row>
    <row r="345" spans="1:33" ht="15" customHeight="1" x14ac:dyDescent="0.2">
      <c r="A345" s="50">
        <f t="shared" ca="1" si="41"/>
        <v>42</v>
      </c>
      <c r="B345" s="85" t="s">
        <v>3095</v>
      </c>
      <c r="C345" s="85"/>
      <c r="D345" s="85" t="s">
        <v>18</v>
      </c>
      <c r="E345" s="70">
        <v>36</v>
      </c>
      <c r="F345" s="85" t="s">
        <v>3079</v>
      </c>
      <c r="G345" s="85"/>
      <c r="H345" s="83"/>
      <c r="I345" s="83"/>
      <c r="J345" s="83"/>
      <c r="K345" s="83"/>
      <c r="L345" s="83"/>
      <c r="M345" s="3" t="s">
        <v>2224</v>
      </c>
      <c r="N345" s="34" t="str">
        <f t="shared" si="38"/>
        <v/>
      </c>
      <c r="O345" s="34" t="str">
        <f t="shared" si="39"/>
        <v/>
      </c>
      <c r="S345" t="s">
        <v>1015</v>
      </c>
      <c r="T345" s="34" t="str">
        <f t="shared" si="40"/>
        <v/>
      </c>
      <c r="Y345" t="s">
        <v>16</v>
      </c>
      <c r="Z345" t="s">
        <v>1463</v>
      </c>
      <c r="AA345" t="s">
        <v>1464</v>
      </c>
      <c r="AB345" s="85" t="s">
        <v>1458</v>
      </c>
      <c r="AC345" s="85" t="s">
        <v>1459</v>
      </c>
      <c r="AD345" s="85" t="s">
        <v>3079</v>
      </c>
      <c r="AE345" s="85" t="s">
        <v>3080</v>
      </c>
      <c r="AG345" s="86" t="s">
        <v>3094</v>
      </c>
    </row>
    <row r="346" spans="1:33" ht="15" customHeight="1" x14ac:dyDescent="0.2">
      <c r="A346" s="50">
        <f t="shared" ca="1" si="41"/>
        <v>42</v>
      </c>
      <c r="B346" s="85" t="s">
        <v>3095</v>
      </c>
      <c r="C346" s="85"/>
      <c r="D346" s="85" t="s">
        <v>18</v>
      </c>
      <c r="E346" s="70">
        <v>37</v>
      </c>
      <c r="F346" s="85" t="s">
        <v>3081</v>
      </c>
      <c r="G346" s="85"/>
      <c r="H346" s="83"/>
      <c r="I346" s="83"/>
      <c r="J346" s="83"/>
      <c r="K346" s="83"/>
      <c r="L346" s="83"/>
      <c r="M346" s="3" t="s">
        <v>2224</v>
      </c>
      <c r="N346" s="34" t="str">
        <f t="shared" si="38"/>
        <v/>
      </c>
      <c r="O346" s="34" t="str">
        <f t="shared" si="39"/>
        <v/>
      </c>
      <c r="S346" t="s">
        <v>1015</v>
      </c>
      <c r="T346" s="34" t="str">
        <f t="shared" si="40"/>
        <v/>
      </c>
      <c r="Y346" t="s">
        <v>16</v>
      </c>
      <c r="Z346" t="s">
        <v>1463</v>
      </c>
      <c r="AA346" t="s">
        <v>1464</v>
      </c>
      <c r="AB346" s="85" t="s">
        <v>1458</v>
      </c>
      <c r="AC346" s="85" t="s">
        <v>1459</v>
      </c>
      <c r="AD346" s="85" t="s">
        <v>3081</v>
      </c>
      <c r="AE346" s="85" t="s">
        <v>3086</v>
      </c>
      <c r="AG346" s="86" t="s">
        <v>3094</v>
      </c>
    </row>
    <row r="347" spans="1:33" ht="15" customHeight="1" x14ac:dyDescent="0.2">
      <c r="A347" s="50">
        <f t="shared" ca="1" si="41"/>
        <v>42</v>
      </c>
      <c r="B347" s="85" t="s">
        <v>3095</v>
      </c>
      <c r="C347" s="85"/>
      <c r="D347" s="85" t="s">
        <v>18</v>
      </c>
      <c r="E347" s="70">
        <v>38</v>
      </c>
      <c r="F347" s="85" t="s">
        <v>3087</v>
      </c>
      <c r="G347" s="85"/>
      <c r="H347" s="83"/>
      <c r="I347" s="83"/>
      <c r="J347" s="83"/>
      <c r="K347" s="83"/>
      <c r="L347" s="83"/>
      <c r="M347" s="3" t="s">
        <v>2224</v>
      </c>
      <c r="N347" s="34" t="str">
        <f t="shared" si="38"/>
        <v/>
      </c>
      <c r="O347" s="34" t="str">
        <f t="shared" si="39"/>
        <v/>
      </c>
      <c r="S347" t="s">
        <v>1015</v>
      </c>
      <c r="T347" s="34" t="str">
        <f t="shared" si="40"/>
        <v/>
      </c>
      <c r="Y347" t="s">
        <v>16</v>
      </c>
      <c r="Z347" t="s">
        <v>1463</v>
      </c>
      <c r="AA347" t="s">
        <v>1464</v>
      </c>
      <c r="AB347" s="85" t="s">
        <v>1458</v>
      </c>
      <c r="AC347" s="85" t="s">
        <v>1459</v>
      </c>
      <c r="AD347" s="85" t="s">
        <v>3087</v>
      </c>
      <c r="AE347" s="85" t="s">
        <v>3089</v>
      </c>
      <c r="AG347" s="86" t="s">
        <v>3094</v>
      </c>
    </row>
    <row r="348" spans="1:33" ht="15" customHeight="1" x14ac:dyDescent="0.2">
      <c r="A348" s="50">
        <f t="shared" ca="1" si="41"/>
        <v>42</v>
      </c>
      <c r="B348" s="85" t="s">
        <v>3095</v>
      </c>
      <c r="C348" s="85"/>
      <c r="D348" s="85" t="s">
        <v>18</v>
      </c>
      <c r="E348" s="70">
        <v>39</v>
      </c>
      <c r="F348" s="85" t="s">
        <v>3092</v>
      </c>
      <c r="G348" s="85"/>
      <c r="H348" s="83"/>
      <c r="I348" s="83"/>
      <c r="J348" s="83"/>
      <c r="K348" s="83"/>
      <c r="L348" s="83"/>
      <c r="M348" s="3" t="s">
        <v>2224</v>
      </c>
      <c r="N348" s="34" t="str">
        <f t="shared" si="38"/>
        <v/>
      </c>
      <c r="O348" s="34" t="str">
        <f t="shared" si="39"/>
        <v/>
      </c>
      <c r="S348" t="s">
        <v>1015</v>
      </c>
      <c r="T348" s="34" t="str">
        <f t="shared" si="40"/>
        <v/>
      </c>
      <c r="Y348" t="s">
        <v>16</v>
      </c>
      <c r="Z348" t="s">
        <v>1463</v>
      </c>
      <c r="AA348" t="s">
        <v>1464</v>
      </c>
      <c r="AB348" s="85" t="s">
        <v>1458</v>
      </c>
      <c r="AC348" s="85" t="s">
        <v>1459</v>
      </c>
      <c r="AD348" s="85" t="s">
        <v>3092</v>
      </c>
      <c r="AE348" s="85" t="s">
        <v>3093</v>
      </c>
      <c r="AG348" s="86" t="s">
        <v>3094</v>
      </c>
    </row>
    <row r="349" spans="1:33" ht="15" customHeight="1" x14ac:dyDescent="0.2">
      <c r="A349" s="50">
        <f t="shared" ca="1" si="41"/>
        <v>43</v>
      </c>
      <c r="B349" s="85" t="s">
        <v>3096</v>
      </c>
      <c r="C349" s="85"/>
      <c r="D349" s="85" t="s">
        <v>18</v>
      </c>
      <c r="E349" s="70">
        <v>1</v>
      </c>
      <c r="F349" s="85" t="s">
        <v>2893</v>
      </c>
      <c r="G349" s="85"/>
      <c r="H349" s="83"/>
      <c r="I349" s="83"/>
      <c r="J349" s="83"/>
      <c r="K349" s="83"/>
      <c r="L349" s="83"/>
      <c r="M349" s="3" t="s">
        <v>2224</v>
      </c>
      <c r="N349" s="34" t="str">
        <f t="shared" si="38"/>
        <v/>
      </c>
      <c r="O349" s="34" t="str">
        <f t="shared" si="39"/>
        <v/>
      </c>
      <c r="T349" s="34" t="str">
        <f>IF(RIGHT(TRIM(SUBSTITUTE(B349,":","")),7)="specify","Hide concept if ["&amp;#REF!&amp;"] &lt;&gt; 'Other'","")</f>
        <v/>
      </c>
      <c r="Y349" t="s">
        <v>16</v>
      </c>
      <c r="Z349" t="s">
        <v>1467</v>
      </c>
      <c r="AA349" t="s">
        <v>1468</v>
      </c>
      <c r="AB349" s="85" t="s">
        <v>1458</v>
      </c>
      <c r="AC349" s="85" t="s">
        <v>1459</v>
      </c>
      <c r="AD349" s="85" t="s">
        <v>2893</v>
      </c>
      <c r="AE349" s="85" t="s">
        <v>2894</v>
      </c>
      <c r="AG349" s="86" t="s">
        <v>3094</v>
      </c>
    </row>
    <row r="350" spans="1:33" ht="15" customHeight="1" x14ac:dyDescent="0.2">
      <c r="A350" s="50">
        <f t="shared" ca="1" si="41"/>
        <v>43</v>
      </c>
      <c r="B350" s="85" t="s">
        <v>3096</v>
      </c>
      <c r="C350" s="85"/>
      <c r="D350" s="85" t="s">
        <v>18</v>
      </c>
      <c r="E350" s="70">
        <v>2</v>
      </c>
      <c r="F350" s="85" t="s">
        <v>2899</v>
      </c>
      <c r="G350" s="85"/>
      <c r="H350" s="83"/>
      <c r="I350" s="83"/>
      <c r="J350" s="83"/>
      <c r="K350" s="83"/>
      <c r="L350" s="83"/>
      <c r="M350" s="3" t="s">
        <v>2224</v>
      </c>
      <c r="N350" s="34" t="str">
        <f t="shared" si="38"/>
        <v/>
      </c>
      <c r="O350" s="34" t="str">
        <f t="shared" si="39"/>
        <v/>
      </c>
      <c r="S350" t="s">
        <v>1015</v>
      </c>
      <c r="T350" s="34" t="str">
        <f t="shared" si="40"/>
        <v/>
      </c>
      <c r="Y350" t="s">
        <v>16</v>
      </c>
      <c r="Z350" t="s">
        <v>1467</v>
      </c>
      <c r="AA350" t="s">
        <v>1468</v>
      </c>
      <c r="AB350" s="85" t="s">
        <v>1458</v>
      </c>
      <c r="AC350" s="85" t="s">
        <v>1459</v>
      </c>
      <c r="AD350" s="85" t="s">
        <v>2899</v>
      </c>
      <c r="AE350" s="85" t="s">
        <v>2900</v>
      </c>
      <c r="AG350" s="86" t="s">
        <v>3094</v>
      </c>
    </row>
    <row r="351" spans="1:33" ht="15" customHeight="1" x14ac:dyDescent="0.2">
      <c r="A351" s="50">
        <f t="shared" ca="1" si="41"/>
        <v>43</v>
      </c>
      <c r="B351" s="85" t="s">
        <v>3096</v>
      </c>
      <c r="C351" s="85"/>
      <c r="D351" s="85" t="s">
        <v>18</v>
      </c>
      <c r="E351" s="70">
        <v>3</v>
      </c>
      <c r="F351" s="85" t="s">
        <v>2901</v>
      </c>
      <c r="G351" s="85"/>
      <c r="H351" s="83"/>
      <c r="I351" s="83"/>
      <c r="J351" s="83"/>
      <c r="K351" s="83"/>
      <c r="L351" s="83"/>
      <c r="M351" s="3" t="s">
        <v>2224</v>
      </c>
      <c r="N351" s="34" t="str">
        <f t="shared" si="38"/>
        <v/>
      </c>
      <c r="O351" s="34" t="str">
        <f t="shared" si="39"/>
        <v/>
      </c>
      <c r="S351" t="s">
        <v>1015</v>
      </c>
      <c r="T351" s="34" t="str">
        <f t="shared" si="40"/>
        <v/>
      </c>
      <c r="Y351" t="s">
        <v>16</v>
      </c>
      <c r="Z351" t="s">
        <v>1467</v>
      </c>
      <c r="AA351" t="s">
        <v>1468</v>
      </c>
      <c r="AB351" s="85" t="s">
        <v>1458</v>
      </c>
      <c r="AC351" s="85" t="s">
        <v>1459</v>
      </c>
      <c r="AD351" s="85" t="s">
        <v>2901</v>
      </c>
      <c r="AE351" s="85" t="s">
        <v>2906</v>
      </c>
      <c r="AG351" s="86" t="s">
        <v>3094</v>
      </c>
    </row>
    <row r="352" spans="1:33" ht="15" customHeight="1" x14ac:dyDescent="0.2">
      <c r="A352" s="50">
        <f t="shared" ca="1" si="41"/>
        <v>43</v>
      </c>
      <c r="B352" s="85" t="s">
        <v>3096</v>
      </c>
      <c r="C352" s="85"/>
      <c r="D352" s="85" t="s">
        <v>18</v>
      </c>
      <c r="E352" s="70">
        <v>4</v>
      </c>
      <c r="F352" s="85" t="s">
        <v>2911</v>
      </c>
      <c r="G352" s="85"/>
      <c r="H352" s="83"/>
      <c r="I352" s="83"/>
      <c r="J352" s="83"/>
      <c r="K352" s="83"/>
      <c r="L352" s="83"/>
      <c r="M352" s="3" t="s">
        <v>2224</v>
      </c>
      <c r="N352" s="34" t="str">
        <f t="shared" si="38"/>
        <v/>
      </c>
      <c r="O352" s="34" t="str">
        <f t="shared" si="39"/>
        <v/>
      </c>
      <c r="S352" t="s">
        <v>1015</v>
      </c>
      <c r="T352" s="34" t="str">
        <f t="shared" si="40"/>
        <v/>
      </c>
      <c r="Y352" t="s">
        <v>16</v>
      </c>
      <c r="Z352" t="s">
        <v>1467</v>
      </c>
      <c r="AA352" t="s">
        <v>1468</v>
      </c>
      <c r="AB352" s="85" t="s">
        <v>1458</v>
      </c>
      <c r="AC352" s="85" t="s">
        <v>1459</v>
      </c>
      <c r="AD352" s="85" t="s">
        <v>2911</v>
      </c>
      <c r="AE352" s="85" t="s">
        <v>2912</v>
      </c>
      <c r="AG352" s="86" t="s">
        <v>3094</v>
      </c>
    </row>
    <row r="353" spans="1:33" ht="15" customHeight="1" x14ac:dyDescent="0.2">
      <c r="A353" s="50">
        <f t="shared" ca="1" si="41"/>
        <v>43</v>
      </c>
      <c r="B353" s="85" t="s">
        <v>3096</v>
      </c>
      <c r="C353" s="85"/>
      <c r="D353" s="85" t="s">
        <v>18</v>
      </c>
      <c r="E353" s="70">
        <v>5</v>
      </c>
      <c r="F353" s="85" t="s">
        <v>2918</v>
      </c>
      <c r="G353" s="85"/>
      <c r="H353" s="83"/>
      <c r="I353" s="83"/>
      <c r="J353" s="83"/>
      <c r="K353" s="83"/>
      <c r="L353" s="83"/>
      <c r="M353" s="3" t="s">
        <v>2224</v>
      </c>
      <c r="N353" s="34" t="str">
        <f t="shared" si="38"/>
        <v/>
      </c>
      <c r="O353" s="34" t="str">
        <f t="shared" si="39"/>
        <v/>
      </c>
      <c r="S353" t="s">
        <v>1015</v>
      </c>
      <c r="T353" s="34" t="str">
        <f t="shared" si="40"/>
        <v/>
      </c>
      <c r="Y353" t="s">
        <v>16</v>
      </c>
      <c r="Z353" t="s">
        <v>1467</v>
      </c>
      <c r="AA353" t="s">
        <v>1468</v>
      </c>
      <c r="AB353" s="85" t="s">
        <v>1458</v>
      </c>
      <c r="AC353" s="85" t="s">
        <v>1459</v>
      </c>
      <c r="AD353" s="85" t="s">
        <v>2918</v>
      </c>
      <c r="AE353" s="85" t="s">
        <v>2919</v>
      </c>
      <c r="AG353" s="86" t="s">
        <v>3094</v>
      </c>
    </row>
    <row r="354" spans="1:33" ht="15" customHeight="1" x14ac:dyDescent="0.2">
      <c r="A354" s="50">
        <f t="shared" ca="1" si="41"/>
        <v>43</v>
      </c>
      <c r="B354" s="85" t="s">
        <v>3096</v>
      </c>
      <c r="C354" s="85"/>
      <c r="D354" s="85" t="s">
        <v>18</v>
      </c>
      <c r="E354" s="70">
        <v>6</v>
      </c>
      <c r="F354" s="85" t="s">
        <v>2925</v>
      </c>
      <c r="G354" s="85"/>
      <c r="H354" s="83"/>
      <c r="I354" s="83"/>
      <c r="J354" s="83"/>
      <c r="K354" s="83"/>
      <c r="L354" s="83"/>
      <c r="M354" s="3" t="s">
        <v>2224</v>
      </c>
      <c r="N354" s="34" t="str">
        <f t="shared" si="38"/>
        <v/>
      </c>
      <c r="O354" s="34" t="str">
        <f t="shared" si="39"/>
        <v/>
      </c>
      <c r="S354" t="s">
        <v>1015</v>
      </c>
      <c r="T354" s="34" t="str">
        <f t="shared" si="40"/>
        <v/>
      </c>
      <c r="Y354" t="s">
        <v>16</v>
      </c>
      <c r="Z354" t="s">
        <v>1467</v>
      </c>
      <c r="AA354" t="s">
        <v>1468</v>
      </c>
      <c r="AB354" s="85" t="s">
        <v>1458</v>
      </c>
      <c r="AC354" s="85" t="s">
        <v>1459</v>
      </c>
      <c r="AD354" s="85" t="s">
        <v>2925</v>
      </c>
      <c r="AE354" s="85" t="s">
        <v>2926</v>
      </c>
      <c r="AG354" s="86" t="s">
        <v>3094</v>
      </c>
    </row>
    <row r="355" spans="1:33" ht="15" customHeight="1" x14ac:dyDescent="0.2">
      <c r="A355" s="50">
        <f t="shared" ca="1" si="41"/>
        <v>43</v>
      </c>
      <c r="B355" s="85" t="s">
        <v>3096</v>
      </c>
      <c r="C355" s="85"/>
      <c r="D355" s="85" t="s">
        <v>18</v>
      </c>
      <c r="E355" s="70">
        <v>7</v>
      </c>
      <c r="F355" s="85" t="s">
        <v>2927</v>
      </c>
      <c r="G355" s="85"/>
      <c r="H355" s="83"/>
      <c r="I355" s="83"/>
      <c r="J355" s="83"/>
      <c r="K355" s="83"/>
      <c r="L355" s="83"/>
      <c r="M355" s="3" t="s">
        <v>2224</v>
      </c>
      <c r="N355" s="34" t="str">
        <f t="shared" si="38"/>
        <v/>
      </c>
      <c r="O355" s="34" t="str">
        <f t="shared" si="39"/>
        <v/>
      </c>
      <c r="S355" t="s">
        <v>1015</v>
      </c>
      <c r="T355" s="34" t="str">
        <f>IF(RIGHT(TRIM(SUBSTITUTE(B355,":","")),7)="specify","Hide concept if ["&amp;#REF!&amp;"] &lt;&gt; 'Other'","")</f>
        <v/>
      </c>
      <c r="Y355" t="s">
        <v>16</v>
      </c>
      <c r="Z355" t="s">
        <v>1467</v>
      </c>
      <c r="AA355" t="s">
        <v>1468</v>
      </c>
      <c r="AB355" s="85" t="s">
        <v>1458</v>
      </c>
      <c r="AC355" s="85" t="s">
        <v>1459</v>
      </c>
      <c r="AD355" s="85" t="s">
        <v>2927</v>
      </c>
      <c r="AE355" s="85" t="s">
        <v>2929</v>
      </c>
      <c r="AG355" s="86" t="s">
        <v>3094</v>
      </c>
    </row>
    <row r="356" spans="1:33" ht="15" customHeight="1" x14ac:dyDescent="0.2">
      <c r="A356" s="50">
        <f t="shared" ca="1" si="41"/>
        <v>43</v>
      </c>
      <c r="B356" s="85" t="s">
        <v>3096</v>
      </c>
      <c r="C356" s="85"/>
      <c r="D356" s="85" t="s">
        <v>18</v>
      </c>
      <c r="E356" s="70">
        <v>8</v>
      </c>
      <c r="F356" s="85" t="s">
        <v>2971</v>
      </c>
      <c r="G356" s="85"/>
      <c r="H356" s="83"/>
      <c r="I356" s="83"/>
      <c r="J356" s="83"/>
      <c r="K356" s="83"/>
      <c r="L356" s="83"/>
      <c r="M356" s="3" t="s">
        <v>2224</v>
      </c>
      <c r="N356" s="34" t="str">
        <f t="shared" si="38"/>
        <v/>
      </c>
      <c r="O356" s="34" t="str">
        <f t="shared" si="39"/>
        <v/>
      </c>
      <c r="S356" t="s">
        <v>1015</v>
      </c>
      <c r="T356" s="34" t="str">
        <f t="shared" si="40"/>
        <v/>
      </c>
      <c r="Y356" t="s">
        <v>16</v>
      </c>
      <c r="Z356" t="s">
        <v>1467</v>
      </c>
      <c r="AA356" t="s">
        <v>1468</v>
      </c>
      <c r="AB356" s="85" t="s">
        <v>1458</v>
      </c>
      <c r="AC356" s="85" t="s">
        <v>1459</v>
      </c>
      <c r="AD356" s="85" t="s">
        <v>2971</v>
      </c>
      <c r="AE356" s="85" t="s">
        <v>2972</v>
      </c>
      <c r="AG356" s="86" t="s">
        <v>3094</v>
      </c>
    </row>
    <row r="357" spans="1:33" ht="15" customHeight="1" x14ac:dyDescent="0.2">
      <c r="A357" s="50">
        <f t="shared" ca="1" si="41"/>
        <v>43</v>
      </c>
      <c r="B357" s="85" t="s">
        <v>3096</v>
      </c>
      <c r="C357" s="85"/>
      <c r="D357" s="85" t="s">
        <v>18</v>
      </c>
      <c r="E357" s="70">
        <v>9</v>
      </c>
      <c r="F357" s="85" t="s">
        <v>2978</v>
      </c>
      <c r="G357" s="85"/>
      <c r="H357" s="83"/>
      <c r="I357" s="83"/>
      <c r="J357" s="83"/>
      <c r="K357" s="83"/>
      <c r="L357" s="83"/>
      <c r="M357" s="3" t="s">
        <v>2224</v>
      </c>
      <c r="N357" s="34" t="str">
        <f t="shared" si="38"/>
        <v/>
      </c>
      <c r="O357" s="34" t="str">
        <f t="shared" si="39"/>
        <v/>
      </c>
      <c r="S357" t="s">
        <v>1015</v>
      </c>
      <c r="T357" s="34" t="str">
        <f t="shared" si="40"/>
        <v/>
      </c>
      <c r="Y357" t="s">
        <v>16</v>
      </c>
      <c r="Z357" t="s">
        <v>1467</v>
      </c>
      <c r="AA357" t="s">
        <v>1468</v>
      </c>
      <c r="AB357" s="85" t="s">
        <v>1458</v>
      </c>
      <c r="AC357" s="85" t="s">
        <v>1459</v>
      </c>
      <c r="AD357" s="85" t="s">
        <v>2978</v>
      </c>
      <c r="AE357" s="85" t="s">
        <v>2979</v>
      </c>
      <c r="AG357" s="86" t="s">
        <v>3094</v>
      </c>
    </row>
    <row r="358" spans="1:33" ht="15" customHeight="1" x14ac:dyDescent="0.2">
      <c r="A358" s="50">
        <f t="shared" ca="1" si="41"/>
        <v>43</v>
      </c>
      <c r="B358" s="85" t="s">
        <v>3096</v>
      </c>
      <c r="C358" s="85"/>
      <c r="D358" s="85" t="s">
        <v>18</v>
      </c>
      <c r="E358" s="70">
        <v>10</v>
      </c>
      <c r="F358" s="85" t="s">
        <v>2983</v>
      </c>
      <c r="G358" s="85"/>
      <c r="H358" s="83"/>
      <c r="I358" s="83"/>
      <c r="J358" s="83"/>
      <c r="K358" s="83"/>
      <c r="L358" s="83"/>
      <c r="M358" s="3" t="s">
        <v>2224</v>
      </c>
      <c r="N358" s="34" t="str">
        <f t="shared" ref="N358:N392" si="42">IF(Y358="BOOLEAN","Yes/no",IF(Y358="TRUE_ONLY","True only",IF(Y358="INTEGER","Integer",IF(Y358="INTEGER_ZERO_OR_POSITIVE","Integer zero or positive",""))))</f>
        <v/>
      </c>
      <c r="O358" s="34" t="str">
        <f t="shared" ref="O358:O392" si="43">IF(Y358="LONG_TEXT",255,IF(AND(Y358="TEXT",AE358=""),50,""))</f>
        <v/>
      </c>
      <c r="S358" t="s">
        <v>1015</v>
      </c>
      <c r="T358" s="34" t="str">
        <f t="shared" si="40"/>
        <v/>
      </c>
      <c r="Y358" t="s">
        <v>16</v>
      </c>
      <c r="Z358" t="s">
        <v>1467</v>
      </c>
      <c r="AA358" t="s">
        <v>1468</v>
      </c>
      <c r="AB358" s="85" t="s">
        <v>1458</v>
      </c>
      <c r="AC358" s="85" t="s">
        <v>1459</v>
      </c>
      <c r="AD358" s="85" t="s">
        <v>2983</v>
      </c>
      <c r="AE358" s="85" t="s">
        <v>2984</v>
      </c>
      <c r="AG358" s="86" t="s">
        <v>3094</v>
      </c>
    </row>
    <row r="359" spans="1:33" ht="15" customHeight="1" x14ac:dyDescent="0.2">
      <c r="A359" s="50">
        <f t="shared" ca="1" si="41"/>
        <v>43</v>
      </c>
      <c r="B359" s="85" t="s">
        <v>3096</v>
      </c>
      <c r="C359" s="85"/>
      <c r="D359" s="85" t="s">
        <v>18</v>
      </c>
      <c r="E359" s="70">
        <v>11</v>
      </c>
      <c r="F359" s="85" t="s">
        <v>2988</v>
      </c>
      <c r="G359" s="85"/>
      <c r="H359" s="83"/>
      <c r="I359" s="83"/>
      <c r="J359" s="83"/>
      <c r="K359" s="83"/>
      <c r="L359" s="83"/>
      <c r="M359" s="3" t="s">
        <v>2224</v>
      </c>
      <c r="N359" s="34" t="str">
        <f t="shared" si="42"/>
        <v/>
      </c>
      <c r="O359" s="34" t="str">
        <f t="shared" si="43"/>
        <v/>
      </c>
      <c r="S359" t="s">
        <v>1015</v>
      </c>
      <c r="T359" s="34" t="str">
        <f t="shared" ref="T359:T392" si="44">IF(RIGHT(TRIM(SUBSTITUTE(B359,":","")),7)="specify","Hide concept if ["&amp;B358&amp;"] &lt;&gt; 'Other'","")</f>
        <v/>
      </c>
      <c r="Y359" t="s">
        <v>16</v>
      </c>
      <c r="Z359" t="s">
        <v>1467</v>
      </c>
      <c r="AA359" t="s">
        <v>1468</v>
      </c>
      <c r="AB359" s="85" t="s">
        <v>1458</v>
      </c>
      <c r="AC359" s="85" t="s">
        <v>1459</v>
      </c>
      <c r="AD359" s="85" t="s">
        <v>2988</v>
      </c>
      <c r="AE359" s="85" t="s">
        <v>2989</v>
      </c>
      <c r="AG359" s="86" t="s">
        <v>3094</v>
      </c>
    </row>
    <row r="360" spans="1:33" ht="15" customHeight="1" x14ac:dyDescent="0.2">
      <c r="A360" s="50">
        <f t="shared" ca="1" si="41"/>
        <v>43</v>
      </c>
      <c r="B360" s="85" t="s">
        <v>3096</v>
      </c>
      <c r="C360" s="85"/>
      <c r="D360" s="85" t="s">
        <v>18</v>
      </c>
      <c r="E360" s="70">
        <v>12</v>
      </c>
      <c r="F360" s="85" t="s">
        <v>2993</v>
      </c>
      <c r="G360" s="85"/>
      <c r="H360" s="83"/>
      <c r="I360" s="83"/>
      <c r="J360" s="83"/>
      <c r="K360" s="83"/>
      <c r="L360" s="83"/>
      <c r="M360" s="3" t="s">
        <v>2224</v>
      </c>
      <c r="N360" s="34" t="str">
        <f t="shared" si="42"/>
        <v/>
      </c>
      <c r="O360" s="34" t="str">
        <f t="shared" si="43"/>
        <v/>
      </c>
      <c r="S360" t="s">
        <v>1015</v>
      </c>
      <c r="T360" s="34" t="str">
        <f t="shared" si="44"/>
        <v/>
      </c>
      <c r="Y360" t="s">
        <v>16</v>
      </c>
      <c r="Z360" t="s">
        <v>1467</v>
      </c>
      <c r="AA360" t="s">
        <v>1468</v>
      </c>
      <c r="AB360" s="85" t="s">
        <v>1458</v>
      </c>
      <c r="AC360" s="85" t="s">
        <v>1459</v>
      </c>
      <c r="AD360" s="85" t="s">
        <v>2993</v>
      </c>
      <c r="AE360" s="85" t="s">
        <v>2994</v>
      </c>
      <c r="AG360" s="86" t="s">
        <v>3094</v>
      </c>
    </row>
    <row r="361" spans="1:33" ht="15" customHeight="1" x14ac:dyDescent="0.2">
      <c r="A361" s="50">
        <f t="shared" ca="1" si="41"/>
        <v>43</v>
      </c>
      <c r="B361" s="85" t="s">
        <v>3096</v>
      </c>
      <c r="C361" s="85"/>
      <c r="D361" s="85" t="s">
        <v>18</v>
      </c>
      <c r="E361" s="70">
        <v>13</v>
      </c>
      <c r="F361" s="85" t="s">
        <v>3000</v>
      </c>
      <c r="G361" s="85"/>
      <c r="H361" s="83"/>
      <c r="I361" s="83"/>
      <c r="J361" s="83"/>
      <c r="K361" s="83"/>
      <c r="L361" s="83"/>
      <c r="M361" s="3" t="s">
        <v>2224</v>
      </c>
      <c r="N361" s="34" t="str">
        <f t="shared" si="42"/>
        <v/>
      </c>
      <c r="O361" s="34" t="str">
        <f t="shared" si="43"/>
        <v/>
      </c>
      <c r="S361" t="s">
        <v>1015</v>
      </c>
      <c r="T361" s="34" t="str">
        <f t="shared" si="44"/>
        <v/>
      </c>
      <c r="Y361" t="s">
        <v>16</v>
      </c>
      <c r="Z361" t="s">
        <v>1467</v>
      </c>
      <c r="AA361" t="s">
        <v>1468</v>
      </c>
      <c r="AB361" s="85" t="s">
        <v>1458</v>
      </c>
      <c r="AC361" s="85" t="s">
        <v>1459</v>
      </c>
      <c r="AD361" s="85" t="s">
        <v>3000</v>
      </c>
      <c r="AE361" s="85" t="s">
        <v>3001</v>
      </c>
      <c r="AG361" s="86" t="s">
        <v>3094</v>
      </c>
    </row>
    <row r="362" spans="1:33" ht="15" customHeight="1" x14ac:dyDescent="0.2">
      <c r="A362" s="50">
        <f t="shared" ca="1" si="41"/>
        <v>43</v>
      </c>
      <c r="B362" s="85" t="s">
        <v>3096</v>
      </c>
      <c r="C362" s="85"/>
      <c r="D362" s="85" t="s">
        <v>18</v>
      </c>
      <c r="E362" s="70">
        <v>14</v>
      </c>
      <c r="F362" s="85" t="s">
        <v>3008</v>
      </c>
      <c r="G362" s="85"/>
      <c r="H362" s="83"/>
      <c r="I362" s="83"/>
      <c r="J362" s="83"/>
      <c r="K362" s="83"/>
      <c r="L362" s="83"/>
      <c r="M362" s="3" t="s">
        <v>2224</v>
      </c>
      <c r="N362" s="34" t="str">
        <f t="shared" si="42"/>
        <v/>
      </c>
      <c r="O362" s="34" t="str">
        <f t="shared" si="43"/>
        <v/>
      </c>
      <c r="S362" t="s">
        <v>1015</v>
      </c>
      <c r="T362" s="34" t="str">
        <f t="shared" si="44"/>
        <v/>
      </c>
      <c r="Y362" t="s">
        <v>16</v>
      </c>
      <c r="Z362" t="s">
        <v>1467</v>
      </c>
      <c r="AA362" t="s">
        <v>1468</v>
      </c>
      <c r="AB362" s="85" t="s">
        <v>1458</v>
      </c>
      <c r="AC362" s="85" t="s">
        <v>1459</v>
      </c>
      <c r="AD362" s="85" t="s">
        <v>3008</v>
      </c>
      <c r="AE362" s="85" t="s">
        <v>3009</v>
      </c>
      <c r="AG362" s="86" t="s">
        <v>3094</v>
      </c>
    </row>
    <row r="363" spans="1:33" ht="15" customHeight="1" x14ac:dyDescent="0.2">
      <c r="A363" s="50">
        <f t="shared" ca="1" si="41"/>
        <v>43</v>
      </c>
      <c r="B363" s="85" t="s">
        <v>3096</v>
      </c>
      <c r="C363" s="85"/>
      <c r="D363" s="85" t="s">
        <v>18</v>
      </c>
      <c r="E363" s="70">
        <v>15</v>
      </c>
      <c r="F363" s="85" t="s">
        <v>3012</v>
      </c>
      <c r="G363" s="85"/>
      <c r="H363" s="83"/>
      <c r="I363" s="83"/>
      <c r="J363" s="83"/>
      <c r="K363" s="83"/>
      <c r="L363" s="83"/>
      <c r="M363" s="3" t="s">
        <v>2224</v>
      </c>
      <c r="N363" s="34" t="str">
        <f t="shared" si="42"/>
        <v/>
      </c>
      <c r="O363" s="34" t="str">
        <f t="shared" si="43"/>
        <v/>
      </c>
      <c r="S363" t="s">
        <v>1015</v>
      </c>
      <c r="T363" s="34" t="str">
        <f t="shared" si="44"/>
        <v/>
      </c>
      <c r="Y363" t="s">
        <v>16</v>
      </c>
      <c r="Z363" t="s">
        <v>1467</v>
      </c>
      <c r="AA363" t="s">
        <v>1468</v>
      </c>
      <c r="AB363" s="85" t="s">
        <v>1458</v>
      </c>
      <c r="AC363" s="85" t="s">
        <v>1459</v>
      </c>
      <c r="AD363" s="85" t="s">
        <v>3012</v>
      </c>
      <c r="AE363" s="85" t="s">
        <v>3013</v>
      </c>
      <c r="AG363" s="86" t="s">
        <v>3094</v>
      </c>
    </row>
    <row r="364" spans="1:33" ht="15" customHeight="1" x14ac:dyDescent="0.2">
      <c r="A364" s="50">
        <f t="shared" ca="1" si="41"/>
        <v>43</v>
      </c>
      <c r="B364" s="85" t="s">
        <v>3096</v>
      </c>
      <c r="C364" s="85"/>
      <c r="D364" s="85" t="s">
        <v>18</v>
      </c>
      <c r="E364" s="70">
        <v>16</v>
      </c>
      <c r="F364" s="85" t="s">
        <v>3016</v>
      </c>
      <c r="G364" s="85"/>
      <c r="H364" s="83"/>
      <c r="I364" s="83"/>
      <c r="J364" s="83"/>
      <c r="K364" s="83"/>
      <c r="L364" s="83"/>
      <c r="M364" s="3" t="s">
        <v>2224</v>
      </c>
      <c r="N364" s="34" t="str">
        <f t="shared" si="42"/>
        <v/>
      </c>
      <c r="O364" s="34" t="str">
        <f t="shared" si="43"/>
        <v/>
      </c>
      <c r="S364" t="s">
        <v>1015</v>
      </c>
      <c r="T364" s="34" t="str">
        <f t="shared" si="44"/>
        <v/>
      </c>
      <c r="Y364" t="s">
        <v>16</v>
      </c>
      <c r="Z364" t="s">
        <v>1467</v>
      </c>
      <c r="AA364" t="s">
        <v>1468</v>
      </c>
      <c r="AB364" s="85" t="s">
        <v>1458</v>
      </c>
      <c r="AC364" s="85" t="s">
        <v>1459</v>
      </c>
      <c r="AD364" s="85" t="s">
        <v>3016</v>
      </c>
      <c r="AE364" s="85" t="s">
        <v>3017</v>
      </c>
      <c r="AG364" s="86" t="s">
        <v>3094</v>
      </c>
    </row>
    <row r="365" spans="1:33" ht="15" customHeight="1" x14ac:dyDescent="0.2">
      <c r="A365" s="50">
        <f t="shared" ca="1" si="41"/>
        <v>43</v>
      </c>
      <c r="B365" s="85" t="s">
        <v>3096</v>
      </c>
      <c r="C365" s="85"/>
      <c r="D365" s="85" t="s">
        <v>18</v>
      </c>
      <c r="E365" s="70">
        <v>17</v>
      </c>
      <c r="F365" s="85" t="s">
        <v>3018</v>
      </c>
      <c r="G365" s="85"/>
      <c r="H365" s="83"/>
      <c r="I365" s="83"/>
      <c r="J365" s="83"/>
      <c r="K365" s="83"/>
      <c r="L365" s="83"/>
      <c r="M365" s="3" t="s">
        <v>2224</v>
      </c>
      <c r="N365" s="34" t="str">
        <f t="shared" si="42"/>
        <v/>
      </c>
      <c r="O365" s="34" t="str">
        <f t="shared" si="43"/>
        <v/>
      </c>
      <c r="S365" t="s">
        <v>1015</v>
      </c>
      <c r="T365" s="34" t="str">
        <f t="shared" si="44"/>
        <v/>
      </c>
      <c r="Y365" t="s">
        <v>16</v>
      </c>
      <c r="Z365" t="s">
        <v>1467</v>
      </c>
      <c r="AA365" t="s">
        <v>1468</v>
      </c>
      <c r="AB365" s="85" t="s">
        <v>1458</v>
      </c>
      <c r="AC365" s="85" t="s">
        <v>1459</v>
      </c>
      <c r="AD365" s="85" t="s">
        <v>3018</v>
      </c>
      <c r="AE365" s="85" t="s">
        <v>3020</v>
      </c>
      <c r="AG365" s="86" t="s">
        <v>3094</v>
      </c>
    </row>
    <row r="366" spans="1:33" ht="15" customHeight="1" x14ac:dyDescent="0.2">
      <c r="A366" s="50">
        <f t="shared" ca="1" si="41"/>
        <v>43</v>
      </c>
      <c r="B366" s="85" t="s">
        <v>3096</v>
      </c>
      <c r="C366" s="85"/>
      <c r="D366" s="85" t="s">
        <v>18</v>
      </c>
      <c r="E366" s="70">
        <v>18</v>
      </c>
      <c r="F366" s="85" t="s">
        <v>2932</v>
      </c>
      <c r="G366" s="85"/>
      <c r="H366" s="83"/>
      <c r="I366" s="83"/>
      <c r="J366" s="83"/>
      <c r="K366" s="83"/>
      <c r="L366" s="83"/>
      <c r="M366" s="3" t="s">
        <v>2224</v>
      </c>
      <c r="N366" s="34" t="str">
        <f t="shared" si="42"/>
        <v/>
      </c>
      <c r="O366" s="34" t="str">
        <f t="shared" si="43"/>
        <v/>
      </c>
      <c r="S366" t="s">
        <v>1015</v>
      </c>
      <c r="T366" s="34" t="str">
        <f t="shared" si="44"/>
        <v/>
      </c>
      <c r="Y366" t="s">
        <v>16</v>
      </c>
      <c r="Z366" t="s">
        <v>1467</v>
      </c>
      <c r="AA366" t="s">
        <v>1468</v>
      </c>
      <c r="AB366" s="85" t="s">
        <v>1458</v>
      </c>
      <c r="AC366" s="85" t="s">
        <v>1459</v>
      </c>
      <c r="AD366" s="85" t="s">
        <v>2932</v>
      </c>
      <c r="AE366" s="85" t="s">
        <v>2933</v>
      </c>
      <c r="AG366" s="86" t="s">
        <v>3094</v>
      </c>
    </row>
    <row r="367" spans="1:33" ht="15" customHeight="1" x14ac:dyDescent="0.2">
      <c r="A367" s="50">
        <f t="shared" ca="1" si="41"/>
        <v>43</v>
      </c>
      <c r="B367" s="85" t="s">
        <v>3096</v>
      </c>
      <c r="C367" s="85"/>
      <c r="D367" s="85" t="s">
        <v>18</v>
      </c>
      <c r="E367" s="70">
        <v>19</v>
      </c>
      <c r="F367" s="85" t="s">
        <v>2936</v>
      </c>
      <c r="G367" s="85"/>
      <c r="H367" s="83"/>
      <c r="I367" s="83"/>
      <c r="J367" s="83"/>
      <c r="K367" s="83"/>
      <c r="L367" s="83"/>
      <c r="M367" s="3" t="s">
        <v>2224</v>
      </c>
      <c r="N367" s="34" t="str">
        <f t="shared" si="42"/>
        <v/>
      </c>
      <c r="O367" s="34" t="str">
        <f t="shared" si="43"/>
        <v/>
      </c>
      <c r="S367" t="s">
        <v>1015</v>
      </c>
      <c r="T367" s="34" t="str">
        <f t="shared" si="44"/>
        <v/>
      </c>
      <c r="Y367" t="s">
        <v>16</v>
      </c>
      <c r="Z367" t="s">
        <v>1467</v>
      </c>
      <c r="AA367" t="s">
        <v>1468</v>
      </c>
      <c r="AB367" s="85" t="s">
        <v>1458</v>
      </c>
      <c r="AC367" s="85" t="s">
        <v>1459</v>
      </c>
      <c r="AD367" s="85" t="s">
        <v>2936</v>
      </c>
      <c r="AE367" s="85" t="s">
        <v>2937</v>
      </c>
      <c r="AG367" s="86" t="s">
        <v>3094</v>
      </c>
    </row>
    <row r="368" spans="1:33" ht="15" customHeight="1" x14ac:dyDescent="0.2">
      <c r="A368" s="50">
        <f t="shared" ca="1" si="41"/>
        <v>43</v>
      </c>
      <c r="B368" s="85" t="s">
        <v>3096</v>
      </c>
      <c r="C368" s="85"/>
      <c r="D368" s="85" t="s">
        <v>18</v>
      </c>
      <c r="E368" s="70">
        <v>20</v>
      </c>
      <c r="F368" s="85" t="s">
        <v>2942</v>
      </c>
      <c r="G368" s="85"/>
      <c r="H368" s="83"/>
      <c r="I368" s="83"/>
      <c r="J368" s="83"/>
      <c r="K368" s="83"/>
      <c r="L368" s="83"/>
      <c r="M368" s="3" t="s">
        <v>2224</v>
      </c>
      <c r="N368" s="34" t="str">
        <f t="shared" si="42"/>
        <v/>
      </c>
      <c r="O368" s="34" t="str">
        <f t="shared" si="43"/>
        <v/>
      </c>
      <c r="S368" t="s">
        <v>1015</v>
      </c>
      <c r="T368" s="34" t="str">
        <f t="shared" si="44"/>
        <v/>
      </c>
      <c r="Y368" t="s">
        <v>16</v>
      </c>
      <c r="Z368" t="s">
        <v>1467</v>
      </c>
      <c r="AA368" t="s">
        <v>1468</v>
      </c>
      <c r="AB368" s="85" t="s">
        <v>1458</v>
      </c>
      <c r="AC368" s="85" t="s">
        <v>1459</v>
      </c>
      <c r="AD368" s="85" t="s">
        <v>2942</v>
      </c>
      <c r="AE368" s="85" t="s">
        <v>2943</v>
      </c>
      <c r="AG368" s="86" t="s">
        <v>3094</v>
      </c>
    </row>
    <row r="369" spans="1:33" ht="15" customHeight="1" x14ac:dyDescent="0.2">
      <c r="A369" s="50">
        <f t="shared" ca="1" si="41"/>
        <v>43</v>
      </c>
      <c r="B369" s="85" t="s">
        <v>3096</v>
      </c>
      <c r="C369" s="85"/>
      <c r="D369" s="85" t="s">
        <v>18</v>
      </c>
      <c r="E369" s="70">
        <v>21</v>
      </c>
      <c r="F369" s="85" t="s">
        <v>2946</v>
      </c>
      <c r="G369" s="85"/>
      <c r="H369" s="83"/>
      <c r="I369" s="83"/>
      <c r="J369" s="83"/>
      <c r="K369" s="83"/>
      <c r="L369" s="83"/>
      <c r="M369" s="3" t="s">
        <v>2224</v>
      </c>
      <c r="N369" s="34" t="str">
        <f t="shared" si="42"/>
        <v/>
      </c>
      <c r="O369" s="34" t="str">
        <f t="shared" si="43"/>
        <v/>
      </c>
      <c r="S369" t="s">
        <v>1015</v>
      </c>
      <c r="T369" s="34" t="str">
        <f t="shared" si="44"/>
        <v/>
      </c>
      <c r="Y369" t="s">
        <v>16</v>
      </c>
      <c r="Z369" t="s">
        <v>1467</v>
      </c>
      <c r="AA369" t="s">
        <v>1468</v>
      </c>
      <c r="AB369" s="85" t="s">
        <v>1458</v>
      </c>
      <c r="AC369" s="85" t="s">
        <v>1459</v>
      </c>
      <c r="AD369" s="85" t="s">
        <v>2946</v>
      </c>
      <c r="AE369" s="85" t="s">
        <v>2947</v>
      </c>
      <c r="AG369" s="86" t="s">
        <v>3094</v>
      </c>
    </row>
    <row r="370" spans="1:33" ht="15" customHeight="1" x14ac:dyDescent="0.2">
      <c r="A370" s="50">
        <f t="shared" ca="1" si="41"/>
        <v>43</v>
      </c>
      <c r="B370" s="85" t="s">
        <v>3096</v>
      </c>
      <c r="C370" s="85"/>
      <c r="D370" s="85" t="s">
        <v>18</v>
      </c>
      <c r="E370" s="70">
        <v>22</v>
      </c>
      <c r="F370" s="85" t="s">
        <v>2948</v>
      </c>
      <c r="G370" s="85"/>
      <c r="H370" s="83"/>
      <c r="I370" s="83"/>
      <c r="J370" s="83"/>
      <c r="K370" s="83"/>
      <c r="L370" s="83"/>
      <c r="M370" s="3" t="s">
        <v>2224</v>
      </c>
      <c r="N370" s="34" t="str">
        <f t="shared" si="42"/>
        <v/>
      </c>
      <c r="O370" s="34" t="str">
        <f t="shared" si="43"/>
        <v/>
      </c>
      <c r="S370" t="s">
        <v>1015</v>
      </c>
      <c r="T370" s="34" t="str">
        <f t="shared" si="44"/>
        <v/>
      </c>
      <c r="Y370" t="s">
        <v>16</v>
      </c>
      <c r="Z370" t="s">
        <v>1467</v>
      </c>
      <c r="AA370" t="s">
        <v>1468</v>
      </c>
      <c r="AB370" s="85" t="s">
        <v>1458</v>
      </c>
      <c r="AC370" s="85" t="s">
        <v>1459</v>
      </c>
      <c r="AD370" s="85" t="s">
        <v>2948</v>
      </c>
      <c r="AE370" s="85" t="s">
        <v>2950</v>
      </c>
      <c r="AG370" s="86" t="s">
        <v>3094</v>
      </c>
    </row>
    <row r="371" spans="1:33" ht="15" customHeight="1" x14ac:dyDescent="0.2">
      <c r="A371" s="50">
        <f t="shared" ca="1" si="41"/>
        <v>43</v>
      </c>
      <c r="B371" s="85" t="s">
        <v>3096</v>
      </c>
      <c r="C371" s="85"/>
      <c r="D371" s="85" t="s">
        <v>18</v>
      </c>
      <c r="E371" s="70">
        <v>23</v>
      </c>
      <c r="F371" s="85" t="s">
        <v>2951</v>
      </c>
      <c r="G371" s="85"/>
      <c r="H371" s="83"/>
      <c r="I371" s="83"/>
      <c r="J371" s="83"/>
      <c r="K371" s="83"/>
      <c r="L371" s="83"/>
      <c r="M371" s="3" t="s">
        <v>2224</v>
      </c>
      <c r="N371" s="34" t="str">
        <f t="shared" si="42"/>
        <v/>
      </c>
      <c r="O371" s="34" t="str">
        <f t="shared" si="43"/>
        <v/>
      </c>
      <c r="S371" t="s">
        <v>1015</v>
      </c>
      <c r="T371" s="34" t="str">
        <f t="shared" si="44"/>
        <v/>
      </c>
      <c r="Y371" t="s">
        <v>16</v>
      </c>
      <c r="Z371" t="s">
        <v>1467</v>
      </c>
      <c r="AA371" t="s">
        <v>1468</v>
      </c>
      <c r="AB371" s="85" t="s">
        <v>1458</v>
      </c>
      <c r="AC371" s="85" t="s">
        <v>1459</v>
      </c>
      <c r="AD371" s="85" t="s">
        <v>2951</v>
      </c>
      <c r="AE371" s="85" t="s">
        <v>2957</v>
      </c>
      <c r="AG371" s="86" t="s">
        <v>3094</v>
      </c>
    </row>
    <row r="372" spans="1:33" ht="15" customHeight="1" x14ac:dyDescent="0.2">
      <c r="A372" s="50">
        <f t="shared" ca="1" si="41"/>
        <v>43</v>
      </c>
      <c r="B372" s="85" t="s">
        <v>3096</v>
      </c>
      <c r="C372" s="85"/>
      <c r="D372" s="85" t="s">
        <v>18</v>
      </c>
      <c r="E372" s="70">
        <v>24</v>
      </c>
      <c r="F372" s="85" t="s">
        <v>2960</v>
      </c>
      <c r="G372" s="85"/>
      <c r="H372" s="83"/>
      <c r="I372" s="83"/>
      <c r="J372" s="83"/>
      <c r="K372" s="83"/>
      <c r="L372" s="83"/>
      <c r="M372" s="3" t="s">
        <v>2224</v>
      </c>
      <c r="N372" s="34" t="str">
        <f t="shared" si="42"/>
        <v/>
      </c>
      <c r="O372" s="34" t="str">
        <f t="shared" si="43"/>
        <v/>
      </c>
      <c r="S372" t="s">
        <v>1015</v>
      </c>
      <c r="T372" s="34" t="str">
        <f t="shared" si="44"/>
        <v/>
      </c>
      <c r="Y372" t="s">
        <v>16</v>
      </c>
      <c r="Z372" t="s">
        <v>1467</v>
      </c>
      <c r="AA372" t="s">
        <v>1468</v>
      </c>
      <c r="AB372" s="85" t="s">
        <v>1458</v>
      </c>
      <c r="AC372" s="85" t="s">
        <v>1459</v>
      </c>
      <c r="AD372" s="85" t="s">
        <v>2960</v>
      </c>
      <c r="AE372" s="85" t="s">
        <v>2961</v>
      </c>
      <c r="AG372" s="86" t="s">
        <v>3094</v>
      </c>
    </row>
    <row r="373" spans="1:33" ht="15" customHeight="1" x14ac:dyDescent="0.2">
      <c r="A373" s="50">
        <f t="shared" ca="1" si="41"/>
        <v>43</v>
      </c>
      <c r="B373" s="85" t="s">
        <v>3096</v>
      </c>
      <c r="C373" s="85"/>
      <c r="D373" s="85" t="s">
        <v>18</v>
      </c>
      <c r="E373" s="70">
        <v>25</v>
      </c>
      <c r="F373" s="85" t="s">
        <v>2964</v>
      </c>
      <c r="G373" s="85"/>
      <c r="H373" s="83"/>
      <c r="I373" s="83"/>
      <c r="J373" s="83"/>
      <c r="K373" s="83"/>
      <c r="L373" s="83"/>
      <c r="M373" s="3" t="s">
        <v>2224</v>
      </c>
      <c r="N373" s="34" t="str">
        <f t="shared" si="42"/>
        <v/>
      </c>
      <c r="O373" s="34" t="str">
        <f t="shared" si="43"/>
        <v/>
      </c>
      <c r="S373" t="s">
        <v>1015</v>
      </c>
      <c r="T373" s="34" t="str">
        <f t="shared" si="44"/>
        <v/>
      </c>
      <c r="Y373" t="s">
        <v>16</v>
      </c>
      <c r="Z373" t="s">
        <v>1467</v>
      </c>
      <c r="AA373" t="s">
        <v>1468</v>
      </c>
      <c r="AB373" s="85" t="s">
        <v>1458</v>
      </c>
      <c r="AC373" s="85" t="s">
        <v>1459</v>
      </c>
      <c r="AD373" s="85" t="s">
        <v>2964</v>
      </c>
      <c r="AE373" s="85" t="s">
        <v>2965</v>
      </c>
      <c r="AG373" s="86" t="s">
        <v>3094</v>
      </c>
    </row>
    <row r="374" spans="1:33" ht="15" customHeight="1" x14ac:dyDescent="0.2">
      <c r="A374" s="50">
        <f t="shared" ca="1" si="41"/>
        <v>43</v>
      </c>
      <c r="B374" s="85" t="s">
        <v>3096</v>
      </c>
      <c r="C374" s="85"/>
      <c r="D374" s="85" t="s">
        <v>18</v>
      </c>
      <c r="E374" s="70">
        <v>26</v>
      </c>
      <c r="F374" s="85" t="s">
        <v>3027</v>
      </c>
      <c r="G374" s="85"/>
      <c r="H374" s="83"/>
      <c r="I374" s="83"/>
      <c r="J374" s="83"/>
      <c r="K374" s="83"/>
      <c r="L374" s="83"/>
      <c r="M374" s="3" t="s">
        <v>2224</v>
      </c>
      <c r="N374" s="34" t="str">
        <f t="shared" si="42"/>
        <v/>
      </c>
      <c r="O374" s="34" t="str">
        <f t="shared" si="43"/>
        <v/>
      </c>
      <c r="S374" t="s">
        <v>1015</v>
      </c>
      <c r="T374" s="34" t="str">
        <f t="shared" si="44"/>
        <v/>
      </c>
      <c r="Y374" t="s">
        <v>16</v>
      </c>
      <c r="Z374" t="s">
        <v>1467</v>
      </c>
      <c r="AA374" t="s">
        <v>1468</v>
      </c>
      <c r="AB374" s="85" t="s">
        <v>1458</v>
      </c>
      <c r="AC374" s="85" t="s">
        <v>1459</v>
      </c>
      <c r="AD374" s="85" t="s">
        <v>3027</v>
      </c>
      <c r="AE374" s="85" t="s">
        <v>3028</v>
      </c>
      <c r="AG374" s="86" t="s">
        <v>3094</v>
      </c>
    </row>
    <row r="375" spans="1:33" ht="15" customHeight="1" x14ac:dyDescent="0.2">
      <c r="A375" s="50">
        <f t="shared" ca="1" si="41"/>
        <v>43</v>
      </c>
      <c r="B375" s="85" t="s">
        <v>3096</v>
      </c>
      <c r="C375" s="85"/>
      <c r="D375" s="85" t="s">
        <v>18</v>
      </c>
      <c r="E375" s="70">
        <v>27</v>
      </c>
      <c r="F375" s="85" t="s">
        <v>3032</v>
      </c>
      <c r="G375" s="85"/>
      <c r="H375" s="83"/>
      <c r="I375" s="83"/>
      <c r="J375" s="83"/>
      <c r="K375" s="83"/>
      <c r="L375" s="83"/>
      <c r="M375" s="3" t="s">
        <v>2224</v>
      </c>
      <c r="N375" s="34" t="str">
        <f t="shared" si="42"/>
        <v/>
      </c>
      <c r="O375" s="34" t="str">
        <f t="shared" si="43"/>
        <v/>
      </c>
      <c r="S375" t="s">
        <v>1015</v>
      </c>
      <c r="T375" s="34" t="str">
        <f t="shared" si="44"/>
        <v/>
      </c>
      <c r="Y375" t="s">
        <v>16</v>
      </c>
      <c r="Z375" t="s">
        <v>1467</v>
      </c>
      <c r="AA375" t="s">
        <v>1468</v>
      </c>
      <c r="AB375" s="85" t="s">
        <v>1458</v>
      </c>
      <c r="AC375" s="85" t="s">
        <v>1459</v>
      </c>
      <c r="AD375" s="85" t="s">
        <v>3032</v>
      </c>
      <c r="AE375" s="85" t="s">
        <v>3033</v>
      </c>
      <c r="AG375" s="86" t="s">
        <v>3094</v>
      </c>
    </row>
    <row r="376" spans="1:33" ht="15" customHeight="1" x14ac:dyDescent="0.2">
      <c r="A376" s="50">
        <f t="shared" ca="1" si="41"/>
        <v>43</v>
      </c>
      <c r="B376" s="85" t="s">
        <v>3096</v>
      </c>
      <c r="C376" s="85"/>
      <c r="D376" s="85" t="s">
        <v>18</v>
      </c>
      <c r="E376" s="70">
        <v>28</v>
      </c>
      <c r="F376" s="85" t="s">
        <v>3034</v>
      </c>
      <c r="G376" s="85"/>
      <c r="H376" s="83"/>
      <c r="I376" s="83"/>
      <c r="J376" s="83"/>
      <c r="K376" s="83"/>
      <c r="L376" s="83"/>
      <c r="M376" s="3" t="s">
        <v>2224</v>
      </c>
      <c r="N376" s="34" t="str">
        <f t="shared" si="42"/>
        <v/>
      </c>
      <c r="O376" s="34" t="str">
        <f t="shared" si="43"/>
        <v/>
      </c>
      <c r="S376" t="s">
        <v>1015</v>
      </c>
      <c r="T376" s="34" t="str">
        <f t="shared" si="44"/>
        <v/>
      </c>
      <c r="Y376" t="s">
        <v>16</v>
      </c>
      <c r="Z376" t="s">
        <v>1467</v>
      </c>
      <c r="AA376" t="s">
        <v>1468</v>
      </c>
      <c r="AB376" s="85" t="s">
        <v>1458</v>
      </c>
      <c r="AC376" s="85" t="s">
        <v>1459</v>
      </c>
      <c r="AD376" s="85" t="s">
        <v>3034</v>
      </c>
      <c r="AE376" s="85" t="s">
        <v>3039</v>
      </c>
      <c r="AG376" s="86" t="s">
        <v>3094</v>
      </c>
    </row>
    <row r="377" spans="1:33" ht="15" customHeight="1" x14ac:dyDescent="0.2">
      <c r="A377" s="50">
        <f t="shared" ca="1" si="41"/>
        <v>43</v>
      </c>
      <c r="B377" s="85" t="s">
        <v>3096</v>
      </c>
      <c r="C377" s="85"/>
      <c r="D377" s="85" t="s">
        <v>18</v>
      </c>
      <c r="E377" s="70">
        <v>29</v>
      </c>
      <c r="F377" s="85" t="s">
        <v>3040</v>
      </c>
      <c r="G377" s="85"/>
      <c r="H377" s="83"/>
      <c r="I377" s="83"/>
      <c r="J377" s="83"/>
      <c r="K377" s="83"/>
      <c r="L377" s="83"/>
      <c r="M377" s="3" t="s">
        <v>2224</v>
      </c>
      <c r="N377" s="34" t="str">
        <f t="shared" si="42"/>
        <v/>
      </c>
      <c r="O377" s="34" t="str">
        <f t="shared" si="43"/>
        <v/>
      </c>
      <c r="S377" t="s">
        <v>1015</v>
      </c>
      <c r="T377" s="34" t="str">
        <f t="shared" si="44"/>
        <v/>
      </c>
      <c r="Y377" t="s">
        <v>16</v>
      </c>
      <c r="Z377" t="s">
        <v>1467</v>
      </c>
      <c r="AA377" t="s">
        <v>1468</v>
      </c>
      <c r="AB377" s="85" t="s">
        <v>1458</v>
      </c>
      <c r="AC377" s="85" t="s">
        <v>1459</v>
      </c>
      <c r="AD377" s="85" t="s">
        <v>3040</v>
      </c>
      <c r="AE377" s="85" t="s">
        <v>3045</v>
      </c>
      <c r="AG377" s="86" t="s">
        <v>3094</v>
      </c>
    </row>
    <row r="378" spans="1:33" ht="15" customHeight="1" x14ac:dyDescent="0.2">
      <c r="A378" s="50">
        <f t="shared" ca="1" si="41"/>
        <v>43</v>
      </c>
      <c r="B378" s="85" t="s">
        <v>3096</v>
      </c>
      <c r="C378" s="85"/>
      <c r="D378" s="85" t="s">
        <v>18</v>
      </c>
      <c r="E378" s="70">
        <v>30</v>
      </c>
      <c r="F378" s="85" t="s">
        <v>3046</v>
      </c>
      <c r="G378" s="85"/>
      <c r="H378" s="83"/>
      <c r="I378" s="83"/>
      <c r="J378" s="83"/>
      <c r="K378" s="83"/>
      <c r="L378" s="83"/>
      <c r="M378" s="3" t="s">
        <v>2224</v>
      </c>
      <c r="N378" s="34" t="str">
        <f t="shared" si="42"/>
        <v/>
      </c>
      <c r="O378" s="34" t="str">
        <f t="shared" si="43"/>
        <v/>
      </c>
      <c r="S378" t="s">
        <v>1015</v>
      </c>
      <c r="T378" s="34" t="str">
        <f t="shared" si="44"/>
        <v/>
      </c>
      <c r="Y378" t="s">
        <v>16</v>
      </c>
      <c r="Z378" t="s">
        <v>1467</v>
      </c>
      <c r="AA378" t="s">
        <v>1468</v>
      </c>
      <c r="AB378" s="85" t="s">
        <v>1458</v>
      </c>
      <c r="AC378" s="85" t="s">
        <v>1459</v>
      </c>
      <c r="AD378" s="85" t="s">
        <v>3046</v>
      </c>
      <c r="AE378" s="85" t="s">
        <v>3048</v>
      </c>
      <c r="AG378" s="86" t="s">
        <v>3094</v>
      </c>
    </row>
    <row r="379" spans="1:33" ht="15" customHeight="1" x14ac:dyDescent="0.2">
      <c r="A379" s="50">
        <f t="shared" ca="1" si="41"/>
        <v>43</v>
      </c>
      <c r="B379" s="85" t="s">
        <v>3096</v>
      </c>
      <c r="C379" s="85"/>
      <c r="D379" s="85" t="s">
        <v>18</v>
      </c>
      <c r="E379" s="70">
        <v>31</v>
      </c>
      <c r="F379" s="85" t="s">
        <v>3052</v>
      </c>
      <c r="G379" s="85"/>
      <c r="H379" s="83"/>
      <c r="I379" s="83"/>
      <c r="J379" s="83"/>
      <c r="K379" s="83"/>
      <c r="L379" s="83"/>
      <c r="M379" s="3" t="s">
        <v>2224</v>
      </c>
      <c r="N379" s="34" t="str">
        <f t="shared" si="42"/>
        <v/>
      </c>
      <c r="O379" s="34" t="str">
        <f t="shared" si="43"/>
        <v/>
      </c>
      <c r="S379" t="s">
        <v>1015</v>
      </c>
      <c r="T379" s="34" t="str">
        <f t="shared" si="44"/>
        <v/>
      </c>
      <c r="Y379" t="s">
        <v>16</v>
      </c>
      <c r="Z379" t="s">
        <v>1467</v>
      </c>
      <c r="AA379" t="s">
        <v>1468</v>
      </c>
      <c r="AB379" s="85" t="s">
        <v>1458</v>
      </c>
      <c r="AC379" s="85" t="s">
        <v>1459</v>
      </c>
      <c r="AD379" s="85" t="s">
        <v>3052</v>
      </c>
      <c r="AE379" s="85" t="s">
        <v>3053</v>
      </c>
      <c r="AG379" s="86" t="s">
        <v>3094</v>
      </c>
    </row>
    <row r="380" spans="1:33" ht="15" customHeight="1" x14ac:dyDescent="0.2">
      <c r="A380" s="50">
        <f t="shared" ca="1" si="41"/>
        <v>43</v>
      </c>
      <c r="B380" s="85" t="s">
        <v>3096</v>
      </c>
      <c r="C380" s="85"/>
      <c r="D380" s="85" t="s">
        <v>18</v>
      </c>
      <c r="E380" s="70">
        <v>32</v>
      </c>
      <c r="F380" s="85" t="s">
        <v>3054</v>
      </c>
      <c r="G380" s="85"/>
      <c r="H380" s="83"/>
      <c r="I380" s="83"/>
      <c r="J380" s="83"/>
      <c r="K380" s="83"/>
      <c r="L380" s="83"/>
      <c r="M380" s="3" t="s">
        <v>2224</v>
      </c>
      <c r="N380" s="34" t="str">
        <f t="shared" si="42"/>
        <v/>
      </c>
      <c r="O380" s="34" t="str">
        <f t="shared" si="43"/>
        <v/>
      </c>
      <c r="S380" t="s">
        <v>1015</v>
      </c>
      <c r="T380" s="34" t="str">
        <f t="shared" si="44"/>
        <v/>
      </c>
      <c r="Y380" t="s">
        <v>16</v>
      </c>
      <c r="Z380" t="s">
        <v>1467</v>
      </c>
      <c r="AA380" t="s">
        <v>1468</v>
      </c>
      <c r="AB380" s="85" t="s">
        <v>1458</v>
      </c>
      <c r="AC380" s="85" t="s">
        <v>1459</v>
      </c>
      <c r="AD380" s="85" t="s">
        <v>3054</v>
      </c>
      <c r="AE380" s="85" t="s">
        <v>3058</v>
      </c>
      <c r="AG380" s="86" t="s">
        <v>3094</v>
      </c>
    </row>
    <row r="381" spans="1:33" ht="15" customHeight="1" x14ac:dyDescent="0.2">
      <c r="A381" s="50">
        <f t="shared" ca="1" si="41"/>
        <v>43</v>
      </c>
      <c r="B381" s="85" t="s">
        <v>3096</v>
      </c>
      <c r="C381" s="85"/>
      <c r="D381" s="85" t="s">
        <v>18</v>
      </c>
      <c r="E381" s="70">
        <v>33</v>
      </c>
      <c r="F381" s="85" t="s">
        <v>3064</v>
      </c>
      <c r="G381" s="85"/>
      <c r="H381" s="83"/>
      <c r="I381" s="83"/>
      <c r="J381" s="83"/>
      <c r="K381" s="83"/>
      <c r="L381" s="83"/>
      <c r="M381" s="3" t="s">
        <v>2224</v>
      </c>
      <c r="N381" s="34" t="str">
        <f t="shared" si="42"/>
        <v/>
      </c>
      <c r="O381" s="34" t="str">
        <f t="shared" si="43"/>
        <v/>
      </c>
      <c r="S381" t="s">
        <v>1015</v>
      </c>
      <c r="T381" s="34" t="str">
        <f t="shared" si="44"/>
        <v/>
      </c>
      <c r="Y381" t="s">
        <v>16</v>
      </c>
      <c r="Z381" t="s">
        <v>1467</v>
      </c>
      <c r="AA381" t="s">
        <v>1468</v>
      </c>
      <c r="AB381" s="85" t="s">
        <v>1458</v>
      </c>
      <c r="AC381" s="85" t="s">
        <v>1459</v>
      </c>
      <c r="AD381" s="85" t="s">
        <v>3064</v>
      </c>
      <c r="AE381" s="85" t="s">
        <v>3065</v>
      </c>
      <c r="AG381" s="86" t="s">
        <v>3094</v>
      </c>
    </row>
    <row r="382" spans="1:33" ht="15" customHeight="1" x14ac:dyDescent="0.2">
      <c r="A382" s="50">
        <f t="shared" ca="1" si="41"/>
        <v>43</v>
      </c>
      <c r="B382" s="85" t="s">
        <v>3096</v>
      </c>
      <c r="C382" s="85"/>
      <c r="D382" s="85" t="s">
        <v>18</v>
      </c>
      <c r="E382" s="70">
        <v>34</v>
      </c>
      <c r="F382" s="85" t="s">
        <v>3066</v>
      </c>
      <c r="G382" s="85"/>
      <c r="H382" s="83"/>
      <c r="I382" s="83"/>
      <c r="J382" s="83"/>
      <c r="K382" s="83"/>
      <c r="L382" s="83"/>
      <c r="M382" s="3" t="s">
        <v>2224</v>
      </c>
      <c r="N382" s="34" t="str">
        <f t="shared" si="42"/>
        <v/>
      </c>
      <c r="O382" s="34" t="str">
        <f t="shared" si="43"/>
        <v/>
      </c>
      <c r="S382" t="s">
        <v>1015</v>
      </c>
      <c r="T382" s="34" t="str">
        <f t="shared" si="44"/>
        <v/>
      </c>
      <c r="Y382" t="s">
        <v>16</v>
      </c>
      <c r="Z382" t="s">
        <v>1467</v>
      </c>
      <c r="AA382" t="s">
        <v>1468</v>
      </c>
      <c r="AB382" s="85" t="s">
        <v>1458</v>
      </c>
      <c r="AC382" s="85" t="s">
        <v>1459</v>
      </c>
      <c r="AD382" s="85" t="s">
        <v>3066</v>
      </c>
      <c r="AE382" s="85" t="s">
        <v>3069</v>
      </c>
      <c r="AG382" s="86" t="s">
        <v>3094</v>
      </c>
    </row>
    <row r="383" spans="1:33" ht="15" customHeight="1" x14ac:dyDescent="0.2">
      <c r="A383" s="50">
        <f t="shared" ca="1" si="41"/>
        <v>43</v>
      </c>
      <c r="B383" s="85" t="s">
        <v>3096</v>
      </c>
      <c r="C383" s="85"/>
      <c r="D383" s="85" t="s">
        <v>18</v>
      </c>
      <c r="E383" s="70">
        <v>35</v>
      </c>
      <c r="F383" s="85" t="s">
        <v>3072</v>
      </c>
      <c r="G383" s="85"/>
      <c r="H383" s="83"/>
      <c r="I383" s="83"/>
      <c r="J383" s="83"/>
      <c r="K383" s="83"/>
      <c r="L383" s="83"/>
      <c r="M383" s="3" t="s">
        <v>2224</v>
      </c>
      <c r="N383" s="34" t="str">
        <f t="shared" si="42"/>
        <v/>
      </c>
      <c r="O383" s="34" t="str">
        <f t="shared" si="43"/>
        <v/>
      </c>
      <c r="S383" t="s">
        <v>1015</v>
      </c>
      <c r="T383" s="34" t="str">
        <f t="shared" si="44"/>
        <v/>
      </c>
      <c r="Y383" t="s">
        <v>16</v>
      </c>
      <c r="Z383" t="s">
        <v>1467</v>
      </c>
      <c r="AA383" t="s">
        <v>1468</v>
      </c>
      <c r="AB383" s="85" t="s">
        <v>1458</v>
      </c>
      <c r="AC383" s="85" t="s">
        <v>1459</v>
      </c>
      <c r="AD383" s="85" t="s">
        <v>3072</v>
      </c>
      <c r="AE383" s="85" t="s">
        <v>3073</v>
      </c>
      <c r="AG383" s="86" t="s">
        <v>3094</v>
      </c>
    </row>
    <row r="384" spans="1:33" ht="15" customHeight="1" x14ac:dyDescent="0.2">
      <c r="A384" s="50">
        <f t="shared" ca="1" si="41"/>
        <v>43</v>
      </c>
      <c r="B384" s="85" t="s">
        <v>3096</v>
      </c>
      <c r="C384" s="85"/>
      <c r="D384" s="85" t="s">
        <v>18</v>
      </c>
      <c r="E384" s="70">
        <v>36</v>
      </c>
      <c r="F384" s="85" t="s">
        <v>3079</v>
      </c>
      <c r="G384" s="85"/>
      <c r="H384" s="83"/>
      <c r="I384" s="83"/>
      <c r="J384" s="83"/>
      <c r="K384" s="83"/>
      <c r="L384" s="83"/>
      <c r="M384" s="3" t="s">
        <v>2224</v>
      </c>
      <c r="N384" s="34" t="str">
        <f t="shared" si="42"/>
        <v/>
      </c>
      <c r="O384" s="34" t="str">
        <f t="shared" si="43"/>
        <v/>
      </c>
      <c r="S384" t="s">
        <v>1015</v>
      </c>
      <c r="T384" s="34" t="str">
        <f t="shared" si="44"/>
        <v/>
      </c>
      <c r="Y384" t="s">
        <v>16</v>
      </c>
      <c r="Z384" t="s">
        <v>1467</v>
      </c>
      <c r="AA384" t="s">
        <v>1468</v>
      </c>
      <c r="AB384" s="85" t="s">
        <v>1458</v>
      </c>
      <c r="AC384" s="85" t="s">
        <v>1459</v>
      </c>
      <c r="AD384" s="85" t="s">
        <v>3079</v>
      </c>
      <c r="AE384" s="85" t="s">
        <v>3080</v>
      </c>
      <c r="AG384" s="86" t="s">
        <v>3094</v>
      </c>
    </row>
    <row r="385" spans="1:33" ht="15" customHeight="1" x14ac:dyDescent="0.2">
      <c r="A385" s="50">
        <f t="shared" ca="1" si="41"/>
        <v>43</v>
      </c>
      <c r="B385" s="85" t="s">
        <v>3096</v>
      </c>
      <c r="C385" s="85"/>
      <c r="D385" s="85" t="s">
        <v>18</v>
      </c>
      <c r="E385" s="70">
        <v>37</v>
      </c>
      <c r="F385" s="85" t="s">
        <v>3081</v>
      </c>
      <c r="G385" s="85"/>
      <c r="H385" s="83"/>
      <c r="I385" s="83"/>
      <c r="J385" s="83"/>
      <c r="K385" s="83"/>
      <c r="L385" s="83"/>
      <c r="M385" s="3" t="s">
        <v>2224</v>
      </c>
      <c r="N385" s="34" t="str">
        <f t="shared" si="42"/>
        <v/>
      </c>
      <c r="O385" s="34" t="str">
        <f t="shared" si="43"/>
        <v/>
      </c>
      <c r="S385" t="s">
        <v>1015</v>
      </c>
      <c r="T385" s="34" t="str">
        <f t="shared" si="44"/>
        <v/>
      </c>
      <c r="Y385" t="s">
        <v>16</v>
      </c>
      <c r="Z385" t="s">
        <v>1467</v>
      </c>
      <c r="AA385" t="s">
        <v>1468</v>
      </c>
      <c r="AB385" s="85" t="s">
        <v>1458</v>
      </c>
      <c r="AC385" s="85" t="s">
        <v>1459</v>
      </c>
      <c r="AD385" s="85" t="s">
        <v>3081</v>
      </c>
      <c r="AE385" s="85" t="s">
        <v>3086</v>
      </c>
      <c r="AG385" s="86" t="s">
        <v>3094</v>
      </c>
    </row>
    <row r="386" spans="1:33" ht="15" customHeight="1" x14ac:dyDescent="0.2">
      <c r="A386" s="50">
        <f t="shared" ca="1" si="41"/>
        <v>43</v>
      </c>
      <c r="B386" s="85" t="s">
        <v>3096</v>
      </c>
      <c r="C386" s="85"/>
      <c r="D386" s="85" t="s">
        <v>18</v>
      </c>
      <c r="E386" s="70">
        <v>38</v>
      </c>
      <c r="F386" s="85" t="s">
        <v>3087</v>
      </c>
      <c r="G386" s="85"/>
      <c r="H386" s="83"/>
      <c r="I386" s="83"/>
      <c r="J386" s="83"/>
      <c r="K386" s="83"/>
      <c r="L386" s="83"/>
      <c r="M386" s="3" t="s">
        <v>2224</v>
      </c>
      <c r="N386" s="34" t="str">
        <f t="shared" si="42"/>
        <v/>
      </c>
      <c r="O386" s="34" t="str">
        <f t="shared" si="43"/>
        <v/>
      </c>
      <c r="S386" t="s">
        <v>1015</v>
      </c>
      <c r="T386" s="34" t="str">
        <f t="shared" si="44"/>
        <v/>
      </c>
      <c r="Y386" t="s">
        <v>16</v>
      </c>
      <c r="Z386" t="s">
        <v>1467</v>
      </c>
      <c r="AA386" t="s">
        <v>1468</v>
      </c>
      <c r="AB386" s="85" t="s">
        <v>1458</v>
      </c>
      <c r="AC386" s="85" t="s">
        <v>1459</v>
      </c>
      <c r="AD386" s="85" t="s">
        <v>3087</v>
      </c>
      <c r="AE386" s="85" t="s">
        <v>3089</v>
      </c>
      <c r="AG386" s="86" t="s">
        <v>3094</v>
      </c>
    </row>
    <row r="387" spans="1:33" ht="15" customHeight="1" x14ac:dyDescent="0.2">
      <c r="A387" s="50">
        <f t="shared" ca="1" si="41"/>
        <v>43</v>
      </c>
      <c r="B387" s="85" t="s">
        <v>3096</v>
      </c>
      <c r="C387" s="85"/>
      <c r="D387" s="85" t="s">
        <v>18</v>
      </c>
      <c r="E387" s="70">
        <v>39</v>
      </c>
      <c r="F387" s="85" t="s">
        <v>3092</v>
      </c>
      <c r="G387" s="85"/>
      <c r="H387" s="83"/>
      <c r="I387" s="83"/>
      <c r="J387" s="83"/>
      <c r="K387" s="83"/>
      <c r="L387" s="83"/>
      <c r="M387" s="3" t="s">
        <v>2224</v>
      </c>
      <c r="N387" s="34" t="str">
        <f t="shared" si="42"/>
        <v/>
      </c>
      <c r="O387" s="34" t="str">
        <f t="shared" si="43"/>
        <v/>
      </c>
      <c r="S387" t="s">
        <v>1015</v>
      </c>
      <c r="T387" s="34" t="str">
        <f t="shared" si="44"/>
        <v/>
      </c>
      <c r="Y387" t="s">
        <v>16</v>
      </c>
      <c r="Z387" t="s">
        <v>1467</v>
      </c>
      <c r="AA387" t="s">
        <v>1468</v>
      </c>
      <c r="AB387" s="85" t="s">
        <v>1458</v>
      </c>
      <c r="AC387" s="85" t="s">
        <v>1459</v>
      </c>
      <c r="AD387" s="85" t="s">
        <v>3092</v>
      </c>
      <c r="AE387" s="85" t="s">
        <v>3093</v>
      </c>
      <c r="AG387" s="86" t="s">
        <v>3094</v>
      </c>
    </row>
    <row r="388" spans="1:33" ht="15" customHeight="1" x14ac:dyDescent="0.2">
      <c r="A388" s="50">
        <f t="shared" ca="1" si="41"/>
        <v>44</v>
      </c>
      <c r="B388" t="s">
        <v>1469</v>
      </c>
      <c r="D388" s="34" t="s">
        <v>18</v>
      </c>
      <c r="E388" s="70">
        <v>1</v>
      </c>
      <c r="F388" t="s">
        <v>3097</v>
      </c>
      <c r="M388" t="s">
        <v>3098</v>
      </c>
      <c r="N388" s="34" t="str">
        <f t="shared" si="42"/>
        <v/>
      </c>
      <c r="O388" s="34" t="str">
        <f t="shared" si="43"/>
        <v/>
      </c>
      <c r="S388" t="s">
        <v>1015</v>
      </c>
      <c r="T388" s="34" t="str">
        <f>IF(RIGHT(TRIM(SUBSTITUTE(B388,":","")),7)="specify","Hide concept if ["&amp;#REF!&amp;"] &lt;&gt; 'Other'","")</f>
        <v/>
      </c>
      <c r="W388" t="s">
        <v>166</v>
      </c>
      <c r="X388" t="s">
        <v>1433</v>
      </c>
      <c r="Y388" t="s">
        <v>16</v>
      </c>
      <c r="Z388" t="s">
        <v>1471</v>
      </c>
      <c r="AA388" t="s">
        <v>1472</v>
      </c>
      <c r="AB388" t="s">
        <v>1471</v>
      </c>
      <c r="AC388" t="s">
        <v>1473</v>
      </c>
      <c r="AD388" t="s">
        <v>3097</v>
      </c>
      <c r="AE388" t="s">
        <v>3099</v>
      </c>
    </row>
    <row r="389" spans="1:33" ht="15" customHeight="1" x14ac:dyDescent="0.2">
      <c r="A389" s="50">
        <f t="shared" ca="1" si="41"/>
        <v>44</v>
      </c>
      <c r="B389" t="s">
        <v>1469</v>
      </c>
      <c r="D389" s="34" t="s">
        <v>18</v>
      </c>
      <c r="E389" s="70">
        <v>2</v>
      </c>
      <c r="F389" t="s">
        <v>1437</v>
      </c>
      <c r="M389" t="s">
        <v>3098</v>
      </c>
      <c r="N389" s="34" t="str">
        <f t="shared" si="42"/>
        <v/>
      </c>
      <c r="O389" s="34" t="str">
        <f t="shared" si="43"/>
        <v/>
      </c>
      <c r="S389" t="s">
        <v>1015</v>
      </c>
      <c r="T389" s="34" t="str">
        <f t="shared" si="44"/>
        <v/>
      </c>
      <c r="W389" t="s">
        <v>166</v>
      </c>
      <c r="X389" t="s">
        <v>3100</v>
      </c>
      <c r="Y389" t="s">
        <v>16</v>
      </c>
      <c r="Z389" t="s">
        <v>1471</v>
      </c>
      <c r="AA389" t="s">
        <v>1472</v>
      </c>
      <c r="AB389" t="s">
        <v>1471</v>
      </c>
      <c r="AC389" t="s">
        <v>1473</v>
      </c>
      <c r="AD389" t="s">
        <v>1437</v>
      </c>
      <c r="AE389" t="s">
        <v>3101</v>
      </c>
    </row>
    <row r="390" spans="1:33" ht="15" customHeight="1" x14ac:dyDescent="0.2">
      <c r="A390" s="50">
        <f t="shared" ca="1" si="41"/>
        <v>44</v>
      </c>
      <c r="B390" t="s">
        <v>1469</v>
      </c>
      <c r="D390" s="34" t="s">
        <v>18</v>
      </c>
      <c r="E390" s="70">
        <v>3</v>
      </c>
      <c r="F390" t="s">
        <v>3102</v>
      </c>
      <c r="M390" t="s">
        <v>3098</v>
      </c>
      <c r="N390" s="34" t="str">
        <f t="shared" si="42"/>
        <v/>
      </c>
      <c r="O390" s="34" t="str">
        <f t="shared" si="43"/>
        <v/>
      </c>
      <c r="S390" t="s">
        <v>1015</v>
      </c>
      <c r="T390" s="34" t="str">
        <f t="shared" si="44"/>
        <v/>
      </c>
      <c r="W390" t="s">
        <v>166</v>
      </c>
      <c r="X390" t="s">
        <v>1441</v>
      </c>
      <c r="Y390" t="s">
        <v>16</v>
      </c>
      <c r="Z390" t="s">
        <v>1471</v>
      </c>
      <c r="AA390" t="s">
        <v>1472</v>
      </c>
      <c r="AB390" t="s">
        <v>1471</v>
      </c>
      <c r="AC390" t="s">
        <v>1473</v>
      </c>
      <c r="AD390" t="s">
        <v>3102</v>
      </c>
      <c r="AE390" t="s">
        <v>3103</v>
      </c>
    </row>
    <row r="391" spans="1:33" ht="15" customHeight="1" x14ac:dyDescent="0.2">
      <c r="A391" s="50">
        <f t="shared" ca="1" si="41"/>
        <v>44</v>
      </c>
      <c r="B391" t="s">
        <v>1469</v>
      </c>
      <c r="D391" s="34" t="s">
        <v>18</v>
      </c>
      <c r="E391" s="70">
        <v>4</v>
      </c>
      <c r="F391" t="s">
        <v>1443</v>
      </c>
      <c r="M391" t="s">
        <v>3098</v>
      </c>
      <c r="N391" s="34" t="str">
        <f t="shared" si="42"/>
        <v/>
      </c>
      <c r="O391" s="34" t="str">
        <f t="shared" si="43"/>
        <v/>
      </c>
      <c r="S391" t="s">
        <v>1015</v>
      </c>
      <c r="T391" s="34" t="str">
        <f t="shared" si="44"/>
        <v/>
      </c>
      <c r="W391" t="s">
        <v>166</v>
      </c>
      <c r="X391" t="s">
        <v>1444</v>
      </c>
      <c r="Y391" t="s">
        <v>16</v>
      </c>
      <c r="Z391" t="s">
        <v>1471</v>
      </c>
      <c r="AA391" t="s">
        <v>1472</v>
      </c>
      <c r="AB391" t="s">
        <v>1471</v>
      </c>
      <c r="AC391" t="s">
        <v>1473</v>
      </c>
      <c r="AD391" t="s">
        <v>1443</v>
      </c>
      <c r="AE391" t="s">
        <v>3104</v>
      </c>
    </row>
    <row r="392" spans="1:33" ht="15" customHeight="1" x14ac:dyDescent="0.2">
      <c r="A392" s="50">
        <f t="shared" ca="1" si="41"/>
        <v>44</v>
      </c>
      <c r="B392" t="s">
        <v>1469</v>
      </c>
      <c r="D392" s="34" t="s">
        <v>18</v>
      </c>
      <c r="E392" s="70">
        <v>5</v>
      </c>
      <c r="F392" t="s">
        <v>1446</v>
      </c>
      <c r="M392" t="s">
        <v>3098</v>
      </c>
      <c r="N392" s="34" t="str">
        <f t="shared" si="42"/>
        <v/>
      </c>
      <c r="O392" s="34" t="str">
        <f t="shared" si="43"/>
        <v/>
      </c>
      <c r="S392" t="s">
        <v>1015</v>
      </c>
      <c r="T392" s="34" t="str">
        <f t="shared" si="44"/>
        <v/>
      </c>
      <c r="X392" t="s">
        <v>1222</v>
      </c>
      <c r="Y392" t="s">
        <v>16</v>
      </c>
      <c r="Z392" t="s">
        <v>1471</v>
      </c>
      <c r="AA392" t="s">
        <v>1472</v>
      </c>
      <c r="AB392" t="s">
        <v>1471</v>
      </c>
      <c r="AC392" t="s">
        <v>1473</v>
      </c>
      <c r="AD392" t="s">
        <v>1446</v>
      </c>
      <c r="AE392" t="s">
        <v>3105</v>
      </c>
    </row>
    <row r="393" spans="1:33" ht="15" customHeight="1" x14ac:dyDescent="0.2">
      <c r="A393" s="50">
        <f t="shared" ca="1" si="41"/>
        <v>45</v>
      </c>
      <c r="B393" t="s">
        <v>1515</v>
      </c>
      <c r="D393" s="34" t="s">
        <v>18</v>
      </c>
      <c r="E393" s="70">
        <v>1</v>
      </c>
      <c r="F393" t="s">
        <v>3106</v>
      </c>
      <c r="I393" s="78" t="s">
        <v>3107</v>
      </c>
      <c r="K393" t="s">
        <v>3108</v>
      </c>
      <c r="L393" t="s">
        <v>3109</v>
      </c>
      <c r="N393" s="34" t="str">
        <f t="shared" ref="N393:N401" si="45">IF(Y393="BOOLEAN","Yes/no",IF(Y393="TRUE_ONLY","True only",IF(Y393="INTEGER","Integer",IF(Y393="INTEGER_ZERO_OR_POSITIVE","Integer zero or positive",""))))</f>
        <v/>
      </c>
      <c r="O393" s="34" t="str">
        <f t="shared" ref="O393:O401" si="46">IF(Y393="LONG_TEXT",255,IF(AND(Y393="TEXT",AE393=""),50,""))</f>
        <v/>
      </c>
      <c r="S393" t="s">
        <v>3110</v>
      </c>
      <c r="T393" s="34" t="str">
        <f>IF(RIGHT(TRIM(SUBSTITUTE(B393,":","")),7)="specify","Hide concept if ["&amp;B392&amp;"] &lt;&gt; 'Other'","")</f>
        <v/>
      </c>
      <c r="X393" t="s">
        <v>3111</v>
      </c>
      <c r="Y393" t="s">
        <v>16</v>
      </c>
      <c r="Z393" t="s">
        <v>1518</v>
      </c>
      <c r="AA393" t="s">
        <v>1519</v>
      </c>
      <c r="AB393" t="s">
        <v>1520</v>
      </c>
      <c r="AC393" t="s">
        <v>1521</v>
      </c>
      <c r="AD393" t="s">
        <v>3112</v>
      </c>
      <c r="AE393" t="s">
        <v>3113</v>
      </c>
    </row>
    <row r="394" spans="1:33" ht="15" customHeight="1" x14ac:dyDescent="0.2">
      <c r="A394" s="50">
        <f t="shared" ca="1" si="41"/>
        <v>45</v>
      </c>
      <c r="B394" t="s">
        <v>1515</v>
      </c>
      <c r="D394" s="34" t="s">
        <v>18</v>
      </c>
      <c r="E394" s="70">
        <v>2</v>
      </c>
      <c r="F394" t="s">
        <v>3114</v>
      </c>
      <c r="I394" s="77"/>
      <c r="J394" s="63"/>
      <c r="M394" s="3" t="s">
        <v>2891</v>
      </c>
      <c r="N394" s="34" t="str">
        <f t="shared" si="45"/>
        <v/>
      </c>
      <c r="O394" s="34" t="str">
        <f t="shared" si="46"/>
        <v/>
      </c>
      <c r="S394" t="s">
        <v>3110</v>
      </c>
      <c r="T394" s="34" t="str">
        <f>IF(RIGHT(TRIM(SUBSTITUTE(B394,":","")),7)="specify","Hide concept if ["&amp;#REF!&amp;"] &lt;&gt; 'Other'","")</f>
        <v/>
      </c>
      <c r="X394" t="s">
        <v>3115</v>
      </c>
      <c r="Y394" t="s">
        <v>16</v>
      </c>
      <c r="Z394" t="s">
        <v>1518</v>
      </c>
      <c r="AA394" t="s">
        <v>1519</v>
      </c>
      <c r="AB394" t="s">
        <v>1520</v>
      </c>
      <c r="AC394" t="s">
        <v>1521</v>
      </c>
      <c r="AD394" t="s">
        <v>3116</v>
      </c>
      <c r="AE394" t="s">
        <v>3117</v>
      </c>
    </row>
    <row r="395" spans="1:33" ht="15" customHeight="1" x14ac:dyDescent="0.2">
      <c r="A395" s="50">
        <f t="shared" ca="1" si="41"/>
        <v>45</v>
      </c>
      <c r="B395" t="s">
        <v>1515</v>
      </c>
      <c r="D395" s="34" t="s">
        <v>18</v>
      </c>
      <c r="E395" s="70">
        <v>3</v>
      </c>
      <c r="F395" t="s">
        <v>3118</v>
      </c>
      <c r="I395" s="77"/>
      <c r="M395" s="3" t="s">
        <v>2891</v>
      </c>
      <c r="N395" s="34" t="str">
        <f t="shared" si="45"/>
        <v/>
      </c>
      <c r="O395" s="34" t="str">
        <f t="shared" si="46"/>
        <v/>
      </c>
      <c r="S395" t="s">
        <v>3110</v>
      </c>
      <c r="T395" s="34" t="str">
        <f>IF(RIGHT(TRIM(SUBSTITUTE(B395,":","")),7)="specify","Hide concept if ["&amp;#REF!&amp;"] &lt;&gt; 'Other'","")</f>
        <v/>
      </c>
      <c r="X395" t="s">
        <v>3119</v>
      </c>
      <c r="Y395" t="s">
        <v>16</v>
      </c>
      <c r="Z395" t="s">
        <v>1518</v>
      </c>
      <c r="AA395" t="s">
        <v>1519</v>
      </c>
      <c r="AB395" t="s">
        <v>1520</v>
      </c>
      <c r="AC395" t="s">
        <v>1521</v>
      </c>
      <c r="AD395" t="s">
        <v>3120</v>
      </c>
      <c r="AE395" t="s">
        <v>3121</v>
      </c>
    </row>
    <row r="396" spans="1:33" ht="15" customHeight="1" x14ac:dyDescent="0.2">
      <c r="A396" s="50">
        <f t="shared" ca="1" si="41"/>
        <v>45</v>
      </c>
      <c r="B396" t="s">
        <v>1515</v>
      </c>
      <c r="D396" s="34" t="s">
        <v>18</v>
      </c>
      <c r="E396" s="70">
        <v>4</v>
      </c>
      <c r="F396" t="s">
        <v>3122</v>
      </c>
      <c r="I396" t="s">
        <v>2190</v>
      </c>
      <c r="J396" s="63" t="s">
        <v>3123</v>
      </c>
      <c r="K396" t="s">
        <v>3124</v>
      </c>
      <c r="N396" s="34" t="str">
        <f t="shared" si="45"/>
        <v/>
      </c>
      <c r="O396" s="34" t="str">
        <f t="shared" si="46"/>
        <v/>
      </c>
      <c r="S396" t="s">
        <v>3110</v>
      </c>
      <c r="T396" s="34" t="str">
        <f>IF(RIGHT(TRIM(SUBSTITUTE(B396,":","")),7)="specify","Hide concept if ["&amp;B395&amp;"] &lt;&gt; 'Other'","")</f>
        <v/>
      </c>
      <c r="X396" t="s">
        <v>3125</v>
      </c>
      <c r="Y396" t="s">
        <v>16</v>
      </c>
      <c r="Z396" t="s">
        <v>1518</v>
      </c>
      <c r="AA396" t="s">
        <v>1519</v>
      </c>
      <c r="AB396" t="s">
        <v>1520</v>
      </c>
      <c r="AC396" t="s">
        <v>1521</v>
      </c>
      <c r="AD396" t="s">
        <v>3126</v>
      </c>
      <c r="AE396" t="s">
        <v>3127</v>
      </c>
    </row>
    <row r="397" spans="1:33" ht="15" customHeight="1" x14ac:dyDescent="0.2">
      <c r="A397" s="50">
        <f t="shared" ca="1" si="41"/>
        <v>45</v>
      </c>
      <c r="B397" t="s">
        <v>1515</v>
      </c>
      <c r="D397" s="34" t="s">
        <v>18</v>
      </c>
      <c r="E397" s="70">
        <v>5</v>
      </c>
      <c r="F397" t="s">
        <v>3128</v>
      </c>
      <c r="I397" s="74" t="s">
        <v>3129</v>
      </c>
      <c r="K397" t="s">
        <v>3130</v>
      </c>
      <c r="L397" t="s">
        <v>3131</v>
      </c>
      <c r="N397" s="34" t="str">
        <f t="shared" si="45"/>
        <v/>
      </c>
      <c r="O397" s="34" t="str">
        <f t="shared" si="46"/>
        <v/>
      </c>
      <c r="S397" t="s">
        <v>3110</v>
      </c>
      <c r="T397" s="34" t="str">
        <f>IF(RIGHT(TRIM(SUBSTITUTE(B397,":","")),7)="specify","Hide concept if ["&amp;B396&amp;"] &lt;&gt; 'Other'","")</f>
        <v/>
      </c>
      <c r="X397" t="s">
        <v>3132</v>
      </c>
      <c r="Y397" t="s">
        <v>16</v>
      </c>
      <c r="Z397" t="s">
        <v>1518</v>
      </c>
      <c r="AA397" t="s">
        <v>1519</v>
      </c>
      <c r="AB397" t="s">
        <v>1520</v>
      </c>
      <c r="AC397" t="s">
        <v>1521</v>
      </c>
      <c r="AD397" t="s">
        <v>3133</v>
      </c>
      <c r="AE397" t="s">
        <v>3134</v>
      </c>
    </row>
    <row r="398" spans="1:33" ht="15" customHeight="1" x14ac:dyDescent="0.2">
      <c r="A398" s="50">
        <f t="shared" ca="1" si="41"/>
        <v>45</v>
      </c>
      <c r="B398" t="s">
        <v>1515</v>
      </c>
      <c r="D398" s="34" t="s">
        <v>18</v>
      </c>
      <c r="E398" s="70">
        <v>6</v>
      </c>
      <c r="F398" t="s">
        <v>3135</v>
      </c>
      <c r="I398" s="74" t="s">
        <v>3136</v>
      </c>
      <c r="K398" t="s">
        <v>3137</v>
      </c>
      <c r="L398" t="s">
        <v>3138</v>
      </c>
      <c r="N398" s="34" t="str">
        <f t="shared" si="45"/>
        <v/>
      </c>
      <c r="O398" s="34" t="str">
        <f t="shared" si="46"/>
        <v/>
      </c>
      <c r="S398" t="s">
        <v>3110</v>
      </c>
      <c r="T398" s="34" t="str">
        <f>IF(RIGHT(TRIM(SUBSTITUTE(B398,":","")),7)="specify","Hide concept if ["&amp;B397&amp;"] &lt;&gt; 'Other'","")</f>
        <v/>
      </c>
      <c r="X398" t="s">
        <v>3139</v>
      </c>
      <c r="Y398" t="s">
        <v>16</v>
      </c>
      <c r="Z398" t="s">
        <v>1518</v>
      </c>
      <c r="AA398" t="s">
        <v>1519</v>
      </c>
      <c r="AB398" t="s">
        <v>1520</v>
      </c>
      <c r="AC398" t="s">
        <v>1521</v>
      </c>
      <c r="AD398" t="s">
        <v>3140</v>
      </c>
      <c r="AE398" t="s">
        <v>3141</v>
      </c>
    </row>
    <row r="399" spans="1:33" ht="15" customHeight="1" x14ac:dyDescent="0.2">
      <c r="A399" s="50">
        <f t="shared" ref="A399:A462" ca="1" si="47">IF(B399=OFFSET(B399,-1,0),OFFSET(A399,-1,0),OFFSET(A399,-1,0)+1)</f>
        <v>45</v>
      </c>
      <c r="B399" t="s">
        <v>1515</v>
      </c>
      <c r="D399" s="34" t="s">
        <v>18</v>
      </c>
      <c r="E399" s="70">
        <v>7</v>
      </c>
      <c r="F399" t="s">
        <v>3142</v>
      </c>
      <c r="I399" s="78" t="s">
        <v>3143</v>
      </c>
      <c r="K399" t="s">
        <v>3144</v>
      </c>
      <c r="L399" t="s">
        <v>3145</v>
      </c>
      <c r="N399" s="34" t="str">
        <f t="shared" si="45"/>
        <v/>
      </c>
      <c r="O399" s="34" t="str">
        <f t="shared" si="46"/>
        <v/>
      </c>
      <c r="S399" t="s">
        <v>3110</v>
      </c>
      <c r="T399" s="34" t="str">
        <f>IF(RIGHT(TRIM(SUBSTITUTE(B399,":","")),7)="specify","Hide concept if ["&amp;B398&amp;"] &lt;&gt; 'Other'","")</f>
        <v/>
      </c>
      <c r="X399" t="s">
        <v>3146</v>
      </c>
      <c r="Y399" t="s">
        <v>16</v>
      </c>
      <c r="Z399" t="s">
        <v>1518</v>
      </c>
      <c r="AA399" t="s">
        <v>1519</v>
      </c>
      <c r="AB399" t="s">
        <v>1520</v>
      </c>
      <c r="AC399" t="s">
        <v>1521</v>
      </c>
      <c r="AD399" t="s">
        <v>3147</v>
      </c>
      <c r="AE399" t="s">
        <v>3148</v>
      </c>
    </row>
    <row r="400" spans="1:33" ht="15" customHeight="1" x14ac:dyDescent="0.2">
      <c r="A400" s="50">
        <f t="shared" ca="1" si="47"/>
        <v>45</v>
      </c>
      <c r="B400" t="s">
        <v>1515</v>
      </c>
      <c r="D400" s="34" t="s">
        <v>18</v>
      </c>
      <c r="E400" s="70">
        <v>8</v>
      </c>
      <c r="F400" t="s">
        <v>3149</v>
      </c>
      <c r="I400" s="77"/>
      <c r="M400" s="3" t="s">
        <v>2891</v>
      </c>
      <c r="N400" s="34" t="str">
        <f t="shared" si="45"/>
        <v/>
      </c>
      <c r="O400" s="34" t="str">
        <f t="shared" si="46"/>
        <v/>
      </c>
      <c r="S400" t="s">
        <v>3110</v>
      </c>
      <c r="T400" s="34" t="str">
        <f>IF(RIGHT(TRIM(SUBSTITUTE(B400,":","")),7)="specify","Hide concept if ["&amp;#REF!&amp;"] &lt;&gt; 'Other'","")</f>
        <v/>
      </c>
      <c r="X400" t="s">
        <v>3150</v>
      </c>
      <c r="Y400" t="s">
        <v>16</v>
      </c>
      <c r="Z400" t="s">
        <v>1518</v>
      </c>
      <c r="AA400" t="s">
        <v>1519</v>
      </c>
      <c r="AB400" t="s">
        <v>1520</v>
      </c>
      <c r="AC400" t="s">
        <v>1521</v>
      </c>
      <c r="AD400" t="s">
        <v>3151</v>
      </c>
      <c r="AE400" t="s">
        <v>3152</v>
      </c>
    </row>
    <row r="401" spans="1:31" ht="15" customHeight="1" x14ac:dyDescent="0.2">
      <c r="A401" s="50">
        <f t="shared" ca="1" si="47"/>
        <v>45</v>
      </c>
      <c r="B401" t="s">
        <v>1515</v>
      </c>
      <c r="D401" s="34" t="s">
        <v>18</v>
      </c>
      <c r="E401" s="70">
        <v>9</v>
      </c>
      <c r="F401" t="s">
        <v>3153</v>
      </c>
      <c r="I401" s="67" t="s">
        <v>1083</v>
      </c>
      <c r="K401" t="s">
        <v>2619</v>
      </c>
      <c r="L401" t="s">
        <v>2620</v>
      </c>
      <c r="N401" s="34" t="str">
        <f t="shared" si="45"/>
        <v/>
      </c>
      <c r="O401" s="34" t="str">
        <f t="shared" si="46"/>
        <v/>
      </c>
      <c r="S401" t="s">
        <v>3110</v>
      </c>
      <c r="T401" s="34" t="str">
        <f>IF(RIGHT(TRIM(SUBSTITUTE(B401,":","")),7)="specify","Hide concept if ["&amp;B400&amp;"] &lt;&gt; 'Other'","")</f>
        <v/>
      </c>
      <c r="X401" t="s">
        <v>1222</v>
      </c>
      <c r="Y401" t="s">
        <v>16</v>
      </c>
      <c r="Z401" t="s">
        <v>1518</v>
      </c>
      <c r="AA401" t="s">
        <v>1519</v>
      </c>
      <c r="AB401" t="s">
        <v>1520</v>
      </c>
      <c r="AC401" t="s">
        <v>1521</v>
      </c>
      <c r="AD401" t="s">
        <v>580</v>
      </c>
      <c r="AE401" t="s">
        <v>3154</v>
      </c>
    </row>
    <row r="402" spans="1:31" ht="15" customHeight="1" x14ac:dyDescent="0.2">
      <c r="A402" s="50">
        <f t="shared" ca="1" si="47"/>
        <v>46</v>
      </c>
      <c r="B402" t="s">
        <v>1750</v>
      </c>
      <c r="D402" s="34" t="s">
        <v>18</v>
      </c>
      <c r="E402" s="70">
        <v>1</v>
      </c>
      <c r="F402" t="s">
        <v>49</v>
      </c>
      <c r="I402" s="74" t="s">
        <v>2736</v>
      </c>
      <c r="K402" t="s">
        <v>2737</v>
      </c>
      <c r="L402" t="s">
        <v>2738</v>
      </c>
      <c r="Y402" t="s">
        <v>16</v>
      </c>
      <c r="Z402" t="s">
        <v>1753</v>
      </c>
      <c r="AA402" t="s">
        <v>1754</v>
      </c>
      <c r="AB402" t="s">
        <v>1755</v>
      </c>
      <c r="AC402" t="s">
        <v>1756</v>
      </c>
      <c r="AD402" t="s">
        <v>49</v>
      </c>
      <c r="AE402" t="s">
        <v>3155</v>
      </c>
    </row>
    <row r="403" spans="1:31" ht="15" customHeight="1" x14ac:dyDescent="0.2">
      <c r="A403" s="50">
        <f t="shared" ca="1" si="47"/>
        <v>46</v>
      </c>
      <c r="B403" t="s">
        <v>1750</v>
      </c>
      <c r="D403" s="34" t="s">
        <v>18</v>
      </c>
      <c r="E403" s="70">
        <v>2</v>
      </c>
      <c r="F403" t="s">
        <v>3156</v>
      </c>
      <c r="I403" t="s">
        <v>2190</v>
      </c>
      <c r="J403" s="63" t="s">
        <v>3157</v>
      </c>
      <c r="K403" s="77" t="s">
        <v>3158</v>
      </c>
      <c r="L403" t="s">
        <v>3159</v>
      </c>
      <c r="Y403" t="s">
        <v>16</v>
      </c>
      <c r="Z403" t="s">
        <v>1753</v>
      </c>
      <c r="AA403" t="s">
        <v>1754</v>
      </c>
      <c r="AB403" t="s">
        <v>1755</v>
      </c>
      <c r="AC403" t="s">
        <v>1756</v>
      </c>
      <c r="AD403" t="s">
        <v>3156</v>
      </c>
      <c r="AE403" t="s">
        <v>3160</v>
      </c>
    </row>
    <row r="404" spans="1:31" ht="15" customHeight="1" x14ac:dyDescent="0.2">
      <c r="A404" s="50">
        <f t="shared" ca="1" si="47"/>
        <v>46</v>
      </c>
      <c r="B404" t="s">
        <v>1750</v>
      </c>
      <c r="D404" s="34" t="s">
        <v>18</v>
      </c>
      <c r="E404" s="70">
        <v>3</v>
      </c>
      <c r="F404" t="s">
        <v>3161</v>
      </c>
      <c r="I404" t="s">
        <v>2190</v>
      </c>
      <c r="J404" s="63" t="s">
        <v>3162</v>
      </c>
      <c r="K404" s="77" t="s">
        <v>3163</v>
      </c>
      <c r="Y404" t="s">
        <v>16</v>
      </c>
      <c r="Z404" t="s">
        <v>1753</v>
      </c>
      <c r="AA404" t="s">
        <v>1754</v>
      </c>
      <c r="AB404" t="s">
        <v>1755</v>
      </c>
      <c r="AC404" t="s">
        <v>1756</v>
      </c>
      <c r="AD404" t="s">
        <v>3161</v>
      </c>
      <c r="AE404" t="s">
        <v>3164</v>
      </c>
    </row>
    <row r="405" spans="1:31" ht="15" customHeight="1" x14ac:dyDescent="0.2">
      <c r="A405" s="50">
        <f t="shared" ca="1" si="47"/>
        <v>46</v>
      </c>
      <c r="B405" t="s">
        <v>1750</v>
      </c>
      <c r="D405" s="34" t="s">
        <v>18</v>
      </c>
      <c r="E405" s="70">
        <v>4</v>
      </c>
      <c r="F405" t="s">
        <v>3165</v>
      </c>
      <c r="I405" t="s">
        <v>2190</v>
      </c>
      <c r="J405" s="63" t="s">
        <v>3166</v>
      </c>
      <c r="K405" s="77" t="s">
        <v>3167</v>
      </c>
      <c r="Y405" t="s">
        <v>16</v>
      </c>
      <c r="Z405" t="s">
        <v>1753</v>
      </c>
      <c r="AA405" t="s">
        <v>1754</v>
      </c>
      <c r="AB405" t="s">
        <v>1755</v>
      </c>
      <c r="AC405" t="s">
        <v>1756</v>
      </c>
      <c r="AD405" t="s">
        <v>3165</v>
      </c>
      <c r="AE405" t="s">
        <v>3168</v>
      </c>
    </row>
    <row r="406" spans="1:31" ht="15" customHeight="1" x14ac:dyDescent="0.2">
      <c r="A406" s="50">
        <f t="shared" ca="1" si="47"/>
        <v>46</v>
      </c>
      <c r="B406" t="s">
        <v>1750</v>
      </c>
      <c r="D406" s="34" t="s">
        <v>18</v>
      </c>
      <c r="E406" s="70">
        <v>5</v>
      </c>
      <c r="F406" t="s">
        <v>3169</v>
      </c>
      <c r="I406" t="s">
        <v>2190</v>
      </c>
      <c r="J406" s="63" t="s">
        <v>3170</v>
      </c>
      <c r="K406" s="77" t="s">
        <v>3171</v>
      </c>
      <c r="Y406" t="s">
        <v>16</v>
      </c>
      <c r="Z406" t="s">
        <v>1753</v>
      </c>
      <c r="AA406" t="s">
        <v>1754</v>
      </c>
      <c r="AB406" t="s">
        <v>1755</v>
      </c>
      <c r="AC406" t="s">
        <v>1756</v>
      </c>
      <c r="AD406" t="s">
        <v>3169</v>
      </c>
      <c r="AE406" t="s">
        <v>3172</v>
      </c>
    </row>
    <row r="407" spans="1:31" ht="15" customHeight="1" x14ac:dyDescent="0.2">
      <c r="A407" s="50">
        <f t="shared" ca="1" si="47"/>
        <v>46</v>
      </c>
      <c r="B407" t="s">
        <v>1750</v>
      </c>
      <c r="D407" s="34" t="s">
        <v>18</v>
      </c>
      <c r="E407" s="70">
        <v>1</v>
      </c>
      <c r="F407" t="s">
        <v>3173</v>
      </c>
      <c r="I407" t="s">
        <v>2190</v>
      </c>
      <c r="J407" s="63" t="s">
        <v>3174</v>
      </c>
      <c r="K407" s="77" t="s">
        <v>3175</v>
      </c>
      <c r="Y407" t="s">
        <v>16</v>
      </c>
      <c r="Z407" t="s">
        <v>1753</v>
      </c>
      <c r="AA407" t="s">
        <v>1754</v>
      </c>
      <c r="AB407" t="s">
        <v>1755</v>
      </c>
      <c r="AC407" t="s">
        <v>1756</v>
      </c>
      <c r="AD407" t="s">
        <v>3173</v>
      </c>
      <c r="AE407" t="s">
        <v>3176</v>
      </c>
    </row>
    <row r="408" spans="1:31" ht="15" customHeight="1" x14ac:dyDescent="0.2">
      <c r="A408" s="50">
        <f t="shared" ca="1" si="47"/>
        <v>46</v>
      </c>
      <c r="B408" t="s">
        <v>1750</v>
      </c>
      <c r="D408" s="34" t="s">
        <v>18</v>
      </c>
      <c r="E408" s="70">
        <v>2</v>
      </c>
      <c r="F408" t="s">
        <v>3177</v>
      </c>
      <c r="I408" t="s">
        <v>2190</v>
      </c>
      <c r="J408" s="63" t="s">
        <v>3178</v>
      </c>
      <c r="K408" s="77" t="s">
        <v>3179</v>
      </c>
      <c r="Y408" t="s">
        <v>16</v>
      </c>
      <c r="Z408" t="s">
        <v>1753</v>
      </c>
      <c r="AA408" t="s">
        <v>1754</v>
      </c>
      <c r="AB408" t="s">
        <v>1755</v>
      </c>
      <c r="AC408" t="s">
        <v>1756</v>
      </c>
      <c r="AD408" t="s">
        <v>3177</v>
      </c>
      <c r="AE408" t="s">
        <v>3180</v>
      </c>
    </row>
    <row r="409" spans="1:31" ht="15" customHeight="1" x14ac:dyDescent="0.2">
      <c r="A409" s="50">
        <f t="shared" ca="1" si="47"/>
        <v>46</v>
      </c>
      <c r="B409" t="s">
        <v>1750</v>
      </c>
      <c r="D409" s="34" t="s">
        <v>18</v>
      </c>
      <c r="E409" s="70">
        <v>3</v>
      </c>
      <c r="F409" t="s">
        <v>3181</v>
      </c>
      <c r="I409" t="s">
        <v>2190</v>
      </c>
      <c r="J409" s="63" t="s">
        <v>3182</v>
      </c>
      <c r="K409" s="77" t="s">
        <v>3183</v>
      </c>
      <c r="Y409" t="s">
        <v>16</v>
      </c>
      <c r="Z409" t="s">
        <v>1753</v>
      </c>
      <c r="AA409" t="s">
        <v>1754</v>
      </c>
      <c r="AB409" t="s">
        <v>1755</v>
      </c>
      <c r="AC409" t="s">
        <v>1756</v>
      </c>
      <c r="AD409" t="s">
        <v>3181</v>
      </c>
      <c r="AE409" t="s">
        <v>3184</v>
      </c>
    </row>
    <row r="410" spans="1:31" ht="15" customHeight="1" x14ac:dyDescent="0.2">
      <c r="A410" s="50">
        <f t="shared" ca="1" si="47"/>
        <v>46</v>
      </c>
      <c r="B410" t="s">
        <v>1750</v>
      </c>
      <c r="D410" s="34" t="s">
        <v>18</v>
      </c>
      <c r="E410" s="70">
        <v>4</v>
      </c>
      <c r="F410" t="s">
        <v>3185</v>
      </c>
      <c r="I410" t="s">
        <v>2190</v>
      </c>
      <c r="J410" s="63" t="s">
        <v>3186</v>
      </c>
      <c r="K410" s="77" t="s">
        <v>3187</v>
      </c>
      <c r="Y410" t="s">
        <v>16</v>
      </c>
      <c r="Z410" t="s">
        <v>1753</v>
      </c>
      <c r="AA410" t="s">
        <v>1754</v>
      </c>
      <c r="AB410" t="s">
        <v>1755</v>
      </c>
      <c r="AC410" t="s">
        <v>1756</v>
      </c>
      <c r="AD410" t="s">
        <v>3185</v>
      </c>
      <c r="AE410" t="s">
        <v>3188</v>
      </c>
    </row>
    <row r="411" spans="1:31" ht="15" customHeight="1" x14ac:dyDescent="0.2">
      <c r="A411" s="50">
        <f t="shared" ca="1" si="47"/>
        <v>46</v>
      </c>
      <c r="B411" t="s">
        <v>1750</v>
      </c>
      <c r="D411" s="34" t="s">
        <v>18</v>
      </c>
      <c r="E411" s="70">
        <v>5</v>
      </c>
      <c r="F411" t="s">
        <v>3189</v>
      </c>
      <c r="I411" t="s">
        <v>2190</v>
      </c>
      <c r="J411" s="63" t="s">
        <v>3190</v>
      </c>
      <c r="K411" s="77" t="s">
        <v>3191</v>
      </c>
      <c r="Y411" t="s">
        <v>16</v>
      </c>
      <c r="Z411" t="s">
        <v>1753</v>
      </c>
      <c r="AA411" t="s">
        <v>1754</v>
      </c>
      <c r="AB411" t="s">
        <v>1755</v>
      </c>
      <c r="AC411" t="s">
        <v>1756</v>
      </c>
      <c r="AD411" t="s">
        <v>3189</v>
      </c>
      <c r="AE411" t="s">
        <v>3192</v>
      </c>
    </row>
    <row r="412" spans="1:31" ht="15" customHeight="1" x14ac:dyDescent="0.2">
      <c r="A412" s="50">
        <f t="shared" ca="1" si="47"/>
        <v>46</v>
      </c>
      <c r="B412" t="s">
        <v>1750</v>
      </c>
      <c r="D412" s="34" t="s">
        <v>18</v>
      </c>
      <c r="E412" s="70">
        <v>6</v>
      </c>
      <c r="F412" t="s">
        <v>3193</v>
      </c>
      <c r="I412" t="s">
        <v>2190</v>
      </c>
      <c r="J412" s="63" t="s">
        <v>3194</v>
      </c>
      <c r="K412" s="77" t="s">
        <v>3195</v>
      </c>
      <c r="Y412" t="s">
        <v>16</v>
      </c>
      <c r="Z412" t="s">
        <v>1753</v>
      </c>
      <c r="AA412" t="s">
        <v>1754</v>
      </c>
      <c r="AB412" t="s">
        <v>1755</v>
      </c>
      <c r="AC412" t="s">
        <v>1756</v>
      </c>
      <c r="AD412" t="s">
        <v>3193</v>
      </c>
      <c r="AE412" t="s">
        <v>3196</v>
      </c>
    </row>
    <row r="413" spans="1:31" ht="15" customHeight="1" x14ac:dyDescent="0.2">
      <c r="A413" s="50">
        <f t="shared" ca="1" si="47"/>
        <v>46</v>
      </c>
      <c r="B413" t="s">
        <v>1750</v>
      </c>
      <c r="D413" s="34" t="s">
        <v>18</v>
      </c>
      <c r="E413" s="70">
        <v>7</v>
      </c>
      <c r="F413" t="s">
        <v>3197</v>
      </c>
      <c r="J413" s="77"/>
      <c r="M413" s="3" t="s">
        <v>2891</v>
      </c>
      <c r="Y413" t="s">
        <v>16</v>
      </c>
      <c r="Z413" t="s">
        <v>1753</v>
      </c>
      <c r="AA413" t="s">
        <v>1754</v>
      </c>
      <c r="AB413" t="s">
        <v>1755</v>
      </c>
      <c r="AC413" t="s">
        <v>1756</v>
      </c>
      <c r="AD413" t="s">
        <v>3197</v>
      </c>
      <c r="AE413" t="s">
        <v>3198</v>
      </c>
    </row>
    <row r="414" spans="1:31" ht="15" customHeight="1" x14ac:dyDescent="0.2">
      <c r="A414" s="50">
        <f t="shared" ca="1" si="47"/>
        <v>46</v>
      </c>
      <c r="B414" t="s">
        <v>1750</v>
      </c>
      <c r="D414" s="34" t="s">
        <v>18</v>
      </c>
      <c r="E414" s="70">
        <v>8</v>
      </c>
      <c r="F414" t="s">
        <v>3199</v>
      </c>
      <c r="I414" t="s">
        <v>2190</v>
      </c>
      <c r="J414" s="63" t="s">
        <v>3200</v>
      </c>
      <c r="K414" s="97" t="s">
        <v>3201</v>
      </c>
      <c r="Y414" t="s">
        <v>16</v>
      </c>
      <c r="Z414" t="s">
        <v>1753</v>
      </c>
      <c r="AA414" t="s">
        <v>1754</v>
      </c>
      <c r="AB414" t="s">
        <v>1755</v>
      </c>
      <c r="AC414" t="s">
        <v>1756</v>
      </c>
      <c r="AD414" t="s">
        <v>3199</v>
      </c>
      <c r="AE414" t="s">
        <v>3202</v>
      </c>
    </row>
    <row r="415" spans="1:31" ht="15" customHeight="1" x14ac:dyDescent="0.2">
      <c r="A415" s="50">
        <f t="shared" ca="1" si="47"/>
        <v>46</v>
      </c>
      <c r="B415" t="s">
        <v>1750</v>
      </c>
      <c r="D415" s="34" t="s">
        <v>18</v>
      </c>
      <c r="E415" s="70">
        <v>9</v>
      </c>
      <c r="F415" t="s">
        <v>3203</v>
      </c>
      <c r="I415" t="s">
        <v>2190</v>
      </c>
      <c r="J415" s="63" t="s">
        <v>3204</v>
      </c>
      <c r="K415" s="97" t="s">
        <v>3205</v>
      </c>
      <c r="Y415" t="s">
        <v>16</v>
      </c>
      <c r="Z415" t="s">
        <v>1753</v>
      </c>
      <c r="AA415" t="s">
        <v>1754</v>
      </c>
      <c r="AB415" t="s">
        <v>1755</v>
      </c>
      <c r="AC415" t="s">
        <v>1756</v>
      </c>
      <c r="AD415" t="s">
        <v>3203</v>
      </c>
      <c r="AE415" t="s">
        <v>3206</v>
      </c>
    </row>
    <row r="416" spans="1:31" ht="15" customHeight="1" x14ac:dyDescent="0.2">
      <c r="A416" s="50">
        <f t="shared" ca="1" si="47"/>
        <v>46</v>
      </c>
      <c r="B416" t="s">
        <v>1750</v>
      </c>
      <c r="D416" s="34" t="s">
        <v>18</v>
      </c>
      <c r="E416" s="70">
        <v>10</v>
      </c>
      <c r="F416" t="s">
        <v>3207</v>
      </c>
      <c r="I416" t="s">
        <v>2190</v>
      </c>
      <c r="J416" s="63" t="s">
        <v>3208</v>
      </c>
      <c r="K416" s="77" t="s">
        <v>3209</v>
      </c>
      <c r="Y416" t="s">
        <v>16</v>
      </c>
      <c r="Z416" t="s">
        <v>1753</v>
      </c>
      <c r="AA416" t="s">
        <v>1754</v>
      </c>
      <c r="AB416" t="s">
        <v>1755</v>
      </c>
      <c r="AC416" t="s">
        <v>1756</v>
      </c>
      <c r="AD416" t="s">
        <v>3207</v>
      </c>
      <c r="AE416" t="s">
        <v>3210</v>
      </c>
    </row>
    <row r="417" spans="1:33" ht="15" customHeight="1" x14ac:dyDescent="0.2">
      <c r="A417" s="50">
        <f t="shared" ca="1" si="47"/>
        <v>46</v>
      </c>
      <c r="B417" t="s">
        <v>1750</v>
      </c>
      <c r="D417" s="34" t="s">
        <v>18</v>
      </c>
      <c r="E417" s="70">
        <v>11</v>
      </c>
      <c r="F417" t="s">
        <v>3211</v>
      </c>
      <c r="I417" t="s">
        <v>2190</v>
      </c>
      <c r="J417" s="63" t="s">
        <v>3212</v>
      </c>
      <c r="K417" s="77" t="s">
        <v>3213</v>
      </c>
      <c r="Y417" t="s">
        <v>16</v>
      </c>
      <c r="Z417" t="s">
        <v>1753</v>
      </c>
      <c r="AA417" t="s">
        <v>1754</v>
      </c>
      <c r="AB417" t="s">
        <v>1755</v>
      </c>
      <c r="AC417" t="s">
        <v>1756</v>
      </c>
      <c r="AD417" t="s">
        <v>3211</v>
      </c>
      <c r="AE417" t="s">
        <v>3214</v>
      </c>
    </row>
    <row r="418" spans="1:33" ht="15" customHeight="1" x14ac:dyDescent="0.2">
      <c r="A418" s="50">
        <f t="shared" ca="1" si="47"/>
        <v>46</v>
      </c>
      <c r="B418" t="s">
        <v>1750</v>
      </c>
      <c r="D418" s="34" t="s">
        <v>18</v>
      </c>
      <c r="E418" s="70">
        <v>12</v>
      </c>
      <c r="F418" t="s">
        <v>3215</v>
      </c>
      <c r="I418" t="s">
        <v>2190</v>
      </c>
      <c r="J418" s="63" t="s">
        <v>3216</v>
      </c>
      <c r="K418" s="77" t="s">
        <v>3217</v>
      </c>
      <c r="Y418" t="s">
        <v>16</v>
      </c>
      <c r="Z418" t="s">
        <v>1753</v>
      </c>
      <c r="AA418" t="s">
        <v>1754</v>
      </c>
      <c r="AB418" t="s">
        <v>1755</v>
      </c>
      <c r="AC418" t="s">
        <v>1756</v>
      </c>
      <c r="AD418" t="s">
        <v>3215</v>
      </c>
      <c r="AE418" t="s">
        <v>3218</v>
      </c>
    </row>
    <row r="419" spans="1:33" ht="15" customHeight="1" x14ac:dyDescent="0.2">
      <c r="A419" s="50">
        <f t="shared" ca="1" si="47"/>
        <v>46</v>
      </c>
      <c r="B419" t="s">
        <v>1750</v>
      </c>
      <c r="D419" s="34" t="s">
        <v>18</v>
      </c>
      <c r="E419" s="70">
        <v>13</v>
      </c>
      <c r="F419" t="s">
        <v>3219</v>
      </c>
      <c r="I419" t="s">
        <v>2190</v>
      </c>
      <c r="J419" s="63" t="s">
        <v>3220</v>
      </c>
      <c r="K419" s="77" t="s">
        <v>3221</v>
      </c>
      <c r="Y419" t="s">
        <v>16</v>
      </c>
      <c r="Z419" t="s">
        <v>1753</v>
      </c>
      <c r="AA419" t="s">
        <v>1754</v>
      </c>
      <c r="AB419" t="s">
        <v>1755</v>
      </c>
      <c r="AC419" t="s">
        <v>1756</v>
      </c>
      <c r="AD419" t="s">
        <v>3219</v>
      </c>
      <c r="AE419" t="s">
        <v>3222</v>
      </c>
    </row>
    <row r="420" spans="1:33" ht="15" customHeight="1" x14ac:dyDescent="0.2">
      <c r="A420" s="50">
        <f t="shared" ca="1" si="47"/>
        <v>46</v>
      </c>
      <c r="B420" t="s">
        <v>1750</v>
      </c>
      <c r="D420" s="34" t="s">
        <v>18</v>
      </c>
      <c r="E420" s="70">
        <v>14</v>
      </c>
      <c r="F420" t="s">
        <v>3223</v>
      </c>
      <c r="I420" t="s">
        <v>2190</v>
      </c>
      <c r="J420" s="63" t="s">
        <v>3224</v>
      </c>
      <c r="K420" s="77" t="s">
        <v>3225</v>
      </c>
      <c r="Y420" t="s">
        <v>16</v>
      </c>
      <c r="Z420" t="s">
        <v>1753</v>
      </c>
      <c r="AA420" t="s">
        <v>1754</v>
      </c>
      <c r="AB420" t="s">
        <v>1755</v>
      </c>
      <c r="AC420" t="s">
        <v>1756</v>
      </c>
      <c r="AD420" t="s">
        <v>3223</v>
      </c>
      <c r="AE420" t="s">
        <v>3226</v>
      </c>
    </row>
    <row r="421" spans="1:33" ht="15" customHeight="1" x14ac:dyDescent="0.2">
      <c r="A421" s="50">
        <f t="shared" ca="1" si="47"/>
        <v>46</v>
      </c>
      <c r="B421" t="s">
        <v>1750</v>
      </c>
      <c r="D421" s="34" t="s">
        <v>18</v>
      </c>
      <c r="E421" s="70">
        <v>15</v>
      </c>
      <c r="F421" t="s">
        <v>580</v>
      </c>
      <c r="I421" s="67" t="s">
        <v>1083</v>
      </c>
      <c r="K421" t="s">
        <v>2619</v>
      </c>
      <c r="L421" t="s">
        <v>2620</v>
      </c>
      <c r="X421" t="s">
        <v>1222</v>
      </c>
      <c r="Y421" t="s">
        <v>16</v>
      </c>
      <c r="Z421" t="s">
        <v>1753</v>
      </c>
      <c r="AA421" t="s">
        <v>1754</v>
      </c>
      <c r="AB421" t="s">
        <v>1755</v>
      </c>
      <c r="AC421" t="s">
        <v>1756</v>
      </c>
      <c r="AD421" t="s">
        <v>580</v>
      </c>
      <c r="AE421" t="s">
        <v>3227</v>
      </c>
    </row>
    <row r="422" spans="1:33" ht="15" customHeight="1" x14ac:dyDescent="0.2">
      <c r="A422" s="50">
        <f t="shared" ca="1" si="47"/>
        <v>47</v>
      </c>
      <c r="B422" s="85" t="s">
        <v>3228</v>
      </c>
      <c r="C422" s="85"/>
      <c r="D422" s="85" t="s">
        <v>18</v>
      </c>
      <c r="E422" s="70">
        <v>1</v>
      </c>
      <c r="F422" s="85" t="s">
        <v>49</v>
      </c>
      <c r="G422" s="85"/>
      <c r="H422" s="83"/>
      <c r="I422" s="83"/>
      <c r="J422" s="83"/>
      <c r="K422" s="83"/>
      <c r="L422" s="83"/>
      <c r="M422" s="3" t="s">
        <v>2224</v>
      </c>
      <c r="Y422" t="s">
        <v>16</v>
      </c>
      <c r="Z422" t="s">
        <v>1772</v>
      </c>
      <c r="AA422" t="s">
        <v>1773</v>
      </c>
      <c r="AB422" s="85" t="s">
        <v>1755</v>
      </c>
      <c r="AC422" s="85" t="s">
        <v>1756</v>
      </c>
      <c r="AD422" s="85" t="s">
        <v>49</v>
      </c>
      <c r="AE422" s="85" t="s">
        <v>3155</v>
      </c>
      <c r="AG422" s="86" t="s">
        <v>3229</v>
      </c>
    </row>
    <row r="423" spans="1:33" ht="15" customHeight="1" x14ac:dyDescent="0.2">
      <c r="A423" s="50">
        <f t="shared" ca="1" si="47"/>
        <v>47</v>
      </c>
      <c r="B423" s="85" t="s">
        <v>3228</v>
      </c>
      <c r="C423" s="85"/>
      <c r="D423" s="85" t="s">
        <v>18</v>
      </c>
      <c r="E423" s="70">
        <v>2</v>
      </c>
      <c r="F423" s="85" t="s">
        <v>3156</v>
      </c>
      <c r="G423" s="85"/>
      <c r="H423" s="83"/>
      <c r="I423" s="83"/>
      <c r="J423" s="83"/>
      <c r="K423" s="83"/>
      <c r="L423" s="83"/>
      <c r="M423" s="3" t="s">
        <v>2224</v>
      </c>
      <c r="Y423" t="s">
        <v>16</v>
      </c>
      <c r="Z423" t="s">
        <v>1772</v>
      </c>
      <c r="AA423" t="s">
        <v>1773</v>
      </c>
      <c r="AB423" s="85" t="s">
        <v>1755</v>
      </c>
      <c r="AC423" s="85" t="s">
        <v>1756</v>
      </c>
      <c r="AD423" s="85" t="s">
        <v>3156</v>
      </c>
      <c r="AE423" s="85" t="s">
        <v>3160</v>
      </c>
      <c r="AG423" s="86" t="s">
        <v>3229</v>
      </c>
    </row>
    <row r="424" spans="1:33" ht="15" customHeight="1" x14ac:dyDescent="0.2">
      <c r="A424" s="50">
        <f t="shared" ca="1" si="47"/>
        <v>47</v>
      </c>
      <c r="B424" s="85" t="s">
        <v>3228</v>
      </c>
      <c r="C424" s="85"/>
      <c r="D424" s="85" t="s">
        <v>18</v>
      </c>
      <c r="E424" s="70">
        <v>3</v>
      </c>
      <c r="F424" s="85" t="s">
        <v>3161</v>
      </c>
      <c r="G424" s="85"/>
      <c r="H424" s="83"/>
      <c r="I424" s="83"/>
      <c r="J424" s="83"/>
      <c r="K424" s="83"/>
      <c r="L424" s="83"/>
      <c r="M424" s="3" t="s">
        <v>2224</v>
      </c>
      <c r="Y424" t="s">
        <v>16</v>
      </c>
      <c r="Z424" t="s">
        <v>1772</v>
      </c>
      <c r="AA424" t="s">
        <v>1773</v>
      </c>
      <c r="AB424" s="85" t="s">
        <v>1755</v>
      </c>
      <c r="AC424" s="85" t="s">
        <v>1756</v>
      </c>
      <c r="AD424" s="85" t="s">
        <v>3161</v>
      </c>
      <c r="AE424" s="85" t="s">
        <v>3164</v>
      </c>
      <c r="AG424" s="86" t="s">
        <v>3229</v>
      </c>
    </row>
    <row r="425" spans="1:33" ht="15" customHeight="1" x14ac:dyDescent="0.2">
      <c r="A425" s="50">
        <f t="shared" ca="1" si="47"/>
        <v>47</v>
      </c>
      <c r="B425" s="85" t="s">
        <v>3228</v>
      </c>
      <c r="C425" s="85"/>
      <c r="D425" s="85" t="s">
        <v>18</v>
      </c>
      <c r="E425" s="70">
        <v>4</v>
      </c>
      <c r="F425" s="85" t="s">
        <v>3165</v>
      </c>
      <c r="G425" s="85"/>
      <c r="H425" s="83"/>
      <c r="I425" s="83"/>
      <c r="J425" s="83"/>
      <c r="K425" s="83"/>
      <c r="L425" s="83"/>
      <c r="M425" s="3" t="s">
        <v>2224</v>
      </c>
      <c r="Y425" t="s">
        <v>16</v>
      </c>
      <c r="Z425" t="s">
        <v>1772</v>
      </c>
      <c r="AA425" t="s">
        <v>1773</v>
      </c>
      <c r="AB425" s="85" t="s">
        <v>1755</v>
      </c>
      <c r="AC425" s="85" t="s">
        <v>1756</v>
      </c>
      <c r="AD425" s="85" t="s">
        <v>3165</v>
      </c>
      <c r="AE425" s="85" t="s">
        <v>3168</v>
      </c>
      <c r="AG425" s="86" t="s">
        <v>3229</v>
      </c>
    </row>
    <row r="426" spans="1:33" ht="15" customHeight="1" x14ac:dyDescent="0.2">
      <c r="A426" s="50">
        <f t="shared" ca="1" si="47"/>
        <v>47</v>
      </c>
      <c r="B426" s="85" t="s">
        <v>3228</v>
      </c>
      <c r="C426" s="85"/>
      <c r="D426" s="85" t="s">
        <v>18</v>
      </c>
      <c r="E426" s="70">
        <v>5</v>
      </c>
      <c r="F426" s="85" t="s">
        <v>3169</v>
      </c>
      <c r="G426" s="85"/>
      <c r="H426" s="83"/>
      <c r="I426" s="83"/>
      <c r="J426" s="83"/>
      <c r="K426" s="83"/>
      <c r="L426" s="83"/>
      <c r="M426" s="3" t="s">
        <v>2224</v>
      </c>
      <c r="Y426" t="s">
        <v>16</v>
      </c>
      <c r="Z426" t="s">
        <v>1772</v>
      </c>
      <c r="AA426" t="s">
        <v>1773</v>
      </c>
      <c r="AB426" s="85" t="s">
        <v>1755</v>
      </c>
      <c r="AC426" s="85" t="s">
        <v>1756</v>
      </c>
      <c r="AD426" s="85" t="s">
        <v>3169</v>
      </c>
      <c r="AE426" s="85" t="s">
        <v>3172</v>
      </c>
      <c r="AG426" s="86" t="s">
        <v>3229</v>
      </c>
    </row>
    <row r="427" spans="1:33" ht="15" customHeight="1" x14ac:dyDescent="0.2">
      <c r="A427" s="50">
        <f t="shared" ca="1" si="47"/>
        <v>47</v>
      </c>
      <c r="B427" s="85" t="s">
        <v>3228</v>
      </c>
      <c r="C427" s="85"/>
      <c r="D427" s="85" t="s">
        <v>18</v>
      </c>
      <c r="E427" s="70">
        <v>1</v>
      </c>
      <c r="F427" s="85" t="s">
        <v>3173</v>
      </c>
      <c r="G427" s="85"/>
      <c r="H427" s="83"/>
      <c r="I427" s="83"/>
      <c r="J427" s="83"/>
      <c r="K427" s="83"/>
      <c r="L427" s="83"/>
      <c r="M427" s="3" t="s">
        <v>2224</v>
      </c>
      <c r="Y427" t="s">
        <v>16</v>
      </c>
      <c r="Z427" t="s">
        <v>1772</v>
      </c>
      <c r="AA427" t="s">
        <v>1773</v>
      </c>
      <c r="AB427" s="85" t="s">
        <v>1755</v>
      </c>
      <c r="AC427" s="85" t="s">
        <v>1756</v>
      </c>
      <c r="AD427" s="85" t="s">
        <v>3173</v>
      </c>
      <c r="AE427" s="85" t="s">
        <v>3176</v>
      </c>
      <c r="AG427" s="86" t="s">
        <v>3229</v>
      </c>
    </row>
    <row r="428" spans="1:33" ht="15" customHeight="1" x14ac:dyDescent="0.2">
      <c r="A428" s="50">
        <f t="shared" ca="1" si="47"/>
        <v>47</v>
      </c>
      <c r="B428" s="85" t="s">
        <v>3228</v>
      </c>
      <c r="C428" s="85"/>
      <c r="D428" s="85" t="s">
        <v>18</v>
      </c>
      <c r="E428" s="70">
        <v>2</v>
      </c>
      <c r="F428" s="85" t="s">
        <v>3177</v>
      </c>
      <c r="G428" s="85"/>
      <c r="H428" s="83"/>
      <c r="I428" s="83"/>
      <c r="J428" s="83"/>
      <c r="K428" s="83"/>
      <c r="L428" s="83"/>
      <c r="M428" s="3" t="s">
        <v>2224</v>
      </c>
      <c r="Y428" t="s">
        <v>16</v>
      </c>
      <c r="Z428" t="s">
        <v>1772</v>
      </c>
      <c r="AA428" t="s">
        <v>1773</v>
      </c>
      <c r="AB428" s="85" t="s">
        <v>1755</v>
      </c>
      <c r="AC428" s="85" t="s">
        <v>1756</v>
      </c>
      <c r="AD428" s="85" t="s">
        <v>3177</v>
      </c>
      <c r="AE428" s="85" t="s">
        <v>3180</v>
      </c>
      <c r="AG428" s="86" t="s">
        <v>3229</v>
      </c>
    </row>
    <row r="429" spans="1:33" ht="15" customHeight="1" x14ac:dyDescent="0.2">
      <c r="A429" s="50">
        <f t="shared" ca="1" si="47"/>
        <v>47</v>
      </c>
      <c r="B429" s="85" t="s">
        <v>3228</v>
      </c>
      <c r="C429" s="85"/>
      <c r="D429" s="85" t="s">
        <v>18</v>
      </c>
      <c r="E429" s="70">
        <v>3</v>
      </c>
      <c r="F429" s="85" t="s">
        <v>3181</v>
      </c>
      <c r="G429" s="85"/>
      <c r="H429" s="83"/>
      <c r="I429" s="83"/>
      <c r="J429" s="83"/>
      <c r="K429" s="83"/>
      <c r="L429" s="83"/>
      <c r="M429" s="3" t="s">
        <v>2224</v>
      </c>
      <c r="Y429" t="s">
        <v>16</v>
      </c>
      <c r="Z429" t="s">
        <v>1772</v>
      </c>
      <c r="AA429" t="s">
        <v>1773</v>
      </c>
      <c r="AB429" s="85" t="s">
        <v>1755</v>
      </c>
      <c r="AC429" s="85" t="s">
        <v>1756</v>
      </c>
      <c r="AD429" s="85" t="s">
        <v>3181</v>
      </c>
      <c r="AE429" s="85" t="s">
        <v>3184</v>
      </c>
      <c r="AG429" s="86" t="s">
        <v>3229</v>
      </c>
    </row>
    <row r="430" spans="1:33" ht="15" customHeight="1" x14ac:dyDescent="0.2">
      <c r="A430" s="50">
        <f t="shared" ca="1" si="47"/>
        <v>47</v>
      </c>
      <c r="B430" s="85" t="s">
        <v>3228</v>
      </c>
      <c r="C430" s="85"/>
      <c r="D430" s="85" t="s">
        <v>18</v>
      </c>
      <c r="E430" s="70">
        <v>4</v>
      </c>
      <c r="F430" s="85" t="s">
        <v>3185</v>
      </c>
      <c r="G430" s="85"/>
      <c r="H430" s="83"/>
      <c r="I430" s="83"/>
      <c r="J430" s="83"/>
      <c r="K430" s="83"/>
      <c r="L430" s="83"/>
      <c r="M430" s="3" t="s">
        <v>2224</v>
      </c>
      <c r="Y430" t="s">
        <v>16</v>
      </c>
      <c r="Z430" t="s">
        <v>1772</v>
      </c>
      <c r="AA430" t="s">
        <v>1773</v>
      </c>
      <c r="AB430" s="85" t="s">
        <v>1755</v>
      </c>
      <c r="AC430" s="85" t="s">
        <v>1756</v>
      </c>
      <c r="AD430" s="85" t="s">
        <v>3185</v>
      </c>
      <c r="AE430" s="85" t="s">
        <v>3188</v>
      </c>
      <c r="AG430" s="86" t="s">
        <v>3229</v>
      </c>
    </row>
    <row r="431" spans="1:33" ht="15" customHeight="1" x14ac:dyDescent="0.2">
      <c r="A431" s="50">
        <f t="shared" ca="1" si="47"/>
        <v>47</v>
      </c>
      <c r="B431" s="85" t="s">
        <v>3228</v>
      </c>
      <c r="C431" s="85"/>
      <c r="D431" s="85" t="s">
        <v>18</v>
      </c>
      <c r="E431" s="70">
        <v>5</v>
      </c>
      <c r="F431" s="85" t="s">
        <v>3189</v>
      </c>
      <c r="G431" s="85"/>
      <c r="H431" s="83"/>
      <c r="I431" s="83"/>
      <c r="J431" s="83"/>
      <c r="K431" s="83"/>
      <c r="L431" s="83"/>
      <c r="M431" s="3" t="s">
        <v>2224</v>
      </c>
      <c r="Y431" t="s">
        <v>16</v>
      </c>
      <c r="Z431" t="s">
        <v>1772</v>
      </c>
      <c r="AA431" t="s">
        <v>1773</v>
      </c>
      <c r="AB431" s="85" t="s">
        <v>1755</v>
      </c>
      <c r="AC431" s="85" t="s">
        <v>1756</v>
      </c>
      <c r="AD431" s="85" t="s">
        <v>3189</v>
      </c>
      <c r="AE431" s="85" t="s">
        <v>3192</v>
      </c>
      <c r="AG431" s="86" t="s">
        <v>3229</v>
      </c>
    </row>
    <row r="432" spans="1:33" ht="15" customHeight="1" x14ac:dyDescent="0.2">
      <c r="A432" s="50">
        <f t="shared" ca="1" si="47"/>
        <v>47</v>
      </c>
      <c r="B432" s="85" t="s">
        <v>3228</v>
      </c>
      <c r="C432" s="85"/>
      <c r="D432" s="85" t="s">
        <v>18</v>
      </c>
      <c r="E432" s="70">
        <v>6</v>
      </c>
      <c r="F432" s="85" t="s">
        <v>3193</v>
      </c>
      <c r="G432" s="85"/>
      <c r="H432" s="83"/>
      <c r="I432" s="83"/>
      <c r="J432" s="83"/>
      <c r="K432" s="83"/>
      <c r="L432" s="83"/>
      <c r="M432" s="3" t="s">
        <v>2224</v>
      </c>
      <c r="Y432" t="s">
        <v>16</v>
      </c>
      <c r="Z432" t="s">
        <v>1772</v>
      </c>
      <c r="AA432" t="s">
        <v>1773</v>
      </c>
      <c r="AB432" s="85" t="s">
        <v>1755</v>
      </c>
      <c r="AC432" s="85" t="s">
        <v>1756</v>
      </c>
      <c r="AD432" s="85" t="s">
        <v>3193</v>
      </c>
      <c r="AE432" s="85" t="s">
        <v>3196</v>
      </c>
      <c r="AG432" s="86" t="s">
        <v>3229</v>
      </c>
    </row>
    <row r="433" spans="1:33" ht="15" customHeight="1" x14ac:dyDescent="0.2">
      <c r="A433" s="50">
        <f t="shared" ca="1" si="47"/>
        <v>47</v>
      </c>
      <c r="B433" s="85" t="s">
        <v>3228</v>
      </c>
      <c r="C433" s="85"/>
      <c r="D433" s="85" t="s">
        <v>18</v>
      </c>
      <c r="E433" s="70">
        <v>7</v>
      </c>
      <c r="F433" s="85" t="s">
        <v>3197</v>
      </c>
      <c r="G433" s="85"/>
      <c r="H433" s="83"/>
      <c r="I433" s="83"/>
      <c r="J433" s="83"/>
      <c r="K433" s="83"/>
      <c r="L433" s="83"/>
      <c r="M433" s="3" t="s">
        <v>2224</v>
      </c>
      <c r="Y433" t="s">
        <v>16</v>
      </c>
      <c r="Z433" t="s">
        <v>1772</v>
      </c>
      <c r="AA433" t="s">
        <v>1773</v>
      </c>
      <c r="AB433" s="85" t="s">
        <v>1755</v>
      </c>
      <c r="AC433" s="85" t="s">
        <v>1756</v>
      </c>
      <c r="AD433" s="85" t="s">
        <v>3197</v>
      </c>
      <c r="AE433" s="85" t="s">
        <v>3198</v>
      </c>
      <c r="AG433" s="86" t="s">
        <v>3229</v>
      </c>
    </row>
    <row r="434" spans="1:33" ht="15" customHeight="1" x14ac:dyDescent="0.2">
      <c r="A434" s="50">
        <f t="shared" ca="1" si="47"/>
        <v>47</v>
      </c>
      <c r="B434" s="85" t="s">
        <v>3228</v>
      </c>
      <c r="C434" s="85"/>
      <c r="D434" s="85" t="s">
        <v>18</v>
      </c>
      <c r="E434" s="70">
        <v>8</v>
      </c>
      <c r="F434" s="85" t="s">
        <v>3199</v>
      </c>
      <c r="G434" s="85"/>
      <c r="H434" s="83"/>
      <c r="I434" s="83"/>
      <c r="J434" s="83"/>
      <c r="K434" s="83"/>
      <c r="L434" s="83"/>
      <c r="M434" s="3" t="s">
        <v>2224</v>
      </c>
      <c r="Y434" t="s">
        <v>16</v>
      </c>
      <c r="Z434" t="s">
        <v>1772</v>
      </c>
      <c r="AA434" t="s">
        <v>1773</v>
      </c>
      <c r="AB434" s="85" t="s">
        <v>1755</v>
      </c>
      <c r="AC434" s="85" t="s">
        <v>1756</v>
      </c>
      <c r="AD434" s="85" t="s">
        <v>3199</v>
      </c>
      <c r="AE434" s="85" t="s">
        <v>3202</v>
      </c>
      <c r="AG434" s="86" t="s">
        <v>3229</v>
      </c>
    </row>
    <row r="435" spans="1:33" ht="15" customHeight="1" x14ac:dyDescent="0.2">
      <c r="A435" s="50">
        <f t="shared" ca="1" si="47"/>
        <v>47</v>
      </c>
      <c r="B435" s="85" t="s">
        <v>3228</v>
      </c>
      <c r="C435" s="85"/>
      <c r="D435" s="85" t="s">
        <v>18</v>
      </c>
      <c r="E435" s="70">
        <v>9</v>
      </c>
      <c r="F435" s="85" t="s">
        <v>3203</v>
      </c>
      <c r="G435" s="85"/>
      <c r="H435" s="83"/>
      <c r="I435" s="83"/>
      <c r="J435" s="83"/>
      <c r="K435" s="83"/>
      <c r="L435" s="83"/>
      <c r="M435" s="3" t="s">
        <v>2224</v>
      </c>
      <c r="Y435" t="s">
        <v>16</v>
      </c>
      <c r="Z435" t="s">
        <v>1772</v>
      </c>
      <c r="AA435" t="s">
        <v>1773</v>
      </c>
      <c r="AB435" s="85" t="s">
        <v>1755</v>
      </c>
      <c r="AC435" s="85" t="s">
        <v>1756</v>
      </c>
      <c r="AD435" s="85" t="s">
        <v>3203</v>
      </c>
      <c r="AE435" s="85" t="s">
        <v>3206</v>
      </c>
      <c r="AG435" s="86" t="s">
        <v>3229</v>
      </c>
    </row>
    <row r="436" spans="1:33" ht="15" customHeight="1" x14ac:dyDescent="0.2">
      <c r="A436" s="50">
        <f t="shared" ca="1" si="47"/>
        <v>47</v>
      </c>
      <c r="B436" s="85" t="s">
        <v>3228</v>
      </c>
      <c r="C436" s="85"/>
      <c r="D436" s="85" t="s">
        <v>18</v>
      </c>
      <c r="E436" s="70">
        <v>10</v>
      </c>
      <c r="F436" s="85" t="s">
        <v>3207</v>
      </c>
      <c r="G436" s="85"/>
      <c r="H436" s="83"/>
      <c r="I436" s="83"/>
      <c r="J436" s="83"/>
      <c r="K436" s="83"/>
      <c r="L436" s="83"/>
      <c r="M436" s="3" t="s">
        <v>2224</v>
      </c>
      <c r="Y436" t="s">
        <v>16</v>
      </c>
      <c r="Z436" t="s">
        <v>1772</v>
      </c>
      <c r="AA436" t="s">
        <v>1773</v>
      </c>
      <c r="AB436" s="85" t="s">
        <v>1755</v>
      </c>
      <c r="AC436" s="85" t="s">
        <v>1756</v>
      </c>
      <c r="AD436" s="85" t="s">
        <v>3207</v>
      </c>
      <c r="AE436" s="85" t="s">
        <v>3210</v>
      </c>
      <c r="AG436" s="86" t="s">
        <v>3229</v>
      </c>
    </row>
    <row r="437" spans="1:33" ht="15" customHeight="1" x14ac:dyDescent="0.2">
      <c r="A437" s="50">
        <f t="shared" ca="1" si="47"/>
        <v>47</v>
      </c>
      <c r="B437" s="85" t="s">
        <v>3228</v>
      </c>
      <c r="C437" s="85"/>
      <c r="D437" s="85" t="s">
        <v>18</v>
      </c>
      <c r="E437" s="70">
        <v>11</v>
      </c>
      <c r="F437" s="85" t="s">
        <v>3211</v>
      </c>
      <c r="G437" s="85"/>
      <c r="H437" s="83"/>
      <c r="I437" s="83"/>
      <c r="J437" s="83"/>
      <c r="K437" s="83"/>
      <c r="L437" s="83"/>
      <c r="M437" s="3" t="s">
        <v>2224</v>
      </c>
      <c r="Y437" t="s">
        <v>16</v>
      </c>
      <c r="Z437" t="s">
        <v>1772</v>
      </c>
      <c r="AA437" t="s">
        <v>1773</v>
      </c>
      <c r="AB437" s="85" t="s">
        <v>1755</v>
      </c>
      <c r="AC437" s="85" t="s">
        <v>1756</v>
      </c>
      <c r="AD437" s="85" t="s">
        <v>3211</v>
      </c>
      <c r="AE437" s="85" t="s">
        <v>3214</v>
      </c>
      <c r="AG437" s="86" t="s">
        <v>3229</v>
      </c>
    </row>
    <row r="438" spans="1:33" ht="15" customHeight="1" x14ac:dyDescent="0.2">
      <c r="A438" s="50">
        <f t="shared" ca="1" si="47"/>
        <v>47</v>
      </c>
      <c r="B438" s="85" t="s">
        <v>3228</v>
      </c>
      <c r="C438" s="85"/>
      <c r="D438" s="85" t="s">
        <v>18</v>
      </c>
      <c r="E438" s="70">
        <v>12</v>
      </c>
      <c r="F438" s="85" t="s">
        <v>3215</v>
      </c>
      <c r="G438" s="85"/>
      <c r="H438" s="83"/>
      <c r="I438" s="83"/>
      <c r="J438" s="83"/>
      <c r="K438" s="83"/>
      <c r="L438" s="83"/>
      <c r="M438" s="3" t="s">
        <v>2224</v>
      </c>
      <c r="Y438" t="s">
        <v>16</v>
      </c>
      <c r="Z438" t="s">
        <v>1772</v>
      </c>
      <c r="AA438" t="s">
        <v>1773</v>
      </c>
      <c r="AB438" s="85" t="s">
        <v>1755</v>
      </c>
      <c r="AC438" s="85" t="s">
        <v>1756</v>
      </c>
      <c r="AD438" s="85" t="s">
        <v>3215</v>
      </c>
      <c r="AE438" s="85" t="s">
        <v>3218</v>
      </c>
      <c r="AG438" s="86" t="s">
        <v>3229</v>
      </c>
    </row>
    <row r="439" spans="1:33" ht="15" customHeight="1" x14ac:dyDescent="0.2">
      <c r="A439" s="50">
        <f t="shared" ca="1" si="47"/>
        <v>47</v>
      </c>
      <c r="B439" s="85" t="s">
        <v>3228</v>
      </c>
      <c r="C439" s="85"/>
      <c r="D439" s="85" t="s">
        <v>18</v>
      </c>
      <c r="E439" s="70">
        <v>13</v>
      </c>
      <c r="F439" s="85" t="s">
        <v>3219</v>
      </c>
      <c r="G439" s="85"/>
      <c r="H439" s="83"/>
      <c r="I439" s="83"/>
      <c r="J439" s="83"/>
      <c r="K439" s="83"/>
      <c r="L439" s="83"/>
      <c r="M439" s="3" t="s">
        <v>2224</v>
      </c>
      <c r="Y439" t="s">
        <v>16</v>
      </c>
      <c r="Z439" t="s">
        <v>1772</v>
      </c>
      <c r="AA439" t="s">
        <v>1773</v>
      </c>
      <c r="AB439" s="85" t="s">
        <v>1755</v>
      </c>
      <c r="AC439" s="85" t="s">
        <v>1756</v>
      </c>
      <c r="AD439" s="85" t="s">
        <v>3219</v>
      </c>
      <c r="AE439" s="85" t="s">
        <v>3222</v>
      </c>
      <c r="AG439" s="86" t="s">
        <v>3229</v>
      </c>
    </row>
    <row r="440" spans="1:33" ht="15" customHeight="1" x14ac:dyDescent="0.2">
      <c r="A440" s="50">
        <f t="shared" ca="1" si="47"/>
        <v>47</v>
      </c>
      <c r="B440" s="85" t="s">
        <v>3228</v>
      </c>
      <c r="C440" s="85"/>
      <c r="D440" s="85" t="s">
        <v>18</v>
      </c>
      <c r="E440" s="70">
        <v>14</v>
      </c>
      <c r="F440" s="85" t="s">
        <v>3223</v>
      </c>
      <c r="G440" s="85"/>
      <c r="H440" s="83"/>
      <c r="I440" s="83"/>
      <c r="J440" s="83"/>
      <c r="K440" s="83"/>
      <c r="L440" s="83"/>
      <c r="M440" s="3" t="s">
        <v>2224</v>
      </c>
      <c r="Y440" t="s">
        <v>16</v>
      </c>
      <c r="Z440" t="s">
        <v>1772</v>
      </c>
      <c r="AA440" t="s">
        <v>1773</v>
      </c>
      <c r="AB440" s="85" t="s">
        <v>1755</v>
      </c>
      <c r="AC440" s="85" t="s">
        <v>1756</v>
      </c>
      <c r="AD440" s="85" t="s">
        <v>3223</v>
      </c>
      <c r="AE440" s="85" t="s">
        <v>3226</v>
      </c>
      <c r="AG440" s="86" t="s">
        <v>3229</v>
      </c>
    </row>
    <row r="441" spans="1:33" ht="15" customHeight="1" x14ac:dyDescent="0.2">
      <c r="A441" s="50">
        <f t="shared" ca="1" si="47"/>
        <v>47</v>
      </c>
      <c r="B441" s="85" t="s">
        <v>3228</v>
      </c>
      <c r="C441" s="85"/>
      <c r="D441" s="85" t="s">
        <v>18</v>
      </c>
      <c r="E441" s="70">
        <v>15</v>
      </c>
      <c r="F441" s="85" t="s">
        <v>580</v>
      </c>
      <c r="G441" s="85"/>
      <c r="H441" s="83"/>
      <c r="I441" s="83"/>
      <c r="J441" s="83"/>
      <c r="K441" s="83"/>
      <c r="L441" s="83"/>
      <c r="M441" s="3" t="s">
        <v>2224</v>
      </c>
      <c r="Y441" t="s">
        <v>16</v>
      </c>
      <c r="Z441" t="s">
        <v>1772</v>
      </c>
      <c r="AA441" t="s">
        <v>1773</v>
      </c>
      <c r="AB441" s="85" t="s">
        <v>1755</v>
      </c>
      <c r="AC441" s="85" t="s">
        <v>1756</v>
      </c>
      <c r="AD441" s="85" t="s">
        <v>580</v>
      </c>
      <c r="AE441" s="85" t="s">
        <v>3227</v>
      </c>
      <c r="AG441" s="86" t="s">
        <v>3229</v>
      </c>
    </row>
    <row r="442" spans="1:33" ht="15" customHeight="1" x14ac:dyDescent="0.2">
      <c r="A442" s="50">
        <f t="shared" ca="1" si="47"/>
        <v>48</v>
      </c>
      <c r="B442" s="85" t="s">
        <v>3230</v>
      </c>
      <c r="C442" s="85"/>
      <c r="D442" s="85" t="s">
        <v>18</v>
      </c>
      <c r="E442" s="70">
        <v>1</v>
      </c>
      <c r="F442" s="85" t="s">
        <v>49</v>
      </c>
      <c r="G442" s="85"/>
      <c r="H442" s="83"/>
      <c r="I442" s="83"/>
      <c r="J442" s="83"/>
      <c r="K442" s="83"/>
      <c r="L442" s="83"/>
      <c r="M442" s="3" t="s">
        <v>2224</v>
      </c>
      <c r="Y442" t="s">
        <v>16</v>
      </c>
      <c r="Z442" t="s">
        <v>1785</v>
      </c>
      <c r="AA442" t="s">
        <v>1786</v>
      </c>
      <c r="AB442" s="85" t="s">
        <v>1755</v>
      </c>
      <c r="AC442" s="85" t="s">
        <v>1756</v>
      </c>
      <c r="AD442" s="85" t="s">
        <v>49</v>
      </c>
      <c r="AE442" s="85" t="s">
        <v>3155</v>
      </c>
      <c r="AG442" s="86" t="s">
        <v>3229</v>
      </c>
    </row>
    <row r="443" spans="1:33" ht="15" customHeight="1" x14ac:dyDescent="0.2">
      <c r="A443" s="50">
        <f t="shared" ca="1" si="47"/>
        <v>48</v>
      </c>
      <c r="B443" s="85" t="s">
        <v>3230</v>
      </c>
      <c r="C443" s="85"/>
      <c r="D443" s="85" t="s">
        <v>18</v>
      </c>
      <c r="E443" s="70">
        <v>2</v>
      </c>
      <c r="F443" s="85" t="s">
        <v>3156</v>
      </c>
      <c r="G443" s="85"/>
      <c r="H443" s="83"/>
      <c r="I443" s="83"/>
      <c r="J443" s="83"/>
      <c r="K443" s="83"/>
      <c r="L443" s="83"/>
      <c r="M443" s="3" t="s">
        <v>2224</v>
      </c>
      <c r="Y443" t="s">
        <v>16</v>
      </c>
      <c r="Z443" t="s">
        <v>1785</v>
      </c>
      <c r="AA443" t="s">
        <v>1786</v>
      </c>
      <c r="AB443" s="85" t="s">
        <v>1755</v>
      </c>
      <c r="AC443" s="85" t="s">
        <v>1756</v>
      </c>
      <c r="AD443" s="85" t="s">
        <v>3156</v>
      </c>
      <c r="AE443" s="85" t="s">
        <v>3160</v>
      </c>
      <c r="AG443" s="86" t="s">
        <v>3229</v>
      </c>
    </row>
    <row r="444" spans="1:33" ht="15" customHeight="1" x14ac:dyDescent="0.2">
      <c r="A444" s="50">
        <f t="shared" ca="1" si="47"/>
        <v>48</v>
      </c>
      <c r="B444" s="85" t="s">
        <v>3230</v>
      </c>
      <c r="C444" s="85"/>
      <c r="D444" s="85" t="s">
        <v>18</v>
      </c>
      <c r="E444" s="70">
        <v>3</v>
      </c>
      <c r="F444" s="85" t="s">
        <v>3161</v>
      </c>
      <c r="G444" s="85"/>
      <c r="H444" s="83"/>
      <c r="I444" s="83"/>
      <c r="J444" s="83"/>
      <c r="K444" s="83"/>
      <c r="L444" s="83"/>
      <c r="M444" s="3" t="s">
        <v>2224</v>
      </c>
      <c r="Y444" t="s">
        <v>16</v>
      </c>
      <c r="Z444" t="s">
        <v>1785</v>
      </c>
      <c r="AA444" t="s">
        <v>1786</v>
      </c>
      <c r="AB444" s="85" t="s">
        <v>1755</v>
      </c>
      <c r="AC444" s="85" t="s">
        <v>1756</v>
      </c>
      <c r="AD444" s="85" t="s">
        <v>3161</v>
      </c>
      <c r="AE444" s="85" t="s">
        <v>3164</v>
      </c>
      <c r="AG444" s="86" t="s">
        <v>3229</v>
      </c>
    </row>
    <row r="445" spans="1:33" ht="15" customHeight="1" x14ac:dyDescent="0.2">
      <c r="A445" s="50">
        <f t="shared" ca="1" si="47"/>
        <v>48</v>
      </c>
      <c r="B445" s="85" t="s">
        <v>3230</v>
      </c>
      <c r="C445" s="85"/>
      <c r="D445" s="85" t="s">
        <v>18</v>
      </c>
      <c r="E445" s="70">
        <v>4</v>
      </c>
      <c r="F445" s="85" t="s">
        <v>3165</v>
      </c>
      <c r="G445" s="85"/>
      <c r="H445" s="83"/>
      <c r="I445" s="83"/>
      <c r="J445" s="83"/>
      <c r="K445" s="83"/>
      <c r="L445" s="83"/>
      <c r="M445" s="3" t="s">
        <v>2224</v>
      </c>
      <c r="Y445" t="s">
        <v>16</v>
      </c>
      <c r="Z445" t="s">
        <v>1785</v>
      </c>
      <c r="AA445" t="s">
        <v>1786</v>
      </c>
      <c r="AB445" s="85" t="s">
        <v>1755</v>
      </c>
      <c r="AC445" s="85" t="s">
        <v>1756</v>
      </c>
      <c r="AD445" s="85" t="s">
        <v>3165</v>
      </c>
      <c r="AE445" s="85" t="s">
        <v>3168</v>
      </c>
      <c r="AG445" s="86" t="s">
        <v>3229</v>
      </c>
    </row>
    <row r="446" spans="1:33" ht="15" customHeight="1" x14ac:dyDescent="0.2">
      <c r="A446" s="50">
        <f t="shared" ca="1" si="47"/>
        <v>48</v>
      </c>
      <c r="B446" s="85" t="s">
        <v>3230</v>
      </c>
      <c r="C446" s="85"/>
      <c r="D446" s="85" t="s">
        <v>18</v>
      </c>
      <c r="E446" s="70">
        <v>5</v>
      </c>
      <c r="F446" s="85" t="s">
        <v>3169</v>
      </c>
      <c r="G446" s="85"/>
      <c r="H446" s="83"/>
      <c r="I446" s="83"/>
      <c r="J446" s="83"/>
      <c r="K446" s="83"/>
      <c r="L446" s="83"/>
      <c r="M446" s="3" t="s">
        <v>2224</v>
      </c>
      <c r="Y446" t="s">
        <v>16</v>
      </c>
      <c r="Z446" t="s">
        <v>1785</v>
      </c>
      <c r="AA446" t="s">
        <v>1786</v>
      </c>
      <c r="AB446" s="85" t="s">
        <v>1755</v>
      </c>
      <c r="AC446" s="85" t="s">
        <v>1756</v>
      </c>
      <c r="AD446" s="85" t="s">
        <v>3169</v>
      </c>
      <c r="AE446" s="85" t="s">
        <v>3172</v>
      </c>
      <c r="AG446" s="86" t="s">
        <v>3229</v>
      </c>
    </row>
    <row r="447" spans="1:33" ht="15" customHeight="1" x14ac:dyDescent="0.2">
      <c r="A447" s="50">
        <f t="shared" ca="1" si="47"/>
        <v>48</v>
      </c>
      <c r="B447" s="85" t="s">
        <v>3230</v>
      </c>
      <c r="C447" s="85"/>
      <c r="D447" s="85" t="s">
        <v>18</v>
      </c>
      <c r="E447" s="70">
        <v>1</v>
      </c>
      <c r="F447" s="85" t="s">
        <v>3173</v>
      </c>
      <c r="G447" s="85"/>
      <c r="H447" s="83"/>
      <c r="I447" s="83"/>
      <c r="J447" s="83"/>
      <c r="K447" s="83"/>
      <c r="L447" s="83"/>
      <c r="M447" s="3" t="s">
        <v>2224</v>
      </c>
      <c r="Y447" t="s">
        <v>16</v>
      </c>
      <c r="Z447" t="s">
        <v>1785</v>
      </c>
      <c r="AA447" t="s">
        <v>1786</v>
      </c>
      <c r="AB447" s="85" t="s">
        <v>1755</v>
      </c>
      <c r="AC447" s="85" t="s">
        <v>1756</v>
      </c>
      <c r="AD447" s="85" t="s">
        <v>3173</v>
      </c>
      <c r="AE447" s="85" t="s">
        <v>3176</v>
      </c>
      <c r="AG447" s="86" t="s">
        <v>3229</v>
      </c>
    </row>
    <row r="448" spans="1:33" ht="15" customHeight="1" x14ac:dyDescent="0.2">
      <c r="A448" s="50">
        <f t="shared" ca="1" si="47"/>
        <v>48</v>
      </c>
      <c r="B448" s="85" t="s">
        <v>3230</v>
      </c>
      <c r="C448" s="85"/>
      <c r="D448" s="85" t="s">
        <v>18</v>
      </c>
      <c r="E448" s="70">
        <v>2</v>
      </c>
      <c r="F448" s="85" t="s">
        <v>3177</v>
      </c>
      <c r="G448" s="85"/>
      <c r="H448" s="83"/>
      <c r="I448" s="83"/>
      <c r="J448" s="83"/>
      <c r="K448" s="83"/>
      <c r="L448" s="83"/>
      <c r="M448" s="3" t="s">
        <v>2224</v>
      </c>
      <c r="Y448" t="s">
        <v>16</v>
      </c>
      <c r="Z448" t="s">
        <v>1785</v>
      </c>
      <c r="AA448" t="s">
        <v>1786</v>
      </c>
      <c r="AB448" s="85" t="s">
        <v>1755</v>
      </c>
      <c r="AC448" s="85" t="s">
        <v>1756</v>
      </c>
      <c r="AD448" s="85" t="s">
        <v>3177</v>
      </c>
      <c r="AE448" s="85" t="s">
        <v>3180</v>
      </c>
      <c r="AG448" s="86" t="s">
        <v>3229</v>
      </c>
    </row>
    <row r="449" spans="1:33" ht="15" customHeight="1" x14ac:dyDescent="0.2">
      <c r="A449" s="50">
        <f t="shared" ca="1" si="47"/>
        <v>48</v>
      </c>
      <c r="B449" s="85" t="s">
        <v>3230</v>
      </c>
      <c r="C449" s="85"/>
      <c r="D449" s="85" t="s">
        <v>18</v>
      </c>
      <c r="E449" s="70">
        <v>3</v>
      </c>
      <c r="F449" s="85" t="s">
        <v>3181</v>
      </c>
      <c r="G449" s="85"/>
      <c r="H449" s="83"/>
      <c r="I449" s="83"/>
      <c r="J449" s="83"/>
      <c r="K449" s="83"/>
      <c r="L449" s="83"/>
      <c r="M449" s="3" t="s">
        <v>2224</v>
      </c>
      <c r="Y449" t="s">
        <v>16</v>
      </c>
      <c r="Z449" t="s">
        <v>1785</v>
      </c>
      <c r="AA449" t="s">
        <v>1786</v>
      </c>
      <c r="AB449" s="85" t="s">
        <v>1755</v>
      </c>
      <c r="AC449" s="85" t="s">
        <v>1756</v>
      </c>
      <c r="AD449" s="85" t="s">
        <v>3181</v>
      </c>
      <c r="AE449" s="85" t="s">
        <v>3184</v>
      </c>
      <c r="AG449" s="86" t="s">
        <v>3229</v>
      </c>
    </row>
    <row r="450" spans="1:33" ht="15" customHeight="1" x14ac:dyDescent="0.2">
      <c r="A450" s="50">
        <f t="shared" ca="1" si="47"/>
        <v>48</v>
      </c>
      <c r="B450" s="85" t="s">
        <v>3230</v>
      </c>
      <c r="C450" s="85"/>
      <c r="D450" s="85" t="s">
        <v>18</v>
      </c>
      <c r="E450" s="70">
        <v>4</v>
      </c>
      <c r="F450" s="85" t="s">
        <v>3185</v>
      </c>
      <c r="G450" s="85"/>
      <c r="H450" s="83"/>
      <c r="I450" s="83"/>
      <c r="J450" s="83"/>
      <c r="K450" s="83"/>
      <c r="L450" s="83"/>
      <c r="M450" s="3" t="s">
        <v>2224</v>
      </c>
      <c r="Y450" t="s">
        <v>16</v>
      </c>
      <c r="Z450" t="s">
        <v>1785</v>
      </c>
      <c r="AA450" t="s">
        <v>1786</v>
      </c>
      <c r="AB450" s="85" t="s">
        <v>1755</v>
      </c>
      <c r="AC450" s="85" t="s">
        <v>1756</v>
      </c>
      <c r="AD450" s="85" t="s">
        <v>3185</v>
      </c>
      <c r="AE450" s="85" t="s">
        <v>3188</v>
      </c>
      <c r="AG450" s="86" t="s">
        <v>3229</v>
      </c>
    </row>
    <row r="451" spans="1:33" ht="15" customHeight="1" x14ac:dyDescent="0.2">
      <c r="A451" s="50">
        <f t="shared" ca="1" si="47"/>
        <v>48</v>
      </c>
      <c r="B451" s="85" t="s">
        <v>3230</v>
      </c>
      <c r="C451" s="85"/>
      <c r="D451" s="85" t="s">
        <v>18</v>
      </c>
      <c r="E451" s="70">
        <v>5</v>
      </c>
      <c r="F451" s="85" t="s">
        <v>3189</v>
      </c>
      <c r="G451" s="85"/>
      <c r="H451" s="83"/>
      <c r="I451" s="83"/>
      <c r="J451" s="83"/>
      <c r="K451" s="83"/>
      <c r="L451" s="83"/>
      <c r="M451" s="3" t="s">
        <v>2224</v>
      </c>
      <c r="Y451" t="s">
        <v>16</v>
      </c>
      <c r="Z451" t="s">
        <v>1785</v>
      </c>
      <c r="AA451" t="s">
        <v>1786</v>
      </c>
      <c r="AB451" s="85" t="s">
        <v>1755</v>
      </c>
      <c r="AC451" s="85" t="s">
        <v>1756</v>
      </c>
      <c r="AD451" s="85" t="s">
        <v>3189</v>
      </c>
      <c r="AE451" s="85" t="s">
        <v>3192</v>
      </c>
      <c r="AG451" s="86" t="s">
        <v>3229</v>
      </c>
    </row>
    <row r="452" spans="1:33" ht="15" customHeight="1" x14ac:dyDescent="0.2">
      <c r="A452" s="50">
        <f t="shared" ca="1" si="47"/>
        <v>48</v>
      </c>
      <c r="B452" s="85" t="s">
        <v>3230</v>
      </c>
      <c r="C452" s="85"/>
      <c r="D452" s="85" t="s">
        <v>18</v>
      </c>
      <c r="E452" s="70">
        <v>6</v>
      </c>
      <c r="F452" s="85" t="s">
        <v>3193</v>
      </c>
      <c r="G452" s="85"/>
      <c r="H452" s="83"/>
      <c r="I452" s="83"/>
      <c r="J452" s="83"/>
      <c r="K452" s="83"/>
      <c r="L452" s="83"/>
      <c r="M452" s="3" t="s">
        <v>2224</v>
      </c>
      <c r="Y452" t="s">
        <v>16</v>
      </c>
      <c r="Z452" t="s">
        <v>1785</v>
      </c>
      <c r="AA452" t="s">
        <v>1786</v>
      </c>
      <c r="AB452" s="85" t="s">
        <v>1755</v>
      </c>
      <c r="AC452" s="85" t="s">
        <v>1756</v>
      </c>
      <c r="AD452" s="85" t="s">
        <v>3193</v>
      </c>
      <c r="AE452" s="85" t="s">
        <v>3196</v>
      </c>
      <c r="AG452" s="86" t="s">
        <v>3229</v>
      </c>
    </row>
    <row r="453" spans="1:33" ht="15" customHeight="1" x14ac:dyDescent="0.2">
      <c r="A453" s="50">
        <f t="shared" ca="1" si="47"/>
        <v>48</v>
      </c>
      <c r="B453" s="85" t="s">
        <v>3230</v>
      </c>
      <c r="C453" s="85"/>
      <c r="D453" s="85" t="s">
        <v>18</v>
      </c>
      <c r="E453" s="70">
        <v>7</v>
      </c>
      <c r="F453" s="85" t="s">
        <v>3197</v>
      </c>
      <c r="G453" s="85"/>
      <c r="H453" s="83"/>
      <c r="I453" s="83"/>
      <c r="J453" s="83"/>
      <c r="K453" s="83"/>
      <c r="L453" s="83"/>
      <c r="M453" s="3" t="s">
        <v>2224</v>
      </c>
      <c r="Y453" t="s">
        <v>16</v>
      </c>
      <c r="Z453" t="s">
        <v>1785</v>
      </c>
      <c r="AA453" t="s">
        <v>1786</v>
      </c>
      <c r="AB453" s="85" t="s">
        <v>1755</v>
      </c>
      <c r="AC453" s="85" t="s">
        <v>1756</v>
      </c>
      <c r="AD453" s="85" t="s">
        <v>3197</v>
      </c>
      <c r="AE453" s="85" t="s">
        <v>3198</v>
      </c>
      <c r="AG453" s="86" t="s">
        <v>3229</v>
      </c>
    </row>
    <row r="454" spans="1:33" ht="15" customHeight="1" x14ac:dyDescent="0.2">
      <c r="A454" s="50">
        <f t="shared" ca="1" si="47"/>
        <v>48</v>
      </c>
      <c r="B454" s="85" t="s">
        <v>3230</v>
      </c>
      <c r="C454" s="85"/>
      <c r="D454" s="85" t="s">
        <v>18</v>
      </c>
      <c r="E454" s="70">
        <v>8</v>
      </c>
      <c r="F454" s="85" t="s">
        <v>3199</v>
      </c>
      <c r="G454" s="85"/>
      <c r="H454" s="83"/>
      <c r="I454" s="83"/>
      <c r="J454" s="83"/>
      <c r="K454" s="83"/>
      <c r="L454" s="83"/>
      <c r="M454" s="3" t="s">
        <v>2224</v>
      </c>
      <c r="Y454" t="s">
        <v>16</v>
      </c>
      <c r="Z454" t="s">
        <v>1785</v>
      </c>
      <c r="AA454" t="s">
        <v>1786</v>
      </c>
      <c r="AB454" s="85" t="s">
        <v>1755</v>
      </c>
      <c r="AC454" s="85" t="s">
        <v>1756</v>
      </c>
      <c r="AD454" s="85" t="s">
        <v>3199</v>
      </c>
      <c r="AE454" s="85" t="s">
        <v>3202</v>
      </c>
      <c r="AG454" s="86" t="s">
        <v>3229</v>
      </c>
    </row>
    <row r="455" spans="1:33" ht="15" customHeight="1" x14ac:dyDescent="0.2">
      <c r="A455" s="50">
        <f t="shared" ca="1" si="47"/>
        <v>48</v>
      </c>
      <c r="B455" s="85" t="s">
        <v>3230</v>
      </c>
      <c r="C455" s="85"/>
      <c r="D455" s="85" t="s">
        <v>18</v>
      </c>
      <c r="E455" s="70">
        <v>9</v>
      </c>
      <c r="F455" s="85" t="s">
        <v>3203</v>
      </c>
      <c r="G455" s="85"/>
      <c r="H455" s="83"/>
      <c r="I455" s="83"/>
      <c r="J455" s="83"/>
      <c r="K455" s="83"/>
      <c r="L455" s="83"/>
      <c r="M455" s="3" t="s">
        <v>2224</v>
      </c>
      <c r="Y455" t="s">
        <v>16</v>
      </c>
      <c r="Z455" t="s">
        <v>1785</v>
      </c>
      <c r="AA455" t="s">
        <v>1786</v>
      </c>
      <c r="AB455" s="85" t="s">
        <v>1755</v>
      </c>
      <c r="AC455" s="85" t="s">
        <v>1756</v>
      </c>
      <c r="AD455" s="85" t="s">
        <v>3203</v>
      </c>
      <c r="AE455" s="85" t="s">
        <v>3206</v>
      </c>
      <c r="AG455" s="86" t="s">
        <v>3229</v>
      </c>
    </row>
    <row r="456" spans="1:33" ht="15" customHeight="1" x14ac:dyDescent="0.2">
      <c r="A456" s="50">
        <f t="shared" ca="1" si="47"/>
        <v>48</v>
      </c>
      <c r="B456" s="85" t="s">
        <v>3230</v>
      </c>
      <c r="C456" s="85"/>
      <c r="D456" s="85" t="s">
        <v>18</v>
      </c>
      <c r="E456" s="70">
        <v>10</v>
      </c>
      <c r="F456" s="85" t="s">
        <v>3207</v>
      </c>
      <c r="G456" s="85"/>
      <c r="H456" s="83"/>
      <c r="I456" s="83"/>
      <c r="J456" s="83"/>
      <c r="K456" s="83"/>
      <c r="L456" s="83"/>
      <c r="M456" s="3" t="s">
        <v>2224</v>
      </c>
      <c r="Y456" t="s">
        <v>16</v>
      </c>
      <c r="Z456" t="s">
        <v>1785</v>
      </c>
      <c r="AA456" t="s">
        <v>1786</v>
      </c>
      <c r="AB456" s="85" t="s">
        <v>1755</v>
      </c>
      <c r="AC456" s="85" t="s">
        <v>1756</v>
      </c>
      <c r="AD456" s="85" t="s">
        <v>3207</v>
      </c>
      <c r="AE456" s="85" t="s">
        <v>3210</v>
      </c>
      <c r="AG456" s="86" t="s">
        <v>3229</v>
      </c>
    </row>
    <row r="457" spans="1:33" ht="15" customHeight="1" x14ac:dyDescent="0.2">
      <c r="A457" s="50">
        <f t="shared" ca="1" si="47"/>
        <v>48</v>
      </c>
      <c r="B457" s="85" t="s">
        <v>3230</v>
      </c>
      <c r="C457" s="85"/>
      <c r="D457" s="85" t="s">
        <v>18</v>
      </c>
      <c r="E457" s="70">
        <v>11</v>
      </c>
      <c r="F457" s="85" t="s">
        <v>3211</v>
      </c>
      <c r="G457" s="85"/>
      <c r="H457" s="83"/>
      <c r="I457" s="83"/>
      <c r="J457" s="83"/>
      <c r="K457" s="83"/>
      <c r="L457" s="83"/>
      <c r="M457" s="3" t="s">
        <v>2224</v>
      </c>
      <c r="Y457" t="s">
        <v>16</v>
      </c>
      <c r="Z457" t="s">
        <v>1785</v>
      </c>
      <c r="AA457" t="s">
        <v>1786</v>
      </c>
      <c r="AB457" s="85" t="s">
        <v>1755</v>
      </c>
      <c r="AC457" s="85" t="s">
        <v>1756</v>
      </c>
      <c r="AD457" s="85" t="s">
        <v>3211</v>
      </c>
      <c r="AE457" s="85" t="s">
        <v>3214</v>
      </c>
      <c r="AG457" s="86" t="s">
        <v>3229</v>
      </c>
    </row>
    <row r="458" spans="1:33" ht="15" customHeight="1" x14ac:dyDescent="0.2">
      <c r="A458" s="50">
        <f t="shared" ca="1" si="47"/>
        <v>48</v>
      </c>
      <c r="B458" s="85" t="s">
        <v>3230</v>
      </c>
      <c r="C458" s="85"/>
      <c r="D458" s="85" t="s">
        <v>18</v>
      </c>
      <c r="E458" s="70">
        <v>12</v>
      </c>
      <c r="F458" s="85" t="s">
        <v>3215</v>
      </c>
      <c r="G458" s="85"/>
      <c r="H458" s="83"/>
      <c r="I458" s="83"/>
      <c r="J458" s="83"/>
      <c r="K458" s="83"/>
      <c r="L458" s="83"/>
      <c r="M458" s="3" t="s">
        <v>2224</v>
      </c>
      <c r="Y458" t="s">
        <v>16</v>
      </c>
      <c r="Z458" t="s">
        <v>1785</v>
      </c>
      <c r="AA458" t="s">
        <v>1786</v>
      </c>
      <c r="AB458" s="85" t="s">
        <v>1755</v>
      </c>
      <c r="AC458" s="85" t="s">
        <v>1756</v>
      </c>
      <c r="AD458" s="85" t="s">
        <v>3215</v>
      </c>
      <c r="AE458" s="85" t="s">
        <v>3218</v>
      </c>
      <c r="AG458" s="86" t="s">
        <v>3229</v>
      </c>
    </row>
    <row r="459" spans="1:33" ht="15" customHeight="1" x14ac:dyDescent="0.2">
      <c r="A459" s="50">
        <f t="shared" ca="1" si="47"/>
        <v>48</v>
      </c>
      <c r="B459" s="85" t="s">
        <v>3230</v>
      </c>
      <c r="C459" s="85"/>
      <c r="D459" s="85" t="s">
        <v>18</v>
      </c>
      <c r="E459" s="70">
        <v>13</v>
      </c>
      <c r="F459" s="85" t="s">
        <v>3219</v>
      </c>
      <c r="G459" s="85"/>
      <c r="H459" s="83"/>
      <c r="I459" s="83"/>
      <c r="J459" s="83"/>
      <c r="K459" s="83"/>
      <c r="L459" s="83"/>
      <c r="M459" s="3" t="s">
        <v>2224</v>
      </c>
      <c r="Y459" t="s">
        <v>16</v>
      </c>
      <c r="Z459" t="s">
        <v>1785</v>
      </c>
      <c r="AA459" t="s">
        <v>1786</v>
      </c>
      <c r="AB459" s="85" t="s">
        <v>1755</v>
      </c>
      <c r="AC459" s="85" t="s">
        <v>1756</v>
      </c>
      <c r="AD459" s="85" t="s">
        <v>3219</v>
      </c>
      <c r="AE459" s="85" t="s">
        <v>3222</v>
      </c>
      <c r="AG459" s="86" t="s">
        <v>3229</v>
      </c>
    </row>
    <row r="460" spans="1:33" ht="15" customHeight="1" x14ac:dyDescent="0.2">
      <c r="A460" s="50">
        <f t="shared" ca="1" si="47"/>
        <v>48</v>
      </c>
      <c r="B460" s="85" t="s">
        <v>3230</v>
      </c>
      <c r="C460" s="85"/>
      <c r="D460" s="85" t="s">
        <v>18</v>
      </c>
      <c r="E460" s="70">
        <v>14</v>
      </c>
      <c r="F460" s="85" t="s">
        <v>3223</v>
      </c>
      <c r="G460" s="85"/>
      <c r="H460" s="83"/>
      <c r="I460" s="83"/>
      <c r="J460" s="83"/>
      <c r="K460" s="83"/>
      <c r="L460" s="83"/>
      <c r="M460" s="3" t="s">
        <v>2224</v>
      </c>
      <c r="Y460" t="s">
        <v>16</v>
      </c>
      <c r="Z460" t="s">
        <v>1785</v>
      </c>
      <c r="AA460" t="s">
        <v>1786</v>
      </c>
      <c r="AB460" s="85" t="s">
        <v>1755</v>
      </c>
      <c r="AC460" s="85" t="s">
        <v>1756</v>
      </c>
      <c r="AD460" s="85" t="s">
        <v>3223</v>
      </c>
      <c r="AE460" s="85" t="s">
        <v>3226</v>
      </c>
      <c r="AG460" s="86" t="s">
        <v>3229</v>
      </c>
    </row>
    <row r="461" spans="1:33" ht="15" customHeight="1" x14ac:dyDescent="0.2">
      <c r="A461" s="50">
        <f t="shared" ca="1" si="47"/>
        <v>48</v>
      </c>
      <c r="B461" s="85" t="s">
        <v>3230</v>
      </c>
      <c r="C461" s="85"/>
      <c r="D461" s="85" t="s">
        <v>18</v>
      </c>
      <c r="E461" s="70">
        <v>15</v>
      </c>
      <c r="F461" s="85" t="s">
        <v>580</v>
      </c>
      <c r="G461" s="85"/>
      <c r="H461" s="83"/>
      <c r="I461" s="83"/>
      <c r="J461" s="83"/>
      <c r="K461" s="83"/>
      <c r="L461" s="83"/>
      <c r="M461" s="3" t="s">
        <v>2224</v>
      </c>
      <c r="Y461" t="s">
        <v>16</v>
      </c>
      <c r="Z461" t="s">
        <v>1785</v>
      </c>
      <c r="AA461" t="s">
        <v>1786</v>
      </c>
      <c r="AB461" s="85" t="s">
        <v>1755</v>
      </c>
      <c r="AC461" s="85" t="s">
        <v>1756</v>
      </c>
      <c r="AD461" s="85" t="s">
        <v>580</v>
      </c>
      <c r="AE461" s="85" t="s">
        <v>3227</v>
      </c>
      <c r="AG461" s="86" t="s">
        <v>3229</v>
      </c>
    </row>
    <row r="462" spans="1:33" ht="15" customHeight="1" x14ac:dyDescent="0.2">
      <c r="A462" s="50">
        <f t="shared" ca="1" si="47"/>
        <v>49</v>
      </c>
      <c r="B462" t="s">
        <v>1579</v>
      </c>
      <c r="D462" s="34" t="s">
        <v>18</v>
      </c>
      <c r="E462" s="40">
        <v>1</v>
      </c>
      <c r="F462" t="s">
        <v>3231</v>
      </c>
      <c r="I462" s="96" t="s">
        <v>3232</v>
      </c>
      <c r="J462" s="63" t="s">
        <v>3233</v>
      </c>
      <c r="K462" t="s">
        <v>3234</v>
      </c>
      <c r="W462" t="s">
        <v>166</v>
      </c>
      <c r="X462" t="s">
        <v>3235</v>
      </c>
      <c r="Y462" t="s">
        <v>16</v>
      </c>
      <c r="Z462" t="s">
        <v>1581</v>
      </c>
      <c r="AA462" t="s">
        <v>1582</v>
      </c>
      <c r="AB462" t="s">
        <v>1581</v>
      </c>
      <c r="AC462" t="s">
        <v>1583</v>
      </c>
      <c r="AD462" t="s">
        <v>3231</v>
      </c>
      <c r="AE462" t="s">
        <v>3236</v>
      </c>
    </row>
    <row r="463" spans="1:33" ht="15" customHeight="1" x14ac:dyDescent="0.2">
      <c r="A463" s="50">
        <f t="shared" ref="A463:A477" ca="1" si="48">IF(B463=OFFSET(B463,-1,0),OFFSET(A463,-1,0),OFFSET(A463,-1,0)+1)</f>
        <v>49</v>
      </c>
      <c r="B463" t="s">
        <v>1579</v>
      </c>
      <c r="D463" s="34" t="s">
        <v>18</v>
      </c>
      <c r="E463" s="40">
        <v>2</v>
      </c>
      <c r="F463" t="s">
        <v>3237</v>
      </c>
      <c r="I463" s="77"/>
      <c r="M463" s="3" t="s">
        <v>2891</v>
      </c>
      <c r="W463" t="s">
        <v>166</v>
      </c>
      <c r="X463" t="s">
        <v>3238</v>
      </c>
      <c r="Y463" t="s">
        <v>16</v>
      </c>
      <c r="Z463" t="s">
        <v>1581</v>
      </c>
      <c r="AA463" t="s">
        <v>1582</v>
      </c>
      <c r="AB463" t="s">
        <v>1581</v>
      </c>
      <c r="AC463" t="s">
        <v>1583</v>
      </c>
      <c r="AD463" t="s">
        <v>3237</v>
      </c>
      <c r="AE463" t="s">
        <v>3239</v>
      </c>
    </row>
    <row r="464" spans="1:33" ht="15" customHeight="1" x14ac:dyDescent="0.2">
      <c r="A464" s="50">
        <f t="shared" ca="1" si="48"/>
        <v>49</v>
      </c>
      <c r="B464" t="s">
        <v>1579</v>
      </c>
      <c r="D464" s="34" t="s">
        <v>18</v>
      </c>
      <c r="E464" s="40">
        <v>3</v>
      </c>
      <c r="F464" t="s">
        <v>3240</v>
      </c>
      <c r="I464" s="77"/>
      <c r="M464" s="3" t="s">
        <v>2891</v>
      </c>
      <c r="W464" t="s">
        <v>166</v>
      </c>
      <c r="X464" t="s">
        <v>3241</v>
      </c>
      <c r="Y464" t="s">
        <v>16</v>
      </c>
      <c r="Z464" t="s">
        <v>1581</v>
      </c>
      <c r="AA464" t="s">
        <v>1582</v>
      </c>
      <c r="AB464" t="s">
        <v>1581</v>
      </c>
      <c r="AC464" t="s">
        <v>1583</v>
      </c>
      <c r="AD464" t="s">
        <v>3240</v>
      </c>
      <c r="AE464" t="s">
        <v>3242</v>
      </c>
    </row>
    <row r="465" spans="1:31" ht="15" customHeight="1" x14ac:dyDescent="0.2">
      <c r="A465" s="50">
        <f t="shared" ca="1" si="48"/>
        <v>49</v>
      </c>
      <c r="B465" t="s">
        <v>1579</v>
      </c>
      <c r="D465" s="34" t="s">
        <v>18</v>
      </c>
      <c r="E465" s="40">
        <v>4</v>
      </c>
      <c r="F465" t="s">
        <v>3243</v>
      </c>
      <c r="I465" s="77"/>
      <c r="M465" s="3" t="s">
        <v>2891</v>
      </c>
      <c r="W465" t="s">
        <v>166</v>
      </c>
      <c r="X465" t="s">
        <v>3244</v>
      </c>
      <c r="Y465" t="s">
        <v>16</v>
      </c>
      <c r="Z465" t="s">
        <v>1581</v>
      </c>
      <c r="AA465" t="s">
        <v>1582</v>
      </c>
      <c r="AB465" t="s">
        <v>1581</v>
      </c>
      <c r="AC465" t="s">
        <v>1583</v>
      </c>
      <c r="AD465" t="s">
        <v>3243</v>
      </c>
      <c r="AE465" t="s">
        <v>3245</v>
      </c>
    </row>
    <row r="466" spans="1:31" ht="15" customHeight="1" x14ac:dyDescent="0.2">
      <c r="A466" s="50">
        <f t="shared" ca="1" si="48"/>
        <v>49</v>
      </c>
      <c r="B466" t="s">
        <v>1579</v>
      </c>
      <c r="D466" s="34" t="s">
        <v>18</v>
      </c>
      <c r="E466" s="40">
        <v>5</v>
      </c>
      <c r="F466" t="s">
        <v>3246</v>
      </c>
      <c r="I466" s="77"/>
      <c r="M466" s="3" t="s">
        <v>2891</v>
      </c>
      <c r="W466" t="s">
        <v>166</v>
      </c>
      <c r="X466" t="s">
        <v>3247</v>
      </c>
      <c r="Y466" t="s">
        <v>16</v>
      </c>
      <c r="Z466" t="s">
        <v>1581</v>
      </c>
      <c r="AA466" t="s">
        <v>1582</v>
      </c>
      <c r="AB466" t="s">
        <v>1581</v>
      </c>
      <c r="AC466" t="s">
        <v>1583</v>
      </c>
      <c r="AD466" t="s">
        <v>3246</v>
      </c>
      <c r="AE466" t="s">
        <v>3248</v>
      </c>
    </row>
    <row r="467" spans="1:31" ht="15" customHeight="1" x14ac:dyDescent="0.2">
      <c r="A467" s="50">
        <f t="shared" ca="1" si="48"/>
        <v>49</v>
      </c>
      <c r="B467" t="s">
        <v>1579</v>
      </c>
      <c r="D467" s="34" t="s">
        <v>18</v>
      </c>
      <c r="E467" s="40">
        <v>6</v>
      </c>
      <c r="F467" t="s">
        <v>580</v>
      </c>
      <c r="I467" s="67" t="s">
        <v>1083</v>
      </c>
      <c r="K467" t="s">
        <v>2619</v>
      </c>
      <c r="L467" t="s">
        <v>2620</v>
      </c>
      <c r="W467" t="s">
        <v>166</v>
      </c>
      <c r="X467" t="s">
        <v>1222</v>
      </c>
      <c r="Y467" t="s">
        <v>16</v>
      </c>
      <c r="Z467" t="s">
        <v>1581</v>
      </c>
      <c r="AA467" t="s">
        <v>1582</v>
      </c>
      <c r="AB467" t="s">
        <v>1581</v>
      </c>
      <c r="AC467" t="s">
        <v>1583</v>
      </c>
      <c r="AD467" t="s">
        <v>580</v>
      </c>
      <c r="AE467" t="s">
        <v>3249</v>
      </c>
    </row>
    <row r="468" spans="1:31" ht="15" customHeight="1" x14ac:dyDescent="0.2">
      <c r="A468" s="50">
        <f t="shared" ca="1" si="48"/>
        <v>50</v>
      </c>
      <c r="B468" t="s">
        <v>1890</v>
      </c>
      <c r="D468" s="34" t="s">
        <v>18</v>
      </c>
      <c r="E468" s="40">
        <v>1</v>
      </c>
      <c r="F468" t="s">
        <v>3250</v>
      </c>
      <c r="W468" t="s">
        <v>166</v>
      </c>
      <c r="X468" t="s">
        <v>3251</v>
      </c>
      <c r="Y468" t="s">
        <v>16</v>
      </c>
      <c r="Z468" t="s">
        <v>1892</v>
      </c>
      <c r="AA468" t="s">
        <v>1893</v>
      </c>
      <c r="AB468" t="s">
        <v>1894</v>
      </c>
      <c r="AC468" t="s">
        <v>1895</v>
      </c>
      <c r="AD468" t="s">
        <v>3252</v>
      </c>
      <c r="AE468" t="s">
        <v>3253</v>
      </c>
    </row>
    <row r="469" spans="1:31" ht="15" customHeight="1" x14ac:dyDescent="0.2">
      <c r="A469" s="50">
        <f t="shared" ca="1" si="48"/>
        <v>50</v>
      </c>
      <c r="B469" t="s">
        <v>1890</v>
      </c>
      <c r="D469" s="34" t="s">
        <v>18</v>
      </c>
      <c r="E469" s="40">
        <v>2</v>
      </c>
      <c r="F469" t="s">
        <v>3254</v>
      </c>
      <c r="W469" t="s">
        <v>166</v>
      </c>
      <c r="X469" t="s">
        <v>3255</v>
      </c>
      <c r="Y469" t="s">
        <v>16</v>
      </c>
      <c r="Z469" t="s">
        <v>1892</v>
      </c>
      <c r="AA469" t="s">
        <v>1893</v>
      </c>
      <c r="AB469" t="s">
        <v>1894</v>
      </c>
      <c r="AC469" t="s">
        <v>1895</v>
      </c>
      <c r="AD469" t="s">
        <v>3256</v>
      </c>
      <c r="AE469" t="s">
        <v>3257</v>
      </c>
    </row>
    <row r="470" spans="1:31" ht="15" customHeight="1" x14ac:dyDescent="0.2">
      <c r="A470" s="50">
        <f t="shared" ca="1" si="48"/>
        <v>50</v>
      </c>
      <c r="B470" t="s">
        <v>1890</v>
      </c>
      <c r="D470" s="34" t="s">
        <v>18</v>
      </c>
      <c r="E470" s="40">
        <v>3</v>
      </c>
      <c r="F470" t="s">
        <v>3258</v>
      </c>
      <c r="W470" t="s">
        <v>166</v>
      </c>
      <c r="X470" t="s">
        <v>3259</v>
      </c>
      <c r="Y470" t="s">
        <v>16</v>
      </c>
      <c r="Z470" t="s">
        <v>1892</v>
      </c>
      <c r="AA470" t="s">
        <v>1893</v>
      </c>
      <c r="AB470" t="s">
        <v>1894</v>
      </c>
      <c r="AC470" t="s">
        <v>1895</v>
      </c>
      <c r="AD470" t="s">
        <v>3260</v>
      </c>
      <c r="AE470" t="s">
        <v>3261</v>
      </c>
    </row>
    <row r="471" spans="1:31" ht="15" customHeight="1" x14ac:dyDescent="0.2">
      <c r="A471" s="50">
        <f t="shared" ca="1" si="48"/>
        <v>50</v>
      </c>
      <c r="B471" t="s">
        <v>1890</v>
      </c>
      <c r="D471" s="34" t="s">
        <v>18</v>
      </c>
      <c r="E471" s="40">
        <v>4</v>
      </c>
      <c r="F471" t="s">
        <v>3262</v>
      </c>
      <c r="W471" t="s">
        <v>166</v>
      </c>
      <c r="X471" t="s">
        <v>3263</v>
      </c>
      <c r="Y471" t="s">
        <v>16</v>
      </c>
      <c r="Z471" t="s">
        <v>1892</v>
      </c>
      <c r="AA471" t="s">
        <v>1893</v>
      </c>
      <c r="AB471" t="s">
        <v>1894</v>
      </c>
      <c r="AC471" t="s">
        <v>1895</v>
      </c>
      <c r="AD471" t="s">
        <v>3264</v>
      </c>
      <c r="AE471" t="s">
        <v>3265</v>
      </c>
    </row>
    <row r="472" spans="1:31" ht="15" customHeight="1" x14ac:dyDescent="0.2">
      <c r="A472" s="50">
        <f t="shared" ca="1" si="48"/>
        <v>50</v>
      </c>
      <c r="B472" t="s">
        <v>1890</v>
      </c>
      <c r="D472" s="34" t="s">
        <v>18</v>
      </c>
      <c r="E472" s="40">
        <v>5</v>
      </c>
      <c r="F472" t="s">
        <v>3266</v>
      </c>
      <c r="W472" t="s">
        <v>166</v>
      </c>
      <c r="X472" t="s">
        <v>3267</v>
      </c>
      <c r="Y472" t="s">
        <v>16</v>
      </c>
      <c r="Z472" t="s">
        <v>1892</v>
      </c>
      <c r="AA472" t="s">
        <v>1893</v>
      </c>
      <c r="AB472" t="s">
        <v>1894</v>
      </c>
      <c r="AC472" t="s">
        <v>1895</v>
      </c>
      <c r="AD472" t="s">
        <v>3268</v>
      </c>
      <c r="AE472" t="s">
        <v>3269</v>
      </c>
    </row>
    <row r="473" spans="1:31" ht="15" customHeight="1" x14ac:dyDescent="0.2">
      <c r="A473" s="50">
        <f t="shared" ca="1" si="48"/>
        <v>50</v>
      </c>
      <c r="B473" t="s">
        <v>1890</v>
      </c>
      <c r="D473" s="34" t="s">
        <v>18</v>
      </c>
      <c r="E473" s="40">
        <v>6</v>
      </c>
      <c r="F473" t="s">
        <v>3270</v>
      </c>
      <c r="W473" t="s">
        <v>166</v>
      </c>
      <c r="X473" t="s">
        <v>3271</v>
      </c>
      <c r="Y473" t="s">
        <v>16</v>
      </c>
      <c r="Z473" t="s">
        <v>1892</v>
      </c>
      <c r="AA473" t="s">
        <v>1893</v>
      </c>
      <c r="AB473" t="s">
        <v>1894</v>
      </c>
      <c r="AC473" t="s">
        <v>1895</v>
      </c>
      <c r="AD473" t="s">
        <v>3272</v>
      </c>
      <c r="AE473" t="s">
        <v>3273</v>
      </c>
    </row>
    <row r="474" spans="1:31" ht="15" customHeight="1" x14ac:dyDescent="0.2">
      <c r="A474" s="50">
        <f t="shared" ca="1" si="48"/>
        <v>50</v>
      </c>
      <c r="B474" t="s">
        <v>1890</v>
      </c>
      <c r="D474" s="34" t="s">
        <v>18</v>
      </c>
      <c r="E474" s="40">
        <v>7</v>
      </c>
      <c r="F474" t="s">
        <v>3274</v>
      </c>
      <c r="W474" t="s">
        <v>166</v>
      </c>
      <c r="X474" t="s">
        <v>3275</v>
      </c>
      <c r="Y474" t="s">
        <v>16</v>
      </c>
      <c r="Z474" t="s">
        <v>1892</v>
      </c>
      <c r="AA474" t="s">
        <v>1893</v>
      </c>
      <c r="AB474" t="s">
        <v>1894</v>
      </c>
      <c r="AC474" t="s">
        <v>1895</v>
      </c>
      <c r="AD474" t="s">
        <v>3276</v>
      </c>
      <c r="AE474" t="s">
        <v>3277</v>
      </c>
    </row>
    <row r="475" spans="1:31" ht="15" customHeight="1" x14ac:dyDescent="0.2">
      <c r="A475" s="50">
        <f t="shared" ca="1" si="48"/>
        <v>50</v>
      </c>
      <c r="B475" t="s">
        <v>1890</v>
      </c>
      <c r="D475" s="34" t="s">
        <v>18</v>
      </c>
      <c r="E475" s="40">
        <v>8</v>
      </c>
      <c r="F475" t="s">
        <v>3278</v>
      </c>
      <c r="W475" t="s">
        <v>166</v>
      </c>
      <c r="X475" t="s">
        <v>3279</v>
      </c>
      <c r="Y475" t="s">
        <v>16</v>
      </c>
      <c r="Z475" t="s">
        <v>1892</v>
      </c>
      <c r="AA475" t="s">
        <v>1893</v>
      </c>
      <c r="AB475" t="s">
        <v>1894</v>
      </c>
      <c r="AC475" t="s">
        <v>1895</v>
      </c>
      <c r="AD475" t="s">
        <v>3280</v>
      </c>
      <c r="AE475" t="s">
        <v>3281</v>
      </c>
    </row>
    <row r="476" spans="1:31" ht="15" customHeight="1" x14ac:dyDescent="0.2">
      <c r="A476" s="50">
        <f t="shared" ca="1" si="48"/>
        <v>50</v>
      </c>
      <c r="B476" t="s">
        <v>1890</v>
      </c>
      <c r="D476" s="34" t="s">
        <v>18</v>
      </c>
      <c r="E476" s="40">
        <v>9</v>
      </c>
      <c r="F476" t="s">
        <v>3282</v>
      </c>
      <c r="W476" t="s">
        <v>166</v>
      </c>
      <c r="X476" t="s">
        <v>3283</v>
      </c>
      <c r="Y476" t="s">
        <v>16</v>
      </c>
      <c r="Z476" t="s">
        <v>1892</v>
      </c>
      <c r="AA476" t="s">
        <v>1893</v>
      </c>
      <c r="AB476" t="s">
        <v>1894</v>
      </c>
      <c r="AC476" t="s">
        <v>1895</v>
      </c>
      <c r="AD476" t="s">
        <v>3284</v>
      </c>
      <c r="AE476" t="s">
        <v>3285</v>
      </c>
    </row>
    <row r="477" spans="1:31" ht="15" customHeight="1" x14ac:dyDescent="0.2">
      <c r="A477" s="50">
        <f t="shared" ca="1" si="48"/>
        <v>50</v>
      </c>
      <c r="B477" t="s">
        <v>1890</v>
      </c>
      <c r="D477" s="34" t="s">
        <v>18</v>
      </c>
      <c r="E477" s="40">
        <v>10</v>
      </c>
      <c r="F477" t="s">
        <v>3286</v>
      </c>
      <c r="K477" s="77" t="s">
        <v>3287</v>
      </c>
      <c r="W477" t="s">
        <v>166</v>
      </c>
      <c r="X477" t="s">
        <v>3288</v>
      </c>
      <c r="Y477" t="s">
        <v>16</v>
      </c>
      <c r="Z477" t="s">
        <v>1892</v>
      </c>
      <c r="AA477" t="s">
        <v>1893</v>
      </c>
      <c r="AB477" t="s">
        <v>1894</v>
      </c>
      <c r="AC477" t="s">
        <v>1895</v>
      </c>
      <c r="AD477" t="s">
        <v>3289</v>
      </c>
      <c r="AE477" t="s">
        <v>3290</v>
      </c>
    </row>
    <row r="478" spans="1:31" ht="15" customHeight="1" x14ac:dyDescent="0.2">
      <c r="A478" s="50">
        <f ca="1">IF(B478=OFFSET(B478,-1,0),OFFSET(A478,-1,0),OFFSET(A478,-1,0)+1)</f>
        <v>51</v>
      </c>
      <c r="B478" t="s">
        <v>1903</v>
      </c>
      <c r="D478" s="34" t="s">
        <v>18</v>
      </c>
      <c r="E478" s="40">
        <v>1</v>
      </c>
      <c r="F478" t="s">
        <v>3291</v>
      </c>
      <c r="W478" t="s">
        <v>166</v>
      </c>
      <c r="X478" t="s">
        <v>3292</v>
      </c>
      <c r="Y478" s="81" t="s">
        <v>159</v>
      </c>
      <c r="Z478" s="81" t="s">
        <v>159</v>
      </c>
      <c r="AA478" s="81" t="s">
        <v>159</v>
      </c>
      <c r="AB478" s="81" t="s">
        <v>159</v>
      </c>
      <c r="AC478" s="81" t="s">
        <v>159</v>
      </c>
      <c r="AD478" s="81" t="s">
        <v>159</v>
      </c>
      <c r="AE478" s="81" t="s">
        <v>159</v>
      </c>
    </row>
    <row r="479" spans="1:31" ht="15" customHeight="1" x14ac:dyDescent="0.2">
      <c r="A479" s="50">
        <f ca="1">IF(B479=OFFSET(B479,-1,0),OFFSET(A479,-1,0),OFFSET(A479,-1,0)+1)</f>
        <v>51</v>
      </c>
      <c r="B479" t="s">
        <v>1903</v>
      </c>
      <c r="D479" s="34" t="s">
        <v>18</v>
      </c>
      <c r="E479" s="40">
        <v>2</v>
      </c>
      <c r="F479" t="s">
        <v>3293</v>
      </c>
      <c r="W479" t="s">
        <v>166</v>
      </c>
      <c r="X479" t="s">
        <v>3294</v>
      </c>
      <c r="Y479" s="81" t="s">
        <v>159</v>
      </c>
      <c r="Z479" s="81" t="s">
        <v>159</v>
      </c>
      <c r="AA479" s="81" t="s">
        <v>159</v>
      </c>
      <c r="AB479" s="81" t="s">
        <v>159</v>
      </c>
      <c r="AC479" s="81" t="s">
        <v>159</v>
      </c>
      <c r="AD479" s="81" t="s">
        <v>159</v>
      </c>
      <c r="AE479" s="81" t="s">
        <v>159</v>
      </c>
    </row>
    <row r="480" spans="1:31" ht="15" customHeight="1" x14ac:dyDescent="0.2">
      <c r="A480" s="50">
        <f t="shared" ref="A480:A491" ca="1" si="49">IF(B480=OFFSET(B480,-1,0),OFFSET(A480,-1,0),OFFSET(A480,-1,0)+1)</f>
        <v>51</v>
      </c>
      <c r="B480" t="s">
        <v>1903</v>
      </c>
      <c r="D480" s="34" t="s">
        <v>18</v>
      </c>
      <c r="E480" s="40">
        <v>3</v>
      </c>
      <c r="F480" t="s">
        <v>3295</v>
      </c>
      <c r="W480" t="s">
        <v>166</v>
      </c>
      <c r="X480" t="s">
        <v>3296</v>
      </c>
      <c r="Y480" s="81" t="s">
        <v>159</v>
      </c>
      <c r="Z480" s="81" t="s">
        <v>159</v>
      </c>
      <c r="AA480" s="81" t="s">
        <v>159</v>
      </c>
      <c r="AB480" s="81" t="s">
        <v>159</v>
      </c>
      <c r="AC480" s="81" t="s">
        <v>159</v>
      </c>
      <c r="AD480" s="81" t="s">
        <v>159</v>
      </c>
      <c r="AE480" s="81" t="s">
        <v>159</v>
      </c>
    </row>
    <row r="481" spans="1:33" ht="15" customHeight="1" x14ac:dyDescent="0.2">
      <c r="A481" s="50">
        <f t="shared" ca="1" si="49"/>
        <v>52</v>
      </c>
      <c r="B481" t="s">
        <v>1279</v>
      </c>
      <c r="D481" s="34" t="s">
        <v>18</v>
      </c>
      <c r="E481" s="40">
        <v>1</v>
      </c>
      <c r="F481" t="s">
        <v>3297</v>
      </c>
      <c r="G481" t="s">
        <v>3298</v>
      </c>
      <c r="W481" t="s">
        <v>166</v>
      </c>
      <c r="X481" t="s">
        <v>3299</v>
      </c>
      <c r="Y481" s="81" t="s">
        <v>159</v>
      </c>
      <c r="Z481" s="81" t="s">
        <v>159</v>
      </c>
      <c r="AA481" s="81" t="s">
        <v>159</v>
      </c>
      <c r="AB481" s="81" t="s">
        <v>159</v>
      </c>
      <c r="AC481" s="81" t="s">
        <v>159</v>
      </c>
      <c r="AD481" s="81" t="s">
        <v>159</v>
      </c>
      <c r="AE481" s="81" t="s">
        <v>159</v>
      </c>
      <c r="AG481" t="s">
        <v>3300</v>
      </c>
    </row>
    <row r="482" spans="1:33" ht="15" customHeight="1" x14ac:dyDescent="0.2">
      <c r="A482" s="50">
        <f t="shared" ca="1" si="49"/>
        <v>52</v>
      </c>
      <c r="B482" t="s">
        <v>1279</v>
      </c>
      <c r="D482" s="34" t="s">
        <v>18</v>
      </c>
      <c r="E482" s="40">
        <v>2</v>
      </c>
      <c r="F482" t="s">
        <v>3301</v>
      </c>
      <c r="G482" t="s">
        <v>3302</v>
      </c>
      <c r="W482" t="s">
        <v>166</v>
      </c>
      <c r="X482" t="s">
        <v>3303</v>
      </c>
      <c r="Y482" s="81" t="s">
        <v>159</v>
      </c>
      <c r="Z482" s="81" t="s">
        <v>159</v>
      </c>
      <c r="AA482" s="81" t="s">
        <v>159</v>
      </c>
      <c r="AB482" s="81" t="s">
        <v>159</v>
      </c>
      <c r="AC482" s="81" t="s">
        <v>159</v>
      </c>
      <c r="AD482" s="81" t="s">
        <v>159</v>
      </c>
      <c r="AE482" s="81" t="s">
        <v>159</v>
      </c>
      <c r="AG482" t="s">
        <v>3304</v>
      </c>
    </row>
    <row r="483" spans="1:33" ht="15" customHeight="1" x14ac:dyDescent="0.2">
      <c r="A483" s="50">
        <f t="shared" ca="1" si="49"/>
        <v>52</v>
      </c>
      <c r="B483" t="s">
        <v>1279</v>
      </c>
      <c r="D483" s="34" t="s">
        <v>18</v>
      </c>
      <c r="E483" s="40">
        <v>3</v>
      </c>
      <c r="F483" t="s">
        <v>3305</v>
      </c>
      <c r="G483" t="s">
        <v>3306</v>
      </c>
      <c r="W483" t="s">
        <v>166</v>
      </c>
      <c r="X483" t="s">
        <v>3307</v>
      </c>
      <c r="Y483" s="81" t="s">
        <v>159</v>
      </c>
      <c r="Z483" s="81" t="s">
        <v>159</v>
      </c>
      <c r="AA483" s="81" t="s">
        <v>159</v>
      </c>
      <c r="AB483" s="81" t="s">
        <v>159</v>
      </c>
      <c r="AC483" s="81" t="s">
        <v>159</v>
      </c>
      <c r="AD483" s="81" t="s">
        <v>159</v>
      </c>
      <c r="AE483" s="81" t="s">
        <v>159</v>
      </c>
      <c r="AG483" t="s">
        <v>3308</v>
      </c>
    </row>
    <row r="484" spans="1:33" ht="15" customHeight="1" x14ac:dyDescent="0.2">
      <c r="A484" s="50">
        <f t="shared" ca="1" si="49"/>
        <v>52</v>
      </c>
      <c r="B484" t="s">
        <v>1279</v>
      </c>
      <c r="D484" s="34" t="s">
        <v>18</v>
      </c>
      <c r="E484" s="40">
        <v>4</v>
      </c>
      <c r="F484" t="s">
        <v>3309</v>
      </c>
      <c r="G484" t="s">
        <v>3310</v>
      </c>
      <c r="W484" t="s">
        <v>166</v>
      </c>
      <c r="X484" t="s">
        <v>3311</v>
      </c>
      <c r="Y484" s="81" t="s">
        <v>159</v>
      </c>
      <c r="Z484" s="81" t="s">
        <v>159</v>
      </c>
      <c r="AA484" s="81" t="s">
        <v>159</v>
      </c>
      <c r="AB484" s="81" t="s">
        <v>159</v>
      </c>
      <c r="AC484" s="81" t="s">
        <v>159</v>
      </c>
      <c r="AD484" s="81" t="s">
        <v>159</v>
      </c>
      <c r="AE484" s="81" t="s">
        <v>159</v>
      </c>
      <c r="AG484" t="s">
        <v>3312</v>
      </c>
    </row>
    <row r="485" spans="1:33" ht="15" customHeight="1" x14ac:dyDescent="0.2">
      <c r="A485" s="50">
        <f t="shared" ca="1" si="49"/>
        <v>53</v>
      </c>
      <c r="B485" t="s">
        <v>1256</v>
      </c>
      <c r="D485" s="34" t="s">
        <v>18</v>
      </c>
      <c r="E485" s="40">
        <v>1</v>
      </c>
      <c r="F485" t="s">
        <v>3297</v>
      </c>
      <c r="G485" t="s">
        <v>3313</v>
      </c>
      <c r="W485" t="s">
        <v>166</v>
      </c>
      <c r="X485" t="s">
        <v>3314</v>
      </c>
      <c r="Y485" s="81" t="s">
        <v>159</v>
      </c>
      <c r="Z485" s="81" t="s">
        <v>159</v>
      </c>
      <c r="AA485" s="81" t="s">
        <v>159</v>
      </c>
      <c r="AB485" s="81" t="s">
        <v>159</v>
      </c>
      <c r="AC485" s="81" t="s">
        <v>159</v>
      </c>
      <c r="AD485" s="81" t="s">
        <v>159</v>
      </c>
      <c r="AE485" s="81" t="s">
        <v>159</v>
      </c>
      <c r="AG485" t="s">
        <v>3304</v>
      </c>
    </row>
    <row r="486" spans="1:33" ht="15" customHeight="1" x14ac:dyDescent="0.2">
      <c r="A486" s="50">
        <f t="shared" ca="1" si="49"/>
        <v>53</v>
      </c>
      <c r="B486" t="s">
        <v>1256</v>
      </c>
      <c r="D486" s="34" t="s">
        <v>18</v>
      </c>
      <c r="E486" s="40">
        <v>2</v>
      </c>
      <c r="F486" t="s">
        <v>3315</v>
      </c>
      <c r="G486" t="s">
        <v>3316</v>
      </c>
      <c r="W486" t="s">
        <v>166</v>
      </c>
      <c r="X486" t="s">
        <v>3317</v>
      </c>
      <c r="Y486" s="81" t="s">
        <v>159</v>
      </c>
      <c r="Z486" s="81" t="s">
        <v>159</v>
      </c>
      <c r="AA486" s="81" t="s">
        <v>159</v>
      </c>
      <c r="AB486" s="81" t="s">
        <v>159</v>
      </c>
      <c r="AC486" s="81" t="s">
        <v>159</v>
      </c>
      <c r="AD486" s="81" t="s">
        <v>159</v>
      </c>
      <c r="AE486" s="81" t="s">
        <v>159</v>
      </c>
      <c r="AG486" t="s">
        <v>3308</v>
      </c>
    </row>
    <row r="487" spans="1:33" ht="15" customHeight="1" x14ac:dyDescent="0.2">
      <c r="A487" s="50">
        <f t="shared" ca="1" si="49"/>
        <v>53</v>
      </c>
      <c r="B487" t="s">
        <v>1256</v>
      </c>
      <c r="D487" s="34" t="s">
        <v>18</v>
      </c>
      <c r="E487" s="40">
        <v>3</v>
      </c>
      <c r="F487" t="s">
        <v>3318</v>
      </c>
      <c r="G487" t="s">
        <v>3319</v>
      </c>
      <c r="W487" t="s">
        <v>166</v>
      </c>
      <c r="X487" t="s">
        <v>3320</v>
      </c>
      <c r="Y487" s="81" t="s">
        <v>159</v>
      </c>
      <c r="Z487" s="81" t="s">
        <v>159</v>
      </c>
      <c r="AA487" s="81" t="s">
        <v>159</v>
      </c>
      <c r="AB487" s="81" t="s">
        <v>159</v>
      </c>
      <c r="AC487" s="81" t="s">
        <v>159</v>
      </c>
      <c r="AD487" s="81" t="s">
        <v>159</v>
      </c>
      <c r="AE487" s="81" t="s">
        <v>159</v>
      </c>
      <c r="AG487" t="s">
        <v>3312</v>
      </c>
    </row>
    <row r="488" spans="1:33" ht="15" customHeight="1" x14ac:dyDescent="0.2">
      <c r="A488" s="50">
        <f t="shared" ca="1" si="49"/>
        <v>53</v>
      </c>
      <c r="B488" t="s">
        <v>1256</v>
      </c>
      <c r="D488" s="34" t="s">
        <v>18</v>
      </c>
      <c r="E488" s="40">
        <v>4</v>
      </c>
      <c r="F488" t="s">
        <v>3321</v>
      </c>
      <c r="G488" t="s">
        <v>3322</v>
      </c>
      <c r="W488" t="s">
        <v>166</v>
      </c>
      <c r="X488" t="s">
        <v>3323</v>
      </c>
      <c r="Y488" s="81" t="s">
        <v>159</v>
      </c>
      <c r="Z488" s="81" t="s">
        <v>159</v>
      </c>
      <c r="AA488" s="81" t="s">
        <v>159</v>
      </c>
      <c r="AB488" s="81" t="s">
        <v>159</v>
      </c>
      <c r="AC488" s="81" t="s">
        <v>159</v>
      </c>
      <c r="AD488" s="81" t="s">
        <v>159</v>
      </c>
      <c r="AE488" s="81" t="s">
        <v>159</v>
      </c>
      <c r="AG488" t="s">
        <v>3324</v>
      </c>
    </row>
    <row r="489" spans="1:33" ht="15" customHeight="1" x14ac:dyDescent="0.2">
      <c r="A489" s="50">
        <f t="shared" ca="1" si="49"/>
        <v>53</v>
      </c>
      <c r="B489" t="s">
        <v>1256</v>
      </c>
      <c r="D489" s="34" t="s">
        <v>18</v>
      </c>
      <c r="E489" s="40">
        <v>5</v>
      </c>
      <c r="F489" t="s">
        <v>3325</v>
      </c>
      <c r="G489" t="s">
        <v>3326</v>
      </c>
      <c r="W489" t="s">
        <v>166</v>
      </c>
      <c r="X489" t="s">
        <v>3327</v>
      </c>
      <c r="Y489" s="81" t="s">
        <v>159</v>
      </c>
      <c r="Z489" s="81" t="s">
        <v>159</v>
      </c>
      <c r="AA489" s="81" t="s">
        <v>159</v>
      </c>
      <c r="AB489" s="81" t="s">
        <v>159</v>
      </c>
      <c r="AC489" s="81" t="s">
        <v>159</v>
      </c>
      <c r="AD489" s="81" t="s">
        <v>159</v>
      </c>
      <c r="AE489" s="81" t="s">
        <v>159</v>
      </c>
      <c r="AG489" t="s">
        <v>3328</v>
      </c>
    </row>
    <row r="490" spans="1:33" ht="15" customHeight="1" x14ac:dyDescent="0.2">
      <c r="A490" s="50">
        <f t="shared" ca="1" si="49"/>
        <v>54</v>
      </c>
      <c r="B490" t="s">
        <v>1100</v>
      </c>
      <c r="D490" s="34" t="s">
        <v>18</v>
      </c>
      <c r="E490" s="40">
        <v>1</v>
      </c>
      <c r="F490" t="s">
        <v>3329</v>
      </c>
      <c r="AG490" t="s">
        <v>3330</v>
      </c>
    </row>
    <row r="491" spans="1:33" ht="15" customHeight="1" x14ac:dyDescent="0.2">
      <c r="A491" s="50">
        <f t="shared" ca="1" si="49"/>
        <v>54</v>
      </c>
      <c r="B491" t="s">
        <v>1100</v>
      </c>
      <c r="D491" s="34" t="s">
        <v>18</v>
      </c>
      <c r="E491" s="40">
        <v>2</v>
      </c>
      <c r="F491" t="s">
        <v>3331</v>
      </c>
      <c r="W491" t="s">
        <v>166</v>
      </c>
      <c r="X491" t="s">
        <v>3332</v>
      </c>
      <c r="Y491" t="s">
        <v>16</v>
      </c>
      <c r="Z491" t="s">
        <v>1943</v>
      </c>
      <c r="AA491" t="s">
        <v>1944</v>
      </c>
      <c r="AB491" t="s">
        <v>1943</v>
      </c>
      <c r="AC491" t="s">
        <v>1945</v>
      </c>
      <c r="AD491" t="s">
        <v>3331</v>
      </c>
      <c r="AE491" t="s">
        <v>3333</v>
      </c>
    </row>
    <row r="492" spans="1:33" ht="15" customHeight="1" x14ac:dyDescent="0.2">
      <c r="A492" s="50">
        <f ca="1">IF(B492=OFFSET(B492,-1,0),OFFSET(A492,-1,0),OFFSET(A492,-1,0)+1)</f>
        <v>54</v>
      </c>
      <c r="B492" t="s">
        <v>1100</v>
      </c>
      <c r="D492" s="34" t="s">
        <v>18</v>
      </c>
      <c r="E492" s="40">
        <v>3</v>
      </c>
      <c r="F492" t="s">
        <v>3334</v>
      </c>
      <c r="Y492" t="s">
        <v>16</v>
      </c>
      <c r="Z492" t="s">
        <v>1943</v>
      </c>
      <c r="AA492" t="s">
        <v>1944</v>
      </c>
      <c r="AB492" t="s">
        <v>1943</v>
      </c>
      <c r="AC492" t="s">
        <v>1945</v>
      </c>
      <c r="AD492" t="s">
        <v>3334</v>
      </c>
      <c r="AE492" t="s">
        <v>3335</v>
      </c>
    </row>
    <row r="493" spans="1:33" ht="15" customHeight="1" x14ac:dyDescent="0.2">
      <c r="A493" s="50">
        <f t="shared" ref="A493:A504" ca="1" si="50">IF(B493=OFFSET(B493,-1,0),OFFSET(A493,-1,0),OFFSET(A493,-1,0)+1)</f>
        <v>54</v>
      </c>
      <c r="B493" t="s">
        <v>1100</v>
      </c>
      <c r="D493" s="34" t="s">
        <v>18</v>
      </c>
      <c r="E493" s="40">
        <v>4</v>
      </c>
      <c r="F493" t="s">
        <v>3336</v>
      </c>
      <c r="Y493" t="s">
        <v>16</v>
      </c>
      <c r="Z493" t="s">
        <v>1943</v>
      </c>
      <c r="AA493" t="s">
        <v>1944</v>
      </c>
      <c r="AB493" t="s">
        <v>1943</v>
      </c>
      <c r="AC493" t="s">
        <v>1945</v>
      </c>
      <c r="AD493" t="s">
        <v>3336</v>
      </c>
      <c r="AE493" t="s">
        <v>3337</v>
      </c>
    </row>
    <row r="494" spans="1:33" ht="15" customHeight="1" x14ac:dyDescent="0.2">
      <c r="A494" s="50">
        <f t="shared" ca="1" si="50"/>
        <v>54</v>
      </c>
      <c r="B494" t="s">
        <v>1100</v>
      </c>
      <c r="D494" s="34" t="s">
        <v>18</v>
      </c>
      <c r="E494" s="40">
        <v>5</v>
      </c>
      <c r="F494" t="s">
        <v>3338</v>
      </c>
      <c r="W494" t="s">
        <v>166</v>
      </c>
      <c r="X494" t="s">
        <v>3339</v>
      </c>
      <c r="Y494" t="s">
        <v>16</v>
      </c>
      <c r="Z494" t="s">
        <v>1943</v>
      </c>
      <c r="AA494" t="s">
        <v>1944</v>
      </c>
      <c r="AB494" t="s">
        <v>1943</v>
      </c>
      <c r="AC494" t="s">
        <v>1945</v>
      </c>
      <c r="AD494" t="s">
        <v>3338</v>
      </c>
      <c r="AE494" t="s">
        <v>3340</v>
      </c>
    </row>
    <row r="495" spans="1:33" ht="15" customHeight="1" x14ac:dyDescent="0.2">
      <c r="A495" s="50">
        <f t="shared" ca="1" si="50"/>
        <v>54</v>
      </c>
      <c r="B495" t="s">
        <v>1100</v>
      </c>
      <c r="D495" s="34" t="s">
        <v>18</v>
      </c>
      <c r="E495" s="40">
        <v>6</v>
      </c>
      <c r="F495" t="s">
        <v>580</v>
      </c>
      <c r="W495" t="s">
        <v>166</v>
      </c>
      <c r="X495" t="s">
        <v>1222</v>
      </c>
      <c r="Y495" t="s">
        <v>16</v>
      </c>
      <c r="Z495" t="s">
        <v>1943</v>
      </c>
      <c r="AA495" t="s">
        <v>1944</v>
      </c>
      <c r="AB495" t="s">
        <v>1943</v>
      </c>
      <c r="AC495" t="s">
        <v>1945</v>
      </c>
      <c r="AD495" t="s">
        <v>580</v>
      </c>
      <c r="AE495" t="s">
        <v>3341</v>
      </c>
    </row>
    <row r="496" spans="1:33" ht="15" customHeight="1" x14ac:dyDescent="0.2">
      <c r="A496" s="50">
        <f t="shared" ca="1" si="50"/>
        <v>55</v>
      </c>
      <c r="B496" t="s">
        <v>1971</v>
      </c>
      <c r="D496" s="34" t="s">
        <v>18</v>
      </c>
      <c r="E496" s="40">
        <v>1</v>
      </c>
      <c r="F496" t="s">
        <v>3342</v>
      </c>
      <c r="Y496" s="81" t="s">
        <v>159</v>
      </c>
      <c r="Z496" s="81" t="s">
        <v>159</v>
      </c>
      <c r="AA496" s="81" t="s">
        <v>159</v>
      </c>
      <c r="AB496" s="81" t="s">
        <v>159</v>
      </c>
      <c r="AC496" s="81" t="s">
        <v>159</v>
      </c>
      <c r="AD496" s="81" t="s">
        <v>159</v>
      </c>
      <c r="AE496" s="81" t="s">
        <v>159</v>
      </c>
    </row>
    <row r="497" spans="1:33" ht="15" customHeight="1" x14ac:dyDescent="0.2">
      <c r="A497" s="50">
        <f t="shared" ca="1" si="50"/>
        <v>55</v>
      </c>
      <c r="B497" t="s">
        <v>1971</v>
      </c>
      <c r="D497" s="34" t="s">
        <v>18</v>
      </c>
      <c r="E497" s="40">
        <v>2</v>
      </c>
      <c r="F497" t="s">
        <v>3343</v>
      </c>
      <c r="Y497" s="81" t="s">
        <v>159</v>
      </c>
      <c r="Z497" s="81" t="s">
        <v>159</v>
      </c>
      <c r="AA497" s="81" t="s">
        <v>159</v>
      </c>
      <c r="AB497" s="81" t="s">
        <v>159</v>
      </c>
      <c r="AC497" s="81" t="s">
        <v>159</v>
      </c>
      <c r="AD497" s="81" t="s">
        <v>159</v>
      </c>
      <c r="AE497" s="81" t="s">
        <v>159</v>
      </c>
    </row>
    <row r="498" spans="1:33" ht="15" customHeight="1" x14ac:dyDescent="0.2">
      <c r="A498" s="50">
        <f t="shared" ca="1" si="50"/>
        <v>55</v>
      </c>
      <c r="B498" t="s">
        <v>1971</v>
      </c>
      <c r="D498" s="34" t="s">
        <v>18</v>
      </c>
      <c r="E498" s="40">
        <v>3</v>
      </c>
      <c r="F498" t="s">
        <v>580</v>
      </c>
      <c r="Y498" s="81" t="s">
        <v>159</v>
      </c>
      <c r="Z498" s="81" t="s">
        <v>159</v>
      </c>
      <c r="AA498" s="81" t="s">
        <v>159</v>
      </c>
      <c r="AB498" s="81" t="s">
        <v>159</v>
      </c>
      <c r="AC498" s="81" t="s">
        <v>159</v>
      </c>
      <c r="AD498" s="81" t="s">
        <v>159</v>
      </c>
      <c r="AE498" s="81" t="s">
        <v>159</v>
      </c>
    </row>
    <row r="499" spans="1:33" ht="15" customHeight="1" x14ac:dyDescent="0.2">
      <c r="A499" s="50">
        <f t="shared" ca="1" si="50"/>
        <v>56</v>
      </c>
      <c r="B499" t="s">
        <v>3344</v>
      </c>
      <c r="D499" s="34" t="s">
        <v>18</v>
      </c>
      <c r="E499" s="40">
        <v>1</v>
      </c>
      <c r="F499" t="s">
        <v>3345</v>
      </c>
      <c r="Y499" s="81" t="s">
        <v>159</v>
      </c>
      <c r="Z499" s="81" t="s">
        <v>159</v>
      </c>
      <c r="AA499" s="81" t="s">
        <v>159</v>
      </c>
      <c r="AB499" s="81" t="s">
        <v>159</v>
      </c>
      <c r="AC499" s="81" t="s">
        <v>159</v>
      </c>
      <c r="AD499" s="81" t="s">
        <v>159</v>
      </c>
      <c r="AE499" s="81" t="s">
        <v>159</v>
      </c>
    </row>
    <row r="500" spans="1:33" ht="15" customHeight="1" x14ac:dyDescent="0.2">
      <c r="A500" s="50">
        <f t="shared" ca="1" si="50"/>
        <v>56</v>
      </c>
      <c r="B500" t="s">
        <v>3344</v>
      </c>
      <c r="D500" s="34" t="s">
        <v>18</v>
      </c>
      <c r="E500" s="40">
        <v>2</v>
      </c>
      <c r="F500" t="s">
        <v>3346</v>
      </c>
      <c r="Y500" s="81" t="s">
        <v>159</v>
      </c>
      <c r="Z500" s="81" t="s">
        <v>159</v>
      </c>
      <c r="AA500" s="81" t="s">
        <v>159</v>
      </c>
      <c r="AB500" s="81" t="s">
        <v>159</v>
      </c>
      <c r="AC500" s="81" t="s">
        <v>159</v>
      </c>
      <c r="AD500" s="81" t="s">
        <v>159</v>
      </c>
      <c r="AE500" s="81" t="s">
        <v>159</v>
      </c>
    </row>
    <row r="501" spans="1:33" ht="15" customHeight="1" x14ac:dyDescent="0.2">
      <c r="A501" s="50">
        <f t="shared" ca="1" si="50"/>
        <v>56</v>
      </c>
      <c r="B501" t="s">
        <v>3344</v>
      </c>
      <c r="D501" s="34" t="s">
        <v>18</v>
      </c>
      <c r="E501" s="40">
        <v>3</v>
      </c>
      <c r="F501" t="s">
        <v>3347</v>
      </c>
      <c r="Y501" s="81" t="s">
        <v>159</v>
      </c>
      <c r="Z501" s="81" t="s">
        <v>159</v>
      </c>
      <c r="AA501" s="81" t="s">
        <v>159</v>
      </c>
      <c r="AB501" s="81" t="s">
        <v>159</v>
      </c>
      <c r="AC501" s="81" t="s">
        <v>159</v>
      </c>
      <c r="AD501" s="81" t="s">
        <v>159</v>
      </c>
      <c r="AE501" s="81" t="s">
        <v>159</v>
      </c>
    </row>
    <row r="502" spans="1:33" ht="15" customHeight="1" x14ac:dyDescent="0.2">
      <c r="A502" s="50">
        <f t="shared" ca="1" si="50"/>
        <v>56</v>
      </c>
      <c r="B502" t="s">
        <v>3344</v>
      </c>
      <c r="D502" s="34" t="s">
        <v>18</v>
      </c>
      <c r="E502" s="40">
        <v>4</v>
      </c>
      <c r="F502" t="s">
        <v>3348</v>
      </c>
      <c r="Y502" s="81" t="s">
        <v>159</v>
      </c>
      <c r="Z502" s="81" t="s">
        <v>159</v>
      </c>
      <c r="AA502" s="81" t="s">
        <v>159</v>
      </c>
      <c r="AB502" s="81" t="s">
        <v>159</v>
      </c>
      <c r="AC502" s="81" t="s">
        <v>159</v>
      </c>
      <c r="AD502" s="81" t="s">
        <v>159</v>
      </c>
      <c r="AE502" s="81" t="s">
        <v>159</v>
      </c>
    </row>
    <row r="503" spans="1:33" ht="15" customHeight="1" x14ac:dyDescent="0.2">
      <c r="A503" s="50">
        <f t="shared" ca="1" si="50"/>
        <v>56</v>
      </c>
      <c r="B503" t="s">
        <v>3344</v>
      </c>
      <c r="D503" s="34" t="s">
        <v>18</v>
      </c>
      <c r="E503" s="40">
        <v>5</v>
      </c>
      <c r="F503" t="s">
        <v>3349</v>
      </c>
      <c r="Y503" s="81" t="s">
        <v>159</v>
      </c>
      <c r="Z503" s="81" t="s">
        <v>159</v>
      </c>
      <c r="AA503" s="81" t="s">
        <v>159</v>
      </c>
      <c r="AB503" s="81" t="s">
        <v>159</v>
      </c>
      <c r="AC503" s="81" t="s">
        <v>159</v>
      </c>
      <c r="AD503" s="81" t="s">
        <v>159</v>
      </c>
      <c r="AE503" s="81" t="s">
        <v>159</v>
      </c>
    </row>
    <row r="504" spans="1:33" ht="15" customHeight="1" x14ac:dyDescent="0.2">
      <c r="A504" s="50">
        <f t="shared" ca="1" si="50"/>
        <v>56</v>
      </c>
      <c r="B504" t="s">
        <v>3344</v>
      </c>
      <c r="D504" s="34" t="s">
        <v>18</v>
      </c>
      <c r="E504" s="40">
        <v>6</v>
      </c>
      <c r="F504" t="s">
        <v>3350</v>
      </c>
      <c r="Y504" s="81" t="s">
        <v>159</v>
      </c>
      <c r="Z504" s="81" t="s">
        <v>159</v>
      </c>
      <c r="AA504" s="81" t="s">
        <v>159</v>
      </c>
      <c r="AB504" s="81" t="s">
        <v>159</v>
      </c>
      <c r="AC504" s="81" t="s">
        <v>159</v>
      </c>
      <c r="AD504" s="81" t="s">
        <v>159</v>
      </c>
      <c r="AE504" s="81" t="s">
        <v>159</v>
      </c>
    </row>
    <row r="505" spans="1:33" ht="15" customHeight="1" x14ac:dyDescent="0.2">
      <c r="A505" s="50">
        <f t="shared" ref="A505:A568" ca="1" si="51">IF(B505=OFFSET(B505,-1,0),OFFSET(A505,-1,0),OFFSET(A505,-1,0)+1)</f>
        <v>56</v>
      </c>
      <c r="B505" t="s">
        <v>3344</v>
      </c>
      <c r="D505" s="34" t="s">
        <v>18</v>
      </c>
      <c r="E505" s="40">
        <v>7</v>
      </c>
      <c r="F505" t="s">
        <v>220</v>
      </c>
      <c r="Y505" s="81" t="s">
        <v>159</v>
      </c>
      <c r="Z505" s="81" t="s">
        <v>159</v>
      </c>
      <c r="AA505" s="81" t="s">
        <v>159</v>
      </c>
      <c r="AB505" s="81" t="s">
        <v>159</v>
      </c>
      <c r="AC505" s="81" t="s">
        <v>159</v>
      </c>
      <c r="AD505" s="81" t="s">
        <v>159</v>
      </c>
      <c r="AE505" s="81" t="s">
        <v>159</v>
      </c>
    </row>
    <row r="506" spans="1:33" ht="15" customHeight="1" x14ac:dyDescent="0.2">
      <c r="A506" s="50">
        <f t="shared" ca="1" si="51"/>
        <v>57</v>
      </c>
      <c r="B506" s="85" t="s">
        <v>1986</v>
      </c>
      <c r="C506" s="85"/>
      <c r="D506" s="85" t="s">
        <v>18</v>
      </c>
      <c r="E506" s="70">
        <v>1</v>
      </c>
      <c r="F506" s="85" t="s">
        <v>157</v>
      </c>
      <c r="G506" s="85"/>
      <c r="H506" s="83"/>
      <c r="I506" s="83"/>
      <c r="J506" s="83"/>
      <c r="K506" s="83"/>
      <c r="L506" s="83"/>
      <c r="N506" s="3" t="s">
        <v>3351</v>
      </c>
      <c r="Y506" t="s">
        <v>16</v>
      </c>
      <c r="Z506" t="s">
        <v>1987</v>
      </c>
      <c r="AA506" t="s">
        <v>1988</v>
      </c>
      <c r="AB506" t="s">
        <v>1989</v>
      </c>
      <c r="AC506" t="s">
        <v>1990</v>
      </c>
      <c r="AD506" t="s">
        <v>157</v>
      </c>
      <c r="AE506" t="s">
        <v>3352</v>
      </c>
      <c r="AG506" t="s">
        <v>3353</v>
      </c>
    </row>
    <row r="507" spans="1:33" ht="15" customHeight="1" x14ac:dyDescent="0.2">
      <c r="A507" s="50">
        <f t="shared" ca="1" si="51"/>
        <v>57</v>
      </c>
      <c r="B507" s="85" t="s">
        <v>1986</v>
      </c>
      <c r="C507" s="85"/>
      <c r="D507" s="85" t="s">
        <v>18</v>
      </c>
      <c r="E507" s="70">
        <v>2</v>
      </c>
      <c r="F507" s="85" t="s">
        <v>156</v>
      </c>
      <c r="G507" s="85"/>
      <c r="H507" s="83"/>
      <c r="I507" s="83"/>
      <c r="J507" s="83"/>
      <c r="K507" s="83"/>
      <c r="L507" s="83"/>
      <c r="N507" s="3" t="s">
        <v>3351</v>
      </c>
      <c r="Y507" t="s">
        <v>16</v>
      </c>
      <c r="Z507" t="s">
        <v>1987</v>
      </c>
      <c r="AA507" t="s">
        <v>1988</v>
      </c>
      <c r="AB507" t="s">
        <v>1989</v>
      </c>
      <c r="AC507" t="s">
        <v>1990</v>
      </c>
      <c r="AD507" t="s">
        <v>156</v>
      </c>
      <c r="AE507" t="s">
        <v>3354</v>
      </c>
      <c r="AG507" t="s">
        <v>3353</v>
      </c>
    </row>
    <row r="508" spans="1:33" ht="15" customHeight="1" x14ac:dyDescent="0.2">
      <c r="A508" s="50">
        <f t="shared" ca="1" si="51"/>
        <v>58</v>
      </c>
      <c r="B508" s="85" t="s">
        <v>1993</v>
      </c>
      <c r="C508" s="85"/>
      <c r="D508" s="85" t="s">
        <v>18</v>
      </c>
      <c r="E508" s="70">
        <v>1</v>
      </c>
      <c r="F508" s="85" t="s">
        <v>3346</v>
      </c>
      <c r="G508" s="85"/>
      <c r="H508" s="83"/>
      <c r="I508" s="83"/>
      <c r="J508" s="83"/>
      <c r="K508" s="83"/>
      <c r="L508" s="83"/>
      <c r="N508" s="3" t="s">
        <v>3351</v>
      </c>
      <c r="Y508" t="s">
        <v>16</v>
      </c>
      <c r="Z508" t="s">
        <v>1994</v>
      </c>
      <c r="AA508" t="s">
        <v>1995</v>
      </c>
      <c r="AB508" t="s">
        <v>1996</v>
      </c>
      <c r="AC508" t="s">
        <v>1997</v>
      </c>
      <c r="AD508" t="s">
        <v>3346</v>
      </c>
      <c r="AE508" t="s">
        <v>3355</v>
      </c>
      <c r="AG508" s="86" t="s">
        <v>3356</v>
      </c>
    </row>
    <row r="509" spans="1:33" ht="15" customHeight="1" x14ac:dyDescent="0.2">
      <c r="A509" s="50">
        <f t="shared" ca="1" si="51"/>
        <v>58</v>
      </c>
      <c r="B509" s="85" t="s">
        <v>1993</v>
      </c>
      <c r="C509" s="85"/>
      <c r="D509" s="85" t="s">
        <v>18</v>
      </c>
      <c r="E509" s="70">
        <v>2</v>
      </c>
      <c r="F509" s="85" t="s">
        <v>3357</v>
      </c>
      <c r="G509" s="85"/>
      <c r="H509" s="83"/>
      <c r="I509" s="83"/>
      <c r="J509" s="83"/>
      <c r="K509" s="83"/>
      <c r="L509" s="83"/>
      <c r="N509" s="3" t="s">
        <v>3351</v>
      </c>
      <c r="Y509" t="s">
        <v>16</v>
      </c>
      <c r="Z509" t="s">
        <v>1994</v>
      </c>
      <c r="AA509" t="s">
        <v>1995</v>
      </c>
      <c r="AB509" t="s">
        <v>1996</v>
      </c>
      <c r="AC509" t="s">
        <v>1997</v>
      </c>
      <c r="AD509" t="s">
        <v>3357</v>
      </c>
      <c r="AE509" t="s">
        <v>3358</v>
      </c>
      <c r="AG509" s="86" t="s">
        <v>3356</v>
      </c>
    </row>
    <row r="510" spans="1:33" ht="15" customHeight="1" x14ac:dyDescent="0.2">
      <c r="A510" s="50">
        <f t="shared" ca="1" si="51"/>
        <v>58</v>
      </c>
      <c r="B510" s="85" t="s">
        <v>1993</v>
      </c>
      <c r="C510" s="85"/>
      <c r="D510" s="85" t="s">
        <v>18</v>
      </c>
      <c r="E510" s="70">
        <v>3</v>
      </c>
      <c r="F510" s="85" t="s">
        <v>220</v>
      </c>
      <c r="G510" s="85"/>
      <c r="H510" s="83"/>
      <c r="I510" s="83"/>
      <c r="J510" s="83"/>
      <c r="K510" s="83"/>
      <c r="L510" s="83"/>
      <c r="N510" s="3" t="s">
        <v>3351</v>
      </c>
      <c r="Y510" t="s">
        <v>16</v>
      </c>
      <c r="Z510" t="s">
        <v>1994</v>
      </c>
      <c r="AA510" t="s">
        <v>1995</v>
      </c>
      <c r="AB510" t="s">
        <v>1996</v>
      </c>
      <c r="AC510" t="s">
        <v>1997</v>
      </c>
      <c r="AD510" t="s">
        <v>220</v>
      </c>
      <c r="AE510" t="s">
        <v>3359</v>
      </c>
      <c r="AG510" s="86" t="s">
        <v>3356</v>
      </c>
    </row>
    <row r="511" spans="1:33" ht="15" customHeight="1" x14ac:dyDescent="0.2">
      <c r="A511" s="50">
        <f t="shared" ca="1" si="51"/>
        <v>59</v>
      </c>
      <c r="B511" s="85" t="s">
        <v>2002</v>
      </c>
      <c r="C511" s="85"/>
      <c r="D511" s="85" t="s">
        <v>18</v>
      </c>
      <c r="E511" s="70">
        <v>1</v>
      </c>
      <c r="F511" s="85" t="s">
        <v>3346</v>
      </c>
      <c r="G511" s="85"/>
      <c r="H511" s="83"/>
      <c r="I511" s="83"/>
      <c r="J511" s="83"/>
      <c r="K511" s="83"/>
      <c r="L511" s="83"/>
      <c r="N511" s="3" t="s">
        <v>3351</v>
      </c>
      <c r="Y511" t="s">
        <v>16</v>
      </c>
      <c r="Z511" t="s">
        <v>2003</v>
      </c>
      <c r="AA511" t="s">
        <v>2004</v>
      </c>
      <c r="AB511" t="s">
        <v>2005</v>
      </c>
      <c r="AC511" t="s">
        <v>2006</v>
      </c>
      <c r="AD511" t="s">
        <v>3346</v>
      </c>
      <c r="AE511" t="s">
        <v>3360</v>
      </c>
      <c r="AG511" s="86" t="s">
        <v>3356</v>
      </c>
    </row>
    <row r="512" spans="1:33" ht="15" customHeight="1" x14ac:dyDescent="0.2">
      <c r="A512" s="50">
        <f t="shared" ca="1" si="51"/>
        <v>59</v>
      </c>
      <c r="B512" s="85" t="s">
        <v>2002</v>
      </c>
      <c r="C512" s="85"/>
      <c r="D512" s="85" t="s">
        <v>18</v>
      </c>
      <c r="E512" s="70">
        <v>2</v>
      </c>
      <c r="F512" s="85" t="s">
        <v>3350</v>
      </c>
      <c r="G512" s="85"/>
      <c r="H512" s="83"/>
      <c r="I512" s="83"/>
      <c r="J512" s="83"/>
      <c r="K512" s="83"/>
      <c r="L512" s="83"/>
      <c r="N512" s="3" t="s">
        <v>3351</v>
      </c>
      <c r="Y512" t="s">
        <v>16</v>
      </c>
      <c r="Z512" t="s">
        <v>2003</v>
      </c>
      <c r="AA512" t="s">
        <v>2004</v>
      </c>
      <c r="AB512" t="s">
        <v>2005</v>
      </c>
      <c r="AC512" t="s">
        <v>2006</v>
      </c>
      <c r="AD512" t="s">
        <v>3350</v>
      </c>
      <c r="AE512" t="s">
        <v>3361</v>
      </c>
      <c r="AG512" s="86" t="s">
        <v>3356</v>
      </c>
    </row>
    <row r="513" spans="1:33" ht="15" customHeight="1" x14ac:dyDescent="0.2">
      <c r="A513" s="50">
        <f t="shared" ca="1" si="51"/>
        <v>59</v>
      </c>
      <c r="B513" s="85" t="s">
        <v>2002</v>
      </c>
      <c r="C513" s="85"/>
      <c r="D513" s="85" t="s">
        <v>18</v>
      </c>
      <c r="E513" s="70">
        <v>3</v>
      </c>
      <c r="F513" s="85" t="s">
        <v>220</v>
      </c>
      <c r="G513" s="85"/>
      <c r="H513" s="83"/>
      <c r="I513" s="83"/>
      <c r="J513" s="83"/>
      <c r="K513" s="83"/>
      <c r="L513" s="83"/>
      <c r="N513" s="3" t="s">
        <v>3351</v>
      </c>
      <c r="Y513" t="s">
        <v>16</v>
      </c>
      <c r="Z513" t="s">
        <v>2003</v>
      </c>
      <c r="AA513" t="s">
        <v>2004</v>
      </c>
      <c r="AB513" t="s">
        <v>2005</v>
      </c>
      <c r="AC513" t="s">
        <v>2006</v>
      </c>
      <c r="AD513" t="s">
        <v>220</v>
      </c>
      <c r="AE513" t="s">
        <v>3362</v>
      </c>
      <c r="AG513" s="86" t="s">
        <v>3356</v>
      </c>
    </row>
    <row r="514" spans="1:33" ht="15" customHeight="1" x14ac:dyDescent="0.2">
      <c r="A514" s="50">
        <f t="shared" ca="1" si="51"/>
        <v>60</v>
      </c>
      <c r="B514" s="85" t="s">
        <v>2008</v>
      </c>
      <c r="C514" s="85"/>
      <c r="D514" s="85" t="s">
        <v>18</v>
      </c>
      <c r="E514" s="70">
        <v>1</v>
      </c>
      <c r="F514" s="85" t="s">
        <v>157</v>
      </c>
      <c r="G514" s="85"/>
      <c r="H514" s="83"/>
      <c r="I514" s="83"/>
      <c r="J514" s="83"/>
      <c r="K514" s="83"/>
      <c r="L514" s="83"/>
      <c r="N514" s="3" t="s">
        <v>3351</v>
      </c>
      <c r="Y514" t="s">
        <v>16</v>
      </c>
      <c r="Z514" t="s">
        <v>2009</v>
      </c>
      <c r="AA514" t="s">
        <v>2010</v>
      </c>
      <c r="AB514" t="s">
        <v>2011</v>
      </c>
      <c r="AC514" t="s">
        <v>2012</v>
      </c>
      <c r="AD514" t="s">
        <v>157</v>
      </c>
      <c r="AE514" t="s">
        <v>3363</v>
      </c>
      <c r="AG514" t="s">
        <v>3353</v>
      </c>
    </row>
    <row r="515" spans="1:33" ht="15" customHeight="1" x14ac:dyDescent="0.2">
      <c r="A515" s="50">
        <f t="shared" ca="1" si="51"/>
        <v>60</v>
      </c>
      <c r="B515" s="85" t="s">
        <v>2008</v>
      </c>
      <c r="C515" s="85"/>
      <c r="D515" s="85" t="s">
        <v>18</v>
      </c>
      <c r="E515" s="70">
        <v>2</v>
      </c>
      <c r="F515" s="85" t="s">
        <v>156</v>
      </c>
      <c r="G515" s="85"/>
      <c r="H515" s="83"/>
      <c r="I515" s="83"/>
      <c r="J515" s="83"/>
      <c r="K515" s="83"/>
      <c r="L515" s="83"/>
      <c r="N515" s="3" t="s">
        <v>3351</v>
      </c>
      <c r="Y515" t="s">
        <v>16</v>
      </c>
      <c r="Z515" t="s">
        <v>2009</v>
      </c>
      <c r="AA515" t="s">
        <v>2010</v>
      </c>
      <c r="AB515" t="s">
        <v>2011</v>
      </c>
      <c r="AC515" t="s">
        <v>2012</v>
      </c>
      <c r="AD515" t="s">
        <v>156</v>
      </c>
      <c r="AE515" t="s">
        <v>3364</v>
      </c>
      <c r="AG515" t="s">
        <v>3353</v>
      </c>
    </row>
    <row r="516" spans="1:33" ht="15" customHeight="1" x14ac:dyDescent="0.2">
      <c r="A516" s="50">
        <f t="shared" ca="1" si="51"/>
        <v>61</v>
      </c>
      <c r="B516" s="85" t="s">
        <v>2014</v>
      </c>
      <c r="C516" s="85"/>
      <c r="D516" s="85" t="s">
        <v>18</v>
      </c>
      <c r="E516" s="70">
        <v>1</v>
      </c>
      <c r="F516" s="85" t="s">
        <v>3346</v>
      </c>
      <c r="G516" s="85"/>
      <c r="H516" s="83"/>
      <c r="I516" s="83"/>
      <c r="J516" s="83"/>
      <c r="K516" s="83"/>
      <c r="L516" s="83"/>
      <c r="N516" s="3" t="s">
        <v>3351</v>
      </c>
      <c r="Y516" t="s">
        <v>16</v>
      </c>
      <c r="Z516" t="s">
        <v>2015</v>
      </c>
      <c r="AA516" t="s">
        <v>2016</v>
      </c>
      <c r="AB516" t="s">
        <v>2017</v>
      </c>
      <c r="AC516" t="s">
        <v>2018</v>
      </c>
      <c r="AD516" t="s">
        <v>3346</v>
      </c>
      <c r="AE516" t="s">
        <v>3365</v>
      </c>
      <c r="AG516" s="86" t="s">
        <v>3356</v>
      </c>
    </row>
    <row r="517" spans="1:33" ht="15" customHeight="1" x14ac:dyDescent="0.2">
      <c r="A517" s="50">
        <f t="shared" ca="1" si="51"/>
        <v>61</v>
      </c>
      <c r="B517" s="85" t="s">
        <v>2014</v>
      </c>
      <c r="C517" s="85"/>
      <c r="D517" s="85" t="s">
        <v>18</v>
      </c>
      <c r="E517" s="70">
        <v>2</v>
      </c>
      <c r="F517" s="85" t="s">
        <v>3347</v>
      </c>
      <c r="G517" s="85"/>
      <c r="H517" s="83"/>
      <c r="I517" s="83"/>
      <c r="J517" s="83"/>
      <c r="K517" s="83"/>
      <c r="L517" s="83"/>
      <c r="N517" s="3" t="s">
        <v>3351</v>
      </c>
      <c r="Y517" t="s">
        <v>16</v>
      </c>
      <c r="Z517" t="s">
        <v>2015</v>
      </c>
      <c r="AA517" t="s">
        <v>2016</v>
      </c>
      <c r="AB517" t="s">
        <v>2017</v>
      </c>
      <c r="AC517" t="s">
        <v>2018</v>
      </c>
      <c r="AD517" t="s">
        <v>3347</v>
      </c>
      <c r="AE517" t="s">
        <v>3366</v>
      </c>
      <c r="AG517" s="86" t="s">
        <v>3356</v>
      </c>
    </row>
    <row r="518" spans="1:33" ht="15" customHeight="1" x14ac:dyDescent="0.2">
      <c r="A518" s="50">
        <f t="shared" ca="1" si="51"/>
        <v>61</v>
      </c>
      <c r="B518" s="85" t="s">
        <v>2014</v>
      </c>
      <c r="C518" s="85"/>
      <c r="D518" s="85" t="s">
        <v>18</v>
      </c>
      <c r="E518" s="70">
        <v>3</v>
      </c>
      <c r="F518" s="85" t="s">
        <v>3348</v>
      </c>
      <c r="G518" s="85"/>
      <c r="H518" s="83"/>
      <c r="I518" s="83"/>
      <c r="J518" s="83"/>
      <c r="K518" s="83"/>
      <c r="L518" s="83"/>
      <c r="N518" s="3" t="s">
        <v>3351</v>
      </c>
      <c r="Y518" t="s">
        <v>16</v>
      </c>
      <c r="Z518" t="s">
        <v>2015</v>
      </c>
      <c r="AA518" t="s">
        <v>2016</v>
      </c>
      <c r="AB518" t="s">
        <v>2017</v>
      </c>
      <c r="AC518" t="s">
        <v>2018</v>
      </c>
      <c r="AD518" t="s">
        <v>3348</v>
      </c>
      <c r="AE518" t="s">
        <v>3367</v>
      </c>
      <c r="AG518" s="86" t="s">
        <v>3356</v>
      </c>
    </row>
    <row r="519" spans="1:33" ht="15" customHeight="1" x14ac:dyDescent="0.2">
      <c r="A519" s="50">
        <f t="shared" ca="1" si="51"/>
        <v>61</v>
      </c>
      <c r="B519" s="85" t="s">
        <v>2014</v>
      </c>
      <c r="C519" s="85"/>
      <c r="D519" s="85" t="s">
        <v>18</v>
      </c>
      <c r="E519" s="70">
        <v>4</v>
      </c>
      <c r="F519" s="85" t="s">
        <v>3349</v>
      </c>
      <c r="G519" s="85"/>
      <c r="H519" s="83"/>
      <c r="I519" s="83"/>
      <c r="J519" s="83"/>
      <c r="K519" s="83"/>
      <c r="L519" s="83"/>
      <c r="N519" s="3" t="s">
        <v>3351</v>
      </c>
      <c r="Y519" t="s">
        <v>16</v>
      </c>
      <c r="Z519" t="s">
        <v>2015</v>
      </c>
      <c r="AA519" t="s">
        <v>2016</v>
      </c>
      <c r="AB519" t="s">
        <v>2017</v>
      </c>
      <c r="AC519" t="s">
        <v>2018</v>
      </c>
      <c r="AD519" t="s">
        <v>3349</v>
      </c>
      <c r="AE519" t="s">
        <v>3368</v>
      </c>
      <c r="AG519" s="86" t="s">
        <v>3356</v>
      </c>
    </row>
    <row r="520" spans="1:33" ht="15" customHeight="1" x14ac:dyDescent="0.2">
      <c r="A520" s="50">
        <f t="shared" ca="1" si="51"/>
        <v>61</v>
      </c>
      <c r="B520" s="85" t="s">
        <v>2014</v>
      </c>
      <c r="C520" s="85"/>
      <c r="D520" s="85" t="s">
        <v>18</v>
      </c>
      <c r="E520" s="70">
        <v>5</v>
      </c>
      <c r="F520" s="85" t="s">
        <v>3350</v>
      </c>
      <c r="G520" s="85"/>
      <c r="H520" s="83"/>
      <c r="I520" s="83"/>
      <c r="J520" s="83"/>
      <c r="K520" s="83"/>
      <c r="L520" s="83"/>
      <c r="N520" s="3" t="s">
        <v>3351</v>
      </c>
      <c r="Y520" t="s">
        <v>16</v>
      </c>
      <c r="Z520" t="s">
        <v>2015</v>
      </c>
      <c r="AA520" t="s">
        <v>2016</v>
      </c>
      <c r="AB520" t="s">
        <v>2017</v>
      </c>
      <c r="AC520" t="s">
        <v>2018</v>
      </c>
      <c r="AD520" t="s">
        <v>3350</v>
      </c>
      <c r="AE520" t="s">
        <v>3369</v>
      </c>
      <c r="AG520" s="86" t="s">
        <v>3356</v>
      </c>
    </row>
    <row r="521" spans="1:33" ht="15" customHeight="1" x14ac:dyDescent="0.2">
      <c r="A521" s="50">
        <f t="shared" ca="1" si="51"/>
        <v>61</v>
      </c>
      <c r="B521" s="85" t="s">
        <v>2014</v>
      </c>
      <c r="C521" s="85"/>
      <c r="D521" s="85" t="s">
        <v>18</v>
      </c>
      <c r="E521" s="70">
        <v>6</v>
      </c>
      <c r="F521" s="85" t="s">
        <v>220</v>
      </c>
      <c r="G521" s="85"/>
      <c r="H521" s="83"/>
      <c r="I521" s="83"/>
      <c r="J521" s="83"/>
      <c r="K521" s="83"/>
      <c r="L521" s="83"/>
      <c r="N521" s="3" t="s">
        <v>3351</v>
      </c>
      <c r="Y521" t="s">
        <v>16</v>
      </c>
      <c r="Z521" t="s">
        <v>2015</v>
      </c>
      <c r="AA521" t="s">
        <v>2016</v>
      </c>
      <c r="AB521" t="s">
        <v>2017</v>
      </c>
      <c r="AC521" t="s">
        <v>2018</v>
      </c>
      <c r="AD521" t="s">
        <v>220</v>
      </c>
      <c r="AE521" t="s">
        <v>3370</v>
      </c>
      <c r="AG521" s="86" t="s">
        <v>3356</v>
      </c>
    </row>
    <row r="522" spans="1:33" ht="15" customHeight="1" x14ac:dyDescent="0.2">
      <c r="A522" s="50">
        <f t="shared" ca="1" si="51"/>
        <v>62</v>
      </c>
      <c r="B522" s="85" t="s">
        <v>2020</v>
      </c>
      <c r="C522" s="85"/>
      <c r="D522" s="85" t="s">
        <v>18</v>
      </c>
      <c r="E522" s="70">
        <v>1</v>
      </c>
      <c r="F522" s="85" t="s">
        <v>157</v>
      </c>
      <c r="G522" s="85"/>
      <c r="H522" s="83"/>
      <c r="I522" s="83"/>
      <c r="J522" s="83"/>
      <c r="K522" s="83"/>
      <c r="L522" s="83"/>
      <c r="N522" s="3" t="s">
        <v>3351</v>
      </c>
      <c r="Y522" t="s">
        <v>16</v>
      </c>
      <c r="Z522" t="s">
        <v>2021</v>
      </c>
      <c r="AA522" t="s">
        <v>2022</v>
      </c>
      <c r="AB522" t="s">
        <v>1989</v>
      </c>
      <c r="AC522" t="s">
        <v>1990</v>
      </c>
      <c r="AD522" t="s">
        <v>157</v>
      </c>
      <c r="AE522" t="s">
        <v>3352</v>
      </c>
      <c r="AG522" t="s">
        <v>3353</v>
      </c>
    </row>
    <row r="523" spans="1:33" ht="15" customHeight="1" x14ac:dyDescent="0.2">
      <c r="A523" s="50">
        <f t="shared" ca="1" si="51"/>
        <v>62</v>
      </c>
      <c r="B523" s="85" t="s">
        <v>2020</v>
      </c>
      <c r="C523" s="85"/>
      <c r="D523" s="85" t="s">
        <v>18</v>
      </c>
      <c r="E523" s="70">
        <v>2</v>
      </c>
      <c r="F523" s="85" t="s">
        <v>156</v>
      </c>
      <c r="G523" s="85"/>
      <c r="H523" s="83"/>
      <c r="I523" s="83"/>
      <c r="J523" s="83"/>
      <c r="K523" s="83"/>
      <c r="L523" s="83"/>
      <c r="N523" s="3" t="s">
        <v>3351</v>
      </c>
      <c r="Y523" t="s">
        <v>16</v>
      </c>
      <c r="Z523" t="s">
        <v>2021</v>
      </c>
      <c r="AA523" t="s">
        <v>2022</v>
      </c>
      <c r="AB523" t="s">
        <v>1989</v>
      </c>
      <c r="AC523" t="s">
        <v>1990</v>
      </c>
      <c r="AD523" t="s">
        <v>156</v>
      </c>
      <c r="AE523" t="s">
        <v>3354</v>
      </c>
      <c r="AG523" t="s">
        <v>3353</v>
      </c>
    </row>
    <row r="524" spans="1:33" ht="15" customHeight="1" x14ac:dyDescent="0.2">
      <c r="A524" s="50">
        <f t="shared" ca="1" si="51"/>
        <v>63</v>
      </c>
      <c r="B524" s="85" t="s">
        <v>2024</v>
      </c>
      <c r="C524" s="85"/>
      <c r="D524" s="85" t="s">
        <v>18</v>
      </c>
      <c r="E524" s="70">
        <v>1</v>
      </c>
      <c r="F524" s="85" t="s">
        <v>3345</v>
      </c>
      <c r="G524" s="85"/>
      <c r="H524" s="83"/>
      <c r="I524" s="83"/>
      <c r="J524" s="83"/>
      <c r="K524" s="83"/>
      <c r="L524" s="83"/>
      <c r="N524" s="3" t="s">
        <v>3351</v>
      </c>
      <c r="Y524" t="s">
        <v>16</v>
      </c>
      <c r="Z524" t="s">
        <v>2025</v>
      </c>
      <c r="AA524" t="s">
        <v>2026</v>
      </c>
      <c r="AB524" t="s">
        <v>2027</v>
      </c>
      <c r="AC524" t="s">
        <v>2028</v>
      </c>
      <c r="AD524" t="s">
        <v>3345</v>
      </c>
      <c r="AE524" t="s">
        <v>3371</v>
      </c>
      <c r="AG524" s="86" t="s">
        <v>3356</v>
      </c>
    </row>
    <row r="525" spans="1:33" ht="15" customHeight="1" x14ac:dyDescent="0.2">
      <c r="A525" s="50">
        <f t="shared" ca="1" si="51"/>
        <v>63</v>
      </c>
      <c r="B525" s="85" t="s">
        <v>2024</v>
      </c>
      <c r="C525" s="85"/>
      <c r="D525" s="85" t="s">
        <v>18</v>
      </c>
      <c r="E525" s="70">
        <v>2</v>
      </c>
      <c r="F525" s="85" t="s">
        <v>3346</v>
      </c>
      <c r="G525" s="85"/>
      <c r="H525" s="83"/>
      <c r="I525" s="83"/>
      <c r="J525" s="83"/>
      <c r="K525" s="83"/>
      <c r="L525" s="83"/>
      <c r="N525" s="3" t="s">
        <v>3351</v>
      </c>
      <c r="Y525" t="s">
        <v>16</v>
      </c>
      <c r="Z525" t="s">
        <v>2025</v>
      </c>
      <c r="AA525" t="s">
        <v>2026</v>
      </c>
      <c r="AB525" t="s">
        <v>2027</v>
      </c>
      <c r="AC525" t="s">
        <v>2028</v>
      </c>
      <c r="AD525" t="s">
        <v>3346</v>
      </c>
      <c r="AE525" t="s">
        <v>3372</v>
      </c>
      <c r="AG525" s="86" t="s">
        <v>3356</v>
      </c>
    </row>
    <row r="526" spans="1:33" ht="15" customHeight="1" x14ac:dyDescent="0.2">
      <c r="A526" s="50">
        <f t="shared" ca="1" si="51"/>
        <v>63</v>
      </c>
      <c r="B526" s="85" t="s">
        <v>2024</v>
      </c>
      <c r="C526" s="85"/>
      <c r="D526" s="85" t="s">
        <v>18</v>
      </c>
      <c r="E526" s="70">
        <v>3</v>
      </c>
      <c r="F526" s="85" t="s">
        <v>3347</v>
      </c>
      <c r="G526" s="85"/>
      <c r="H526" s="83"/>
      <c r="I526" s="83"/>
      <c r="J526" s="83"/>
      <c r="K526" s="83"/>
      <c r="L526" s="83"/>
      <c r="N526" s="3" t="s">
        <v>3351</v>
      </c>
      <c r="Y526" t="s">
        <v>16</v>
      </c>
      <c r="Z526" t="s">
        <v>2025</v>
      </c>
      <c r="AA526" t="s">
        <v>2026</v>
      </c>
      <c r="AB526" t="s">
        <v>2027</v>
      </c>
      <c r="AC526" t="s">
        <v>2028</v>
      </c>
      <c r="AD526" t="s">
        <v>3347</v>
      </c>
      <c r="AE526" t="s">
        <v>3373</v>
      </c>
      <c r="AG526" s="86" t="s">
        <v>3356</v>
      </c>
    </row>
    <row r="527" spans="1:33" ht="15" customHeight="1" x14ac:dyDescent="0.2">
      <c r="A527" s="50">
        <f t="shared" ca="1" si="51"/>
        <v>63</v>
      </c>
      <c r="B527" s="85" t="s">
        <v>2024</v>
      </c>
      <c r="C527" s="85"/>
      <c r="D527" s="85" t="s">
        <v>18</v>
      </c>
      <c r="E527" s="70">
        <v>4</v>
      </c>
      <c r="F527" s="85" t="s">
        <v>3348</v>
      </c>
      <c r="G527" s="85"/>
      <c r="H527" s="83"/>
      <c r="I527" s="83"/>
      <c r="J527" s="83"/>
      <c r="K527" s="83"/>
      <c r="L527" s="83"/>
      <c r="N527" s="3" t="s">
        <v>3351</v>
      </c>
      <c r="Y527" t="s">
        <v>16</v>
      </c>
      <c r="Z527" t="s">
        <v>2025</v>
      </c>
      <c r="AA527" t="s">
        <v>2026</v>
      </c>
      <c r="AB527" t="s">
        <v>2027</v>
      </c>
      <c r="AC527" t="s">
        <v>2028</v>
      </c>
      <c r="AD527" t="s">
        <v>3348</v>
      </c>
      <c r="AE527" t="s">
        <v>3374</v>
      </c>
      <c r="AG527" s="86" t="s">
        <v>3356</v>
      </c>
    </row>
    <row r="528" spans="1:33" ht="15" customHeight="1" x14ac:dyDescent="0.2">
      <c r="A528" s="50">
        <f t="shared" ca="1" si="51"/>
        <v>63</v>
      </c>
      <c r="B528" s="85" t="s">
        <v>2024</v>
      </c>
      <c r="C528" s="85"/>
      <c r="D528" s="85" t="s">
        <v>18</v>
      </c>
      <c r="E528" s="70">
        <v>5</v>
      </c>
      <c r="F528" s="85" t="s">
        <v>3349</v>
      </c>
      <c r="G528" s="85"/>
      <c r="H528" s="83"/>
      <c r="I528" s="83"/>
      <c r="J528" s="83"/>
      <c r="K528" s="83"/>
      <c r="L528" s="83"/>
      <c r="N528" s="3" t="s">
        <v>3351</v>
      </c>
      <c r="Y528" t="s">
        <v>16</v>
      </c>
      <c r="Z528" t="s">
        <v>2025</v>
      </c>
      <c r="AA528" t="s">
        <v>2026</v>
      </c>
      <c r="AB528" t="s">
        <v>2027</v>
      </c>
      <c r="AC528" t="s">
        <v>2028</v>
      </c>
      <c r="AD528" t="s">
        <v>3349</v>
      </c>
      <c r="AE528" t="s">
        <v>3375</v>
      </c>
      <c r="AG528" s="86" t="s">
        <v>3356</v>
      </c>
    </row>
    <row r="529" spans="1:33" ht="15" customHeight="1" x14ac:dyDescent="0.2">
      <c r="A529" s="50">
        <f t="shared" ca="1" si="51"/>
        <v>63</v>
      </c>
      <c r="B529" s="85" t="s">
        <v>2024</v>
      </c>
      <c r="C529" s="85"/>
      <c r="D529" s="85" t="s">
        <v>18</v>
      </c>
      <c r="E529" s="70">
        <v>6</v>
      </c>
      <c r="F529" s="85" t="s">
        <v>3350</v>
      </c>
      <c r="G529" s="85"/>
      <c r="H529" s="83"/>
      <c r="I529" s="83"/>
      <c r="J529" s="83"/>
      <c r="K529" s="83"/>
      <c r="L529" s="83"/>
      <c r="N529" s="3" t="s">
        <v>3351</v>
      </c>
      <c r="Y529" t="s">
        <v>16</v>
      </c>
      <c r="Z529" t="s">
        <v>2025</v>
      </c>
      <c r="AA529" t="s">
        <v>2026</v>
      </c>
      <c r="AB529" t="s">
        <v>2027</v>
      </c>
      <c r="AC529" t="s">
        <v>2028</v>
      </c>
      <c r="AD529" t="s">
        <v>3350</v>
      </c>
      <c r="AE529" t="s">
        <v>3376</v>
      </c>
      <c r="AG529" s="86" t="s">
        <v>3356</v>
      </c>
    </row>
    <row r="530" spans="1:33" ht="15" customHeight="1" x14ac:dyDescent="0.2">
      <c r="A530" s="50">
        <f t="shared" ca="1" si="51"/>
        <v>63</v>
      </c>
      <c r="B530" s="85" t="s">
        <v>2024</v>
      </c>
      <c r="C530" s="85"/>
      <c r="D530" s="85" t="s">
        <v>18</v>
      </c>
      <c r="E530" s="70">
        <v>7</v>
      </c>
      <c r="F530" s="85" t="s">
        <v>220</v>
      </c>
      <c r="G530" s="85"/>
      <c r="H530" s="83"/>
      <c r="I530" s="83"/>
      <c r="J530" s="83"/>
      <c r="K530" s="83"/>
      <c r="L530" s="83"/>
      <c r="N530" s="3" t="s">
        <v>3351</v>
      </c>
      <c r="Y530" t="s">
        <v>16</v>
      </c>
      <c r="Z530" t="s">
        <v>2025</v>
      </c>
      <c r="AA530" t="s">
        <v>2026</v>
      </c>
      <c r="AB530" t="s">
        <v>2027</v>
      </c>
      <c r="AC530" t="s">
        <v>2028</v>
      </c>
      <c r="AD530" t="s">
        <v>220</v>
      </c>
      <c r="AE530" t="s">
        <v>3377</v>
      </c>
      <c r="AG530" s="86" t="s">
        <v>3356</v>
      </c>
    </row>
    <row r="531" spans="1:33" ht="15" customHeight="1" x14ac:dyDescent="0.2">
      <c r="A531" s="50">
        <f t="shared" ca="1" si="51"/>
        <v>64</v>
      </c>
      <c r="B531" s="85" t="s">
        <v>2030</v>
      </c>
      <c r="C531" s="85"/>
      <c r="D531" s="85" t="s">
        <v>18</v>
      </c>
      <c r="E531" s="70">
        <v>1</v>
      </c>
      <c r="F531" s="85" t="s">
        <v>157</v>
      </c>
      <c r="G531" s="85"/>
      <c r="H531" s="83"/>
      <c r="I531" s="83"/>
      <c r="J531" s="83"/>
      <c r="K531" s="83"/>
      <c r="L531" s="83"/>
      <c r="N531" s="3" t="s">
        <v>3351</v>
      </c>
      <c r="Y531" t="s">
        <v>16</v>
      </c>
      <c r="Z531" t="s">
        <v>2031</v>
      </c>
      <c r="AA531" t="s">
        <v>2032</v>
      </c>
      <c r="AB531" t="s">
        <v>1989</v>
      </c>
      <c r="AC531" t="s">
        <v>1990</v>
      </c>
      <c r="AD531" t="s">
        <v>157</v>
      </c>
      <c r="AE531" t="s">
        <v>3352</v>
      </c>
      <c r="AG531" t="s">
        <v>3353</v>
      </c>
    </row>
    <row r="532" spans="1:33" ht="15" customHeight="1" x14ac:dyDescent="0.2">
      <c r="A532" s="50">
        <f t="shared" ca="1" si="51"/>
        <v>64</v>
      </c>
      <c r="B532" s="85" t="s">
        <v>2030</v>
      </c>
      <c r="C532" s="85"/>
      <c r="D532" s="85" t="s">
        <v>18</v>
      </c>
      <c r="E532" s="70">
        <v>2</v>
      </c>
      <c r="F532" s="85" t="s">
        <v>156</v>
      </c>
      <c r="G532" s="85"/>
      <c r="H532" s="83"/>
      <c r="I532" s="83"/>
      <c r="J532" s="83"/>
      <c r="K532" s="83"/>
      <c r="L532" s="83"/>
      <c r="N532" s="3" t="s">
        <v>3351</v>
      </c>
      <c r="Y532" t="s">
        <v>16</v>
      </c>
      <c r="Z532" t="s">
        <v>2031</v>
      </c>
      <c r="AA532" t="s">
        <v>2032</v>
      </c>
      <c r="AB532" t="s">
        <v>1989</v>
      </c>
      <c r="AC532" t="s">
        <v>1990</v>
      </c>
      <c r="AD532" t="s">
        <v>156</v>
      </c>
      <c r="AE532" t="s">
        <v>3354</v>
      </c>
      <c r="AG532" t="s">
        <v>3353</v>
      </c>
    </row>
    <row r="533" spans="1:33" ht="15" customHeight="1" x14ac:dyDescent="0.2">
      <c r="A533" s="50">
        <f t="shared" ca="1" si="51"/>
        <v>65</v>
      </c>
      <c r="B533" s="85" t="s">
        <v>2034</v>
      </c>
      <c r="C533" s="85"/>
      <c r="D533" s="85" t="s">
        <v>18</v>
      </c>
      <c r="E533" s="70">
        <v>1</v>
      </c>
      <c r="F533" s="85" t="s">
        <v>3346</v>
      </c>
      <c r="G533" s="85"/>
      <c r="H533" s="83"/>
      <c r="I533" s="83"/>
      <c r="J533" s="83"/>
      <c r="K533" s="83"/>
      <c r="L533" s="83"/>
      <c r="N533" s="3" t="s">
        <v>3351</v>
      </c>
      <c r="Y533" t="s">
        <v>16</v>
      </c>
      <c r="Z533" t="s">
        <v>2035</v>
      </c>
      <c r="AA533" t="s">
        <v>2036</v>
      </c>
      <c r="AB533" t="s">
        <v>2037</v>
      </c>
      <c r="AC533" t="s">
        <v>2038</v>
      </c>
      <c r="AD533" t="s">
        <v>3346</v>
      </c>
      <c r="AE533" t="s">
        <v>3378</v>
      </c>
      <c r="AG533" s="86" t="s">
        <v>3356</v>
      </c>
    </row>
    <row r="534" spans="1:33" ht="15" customHeight="1" x14ac:dyDescent="0.2">
      <c r="A534" s="50">
        <f t="shared" ca="1" si="51"/>
        <v>65</v>
      </c>
      <c r="B534" s="85" t="s">
        <v>2034</v>
      </c>
      <c r="C534" s="85"/>
      <c r="D534" s="85" t="s">
        <v>18</v>
      </c>
      <c r="E534" s="70">
        <v>2</v>
      </c>
      <c r="F534" s="85" t="s">
        <v>3347</v>
      </c>
      <c r="G534" s="85"/>
      <c r="H534" s="83"/>
      <c r="I534" s="83"/>
      <c r="J534" s="83"/>
      <c r="K534" s="83"/>
      <c r="L534" s="83"/>
      <c r="N534" s="3" t="s">
        <v>3351</v>
      </c>
      <c r="Y534" t="s">
        <v>16</v>
      </c>
      <c r="Z534" t="s">
        <v>2035</v>
      </c>
      <c r="AA534" t="s">
        <v>2036</v>
      </c>
      <c r="AB534" t="s">
        <v>2037</v>
      </c>
      <c r="AC534" t="s">
        <v>2038</v>
      </c>
      <c r="AD534" t="s">
        <v>3347</v>
      </c>
      <c r="AE534" t="s">
        <v>3379</v>
      </c>
      <c r="AG534" s="86" t="s">
        <v>3356</v>
      </c>
    </row>
    <row r="535" spans="1:33" ht="15" customHeight="1" x14ac:dyDescent="0.2">
      <c r="A535" s="50">
        <f t="shared" ca="1" si="51"/>
        <v>65</v>
      </c>
      <c r="B535" s="85" t="s">
        <v>2034</v>
      </c>
      <c r="C535" s="85"/>
      <c r="D535" s="85" t="s">
        <v>18</v>
      </c>
      <c r="E535" s="70">
        <v>3</v>
      </c>
      <c r="F535" s="85" t="s">
        <v>3350</v>
      </c>
      <c r="G535" s="85"/>
      <c r="H535" s="83"/>
      <c r="I535" s="83"/>
      <c r="J535" s="83"/>
      <c r="K535" s="83"/>
      <c r="L535" s="83"/>
      <c r="N535" s="3" t="s">
        <v>3351</v>
      </c>
      <c r="Y535" t="s">
        <v>16</v>
      </c>
      <c r="Z535" t="s">
        <v>2035</v>
      </c>
      <c r="AA535" t="s">
        <v>2036</v>
      </c>
      <c r="AB535" t="s">
        <v>2037</v>
      </c>
      <c r="AC535" t="s">
        <v>2038</v>
      </c>
      <c r="AD535" t="s">
        <v>3350</v>
      </c>
      <c r="AE535" t="s">
        <v>3380</v>
      </c>
      <c r="AG535" s="86" t="s">
        <v>3356</v>
      </c>
    </row>
    <row r="536" spans="1:33" ht="15" customHeight="1" x14ac:dyDescent="0.2">
      <c r="A536" s="50">
        <f t="shared" ca="1" si="51"/>
        <v>65</v>
      </c>
      <c r="B536" s="85" t="s">
        <v>2034</v>
      </c>
      <c r="C536" s="85"/>
      <c r="D536" s="85" t="s">
        <v>18</v>
      </c>
      <c r="E536" s="70">
        <v>4</v>
      </c>
      <c r="F536" s="85" t="s">
        <v>220</v>
      </c>
      <c r="G536" s="85"/>
      <c r="H536" s="83"/>
      <c r="I536" s="83"/>
      <c r="J536" s="83"/>
      <c r="K536" s="83"/>
      <c r="L536" s="83"/>
      <c r="N536" s="3" t="s">
        <v>3351</v>
      </c>
      <c r="Y536" t="s">
        <v>16</v>
      </c>
      <c r="Z536" t="s">
        <v>2035</v>
      </c>
      <c r="AA536" t="s">
        <v>2036</v>
      </c>
      <c r="AB536" t="s">
        <v>2037</v>
      </c>
      <c r="AC536" t="s">
        <v>2038</v>
      </c>
      <c r="AD536" t="s">
        <v>220</v>
      </c>
      <c r="AE536" t="s">
        <v>3381</v>
      </c>
      <c r="AG536" s="86" t="s">
        <v>3356</v>
      </c>
    </row>
    <row r="537" spans="1:33" ht="15" customHeight="1" x14ac:dyDescent="0.2">
      <c r="A537" s="50">
        <f t="shared" ca="1" si="51"/>
        <v>66</v>
      </c>
      <c r="B537" s="85" t="s">
        <v>2040</v>
      </c>
      <c r="C537" s="85"/>
      <c r="D537" s="85" t="s">
        <v>18</v>
      </c>
      <c r="E537" s="70">
        <v>1</v>
      </c>
      <c r="F537" s="85" t="s">
        <v>157</v>
      </c>
      <c r="G537" s="85"/>
      <c r="H537" s="83"/>
      <c r="I537" s="83"/>
      <c r="J537" s="83"/>
      <c r="K537" s="83"/>
      <c r="L537" s="83"/>
      <c r="N537" s="3" t="s">
        <v>3351</v>
      </c>
      <c r="Y537" t="s">
        <v>16</v>
      </c>
      <c r="Z537" t="s">
        <v>2041</v>
      </c>
      <c r="AA537" t="s">
        <v>2042</v>
      </c>
      <c r="AB537" t="s">
        <v>1989</v>
      </c>
      <c r="AC537" t="s">
        <v>1990</v>
      </c>
      <c r="AD537" t="s">
        <v>157</v>
      </c>
      <c r="AE537" t="s">
        <v>3352</v>
      </c>
      <c r="AG537" t="s">
        <v>3353</v>
      </c>
    </row>
    <row r="538" spans="1:33" ht="15" customHeight="1" x14ac:dyDescent="0.2">
      <c r="A538" s="50">
        <f t="shared" ca="1" si="51"/>
        <v>66</v>
      </c>
      <c r="B538" s="85" t="s">
        <v>2040</v>
      </c>
      <c r="C538" s="85"/>
      <c r="D538" s="85" t="s">
        <v>18</v>
      </c>
      <c r="E538" s="70">
        <v>2</v>
      </c>
      <c r="F538" s="85" t="s">
        <v>156</v>
      </c>
      <c r="G538" s="85"/>
      <c r="H538" s="83"/>
      <c r="I538" s="83"/>
      <c r="J538" s="83"/>
      <c r="K538" s="83"/>
      <c r="L538" s="83"/>
      <c r="N538" s="3" t="s">
        <v>3351</v>
      </c>
      <c r="Y538" t="s">
        <v>16</v>
      </c>
      <c r="Z538" t="s">
        <v>2041</v>
      </c>
      <c r="AA538" t="s">
        <v>2042</v>
      </c>
      <c r="AB538" t="s">
        <v>1989</v>
      </c>
      <c r="AC538" t="s">
        <v>1990</v>
      </c>
      <c r="AD538" t="s">
        <v>156</v>
      </c>
      <c r="AE538" t="s">
        <v>3354</v>
      </c>
      <c r="AG538" t="s">
        <v>3353</v>
      </c>
    </row>
    <row r="539" spans="1:33" ht="15" customHeight="1" x14ac:dyDescent="0.2">
      <c r="A539" s="50">
        <f t="shared" ca="1" si="51"/>
        <v>67</v>
      </c>
      <c r="B539" s="85" t="s">
        <v>2044</v>
      </c>
      <c r="C539" s="85"/>
      <c r="D539" s="85" t="s">
        <v>18</v>
      </c>
      <c r="E539" s="70">
        <v>1</v>
      </c>
      <c r="F539" s="85" t="s">
        <v>3346</v>
      </c>
      <c r="G539" s="85"/>
      <c r="H539" s="83"/>
      <c r="I539" s="83"/>
      <c r="J539" s="83"/>
      <c r="K539" s="83"/>
      <c r="L539" s="83"/>
      <c r="N539" s="3" t="s">
        <v>3351</v>
      </c>
      <c r="Y539" t="s">
        <v>16</v>
      </c>
      <c r="Z539" t="s">
        <v>2045</v>
      </c>
      <c r="AA539" t="s">
        <v>2046</v>
      </c>
      <c r="AB539" t="s">
        <v>2017</v>
      </c>
      <c r="AC539" t="s">
        <v>2018</v>
      </c>
      <c r="AD539" t="s">
        <v>3346</v>
      </c>
      <c r="AE539" t="s">
        <v>3365</v>
      </c>
      <c r="AG539" s="86" t="s">
        <v>3356</v>
      </c>
    </row>
    <row r="540" spans="1:33" ht="15" customHeight="1" x14ac:dyDescent="0.2">
      <c r="A540" s="50">
        <f t="shared" ca="1" si="51"/>
        <v>67</v>
      </c>
      <c r="B540" s="85" t="s">
        <v>2044</v>
      </c>
      <c r="C540" s="85"/>
      <c r="D540" s="85" t="s">
        <v>18</v>
      </c>
      <c r="E540" s="70">
        <v>2</v>
      </c>
      <c r="F540" s="85" t="s">
        <v>3347</v>
      </c>
      <c r="G540" s="85"/>
      <c r="H540" s="83"/>
      <c r="I540" s="83"/>
      <c r="J540" s="83"/>
      <c r="K540" s="83"/>
      <c r="L540" s="83"/>
      <c r="N540" s="3" t="s">
        <v>3351</v>
      </c>
      <c r="Y540" t="s">
        <v>16</v>
      </c>
      <c r="Z540" t="s">
        <v>2045</v>
      </c>
      <c r="AA540" t="s">
        <v>2046</v>
      </c>
      <c r="AB540" t="s">
        <v>2017</v>
      </c>
      <c r="AC540" t="s">
        <v>2018</v>
      </c>
      <c r="AD540" t="s">
        <v>3347</v>
      </c>
      <c r="AE540" t="s">
        <v>3366</v>
      </c>
      <c r="AG540" s="86" t="s">
        <v>3356</v>
      </c>
    </row>
    <row r="541" spans="1:33" ht="15" customHeight="1" x14ac:dyDescent="0.2">
      <c r="A541" s="50">
        <f t="shared" ca="1" si="51"/>
        <v>67</v>
      </c>
      <c r="B541" s="85" t="s">
        <v>2044</v>
      </c>
      <c r="C541" s="85"/>
      <c r="D541" s="85" t="s">
        <v>18</v>
      </c>
      <c r="E541" s="70">
        <v>3</v>
      </c>
      <c r="F541" s="85" t="s">
        <v>3348</v>
      </c>
      <c r="G541" s="85"/>
      <c r="H541" s="83"/>
      <c r="I541" s="83"/>
      <c r="J541" s="83"/>
      <c r="K541" s="83"/>
      <c r="L541" s="83"/>
      <c r="N541" s="3" t="s">
        <v>3351</v>
      </c>
      <c r="Y541" t="s">
        <v>16</v>
      </c>
      <c r="Z541" t="s">
        <v>2045</v>
      </c>
      <c r="AA541" t="s">
        <v>2046</v>
      </c>
      <c r="AB541" t="s">
        <v>2017</v>
      </c>
      <c r="AC541" t="s">
        <v>2018</v>
      </c>
      <c r="AD541" t="s">
        <v>3348</v>
      </c>
      <c r="AE541" t="s">
        <v>3367</v>
      </c>
      <c r="AG541" s="86" t="s">
        <v>3356</v>
      </c>
    </row>
    <row r="542" spans="1:33" ht="15" customHeight="1" x14ac:dyDescent="0.2">
      <c r="A542" s="50">
        <f t="shared" ca="1" si="51"/>
        <v>67</v>
      </c>
      <c r="B542" s="85" t="s">
        <v>2044</v>
      </c>
      <c r="C542" s="85"/>
      <c r="D542" s="85" t="s">
        <v>18</v>
      </c>
      <c r="E542" s="70">
        <v>4</v>
      </c>
      <c r="F542" s="85" t="s">
        <v>3349</v>
      </c>
      <c r="G542" s="85"/>
      <c r="H542" s="83"/>
      <c r="I542" s="83"/>
      <c r="J542" s="83"/>
      <c r="K542" s="83"/>
      <c r="L542" s="83"/>
      <c r="N542" s="3" t="s">
        <v>3351</v>
      </c>
      <c r="Y542" t="s">
        <v>16</v>
      </c>
      <c r="Z542" t="s">
        <v>2045</v>
      </c>
      <c r="AA542" t="s">
        <v>2046</v>
      </c>
      <c r="AB542" t="s">
        <v>2017</v>
      </c>
      <c r="AC542" t="s">
        <v>2018</v>
      </c>
      <c r="AD542" t="s">
        <v>3349</v>
      </c>
      <c r="AE542" t="s">
        <v>3368</v>
      </c>
      <c r="AG542" s="86" t="s">
        <v>3356</v>
      </c>
    </row>
    <row r="543" spans="1:33" ht="15" customHeight="1" x14ac:dyDescent="0.2">
      <c r="A543" s="50">
        <f t="shared" ca="1" si="51"/>
        <v>67</v>
      </c>
      <c r="B543" s="85" t="s">
        <v>2044</v>
      </c>
      <c r="C543" s="85"/>
      <c r="D543" s="85" t="s">
        <v>18</v>
      </c>
      <c r="E543" s="70">
        <v>5</v>
      </c>
      <c r="F543" s="85" t="s">
        <v>3350</v>
      </c>
      <c r="G543" s="85"/>
      <c r="H543" s="83"/>
      <c r="I543" s="83"/>
      <c r="J543" s="83"/>
      <c r="K543" s="83"/>
      <c r="L543" s="83"/>
      <c r="N543" s="3" t="s">
        <v>3351</v>
      </c>
      <c r="Y543" t="s">
        <v>16</v>
      </c>
      <c r="Z543" t="s">
        <v>2045</v>
      </c>
      <c r="AA543" t="s">
        <v>2046</v>
      </c>
      <c r="AB543" t="s">
        <v>2017</v>
      </c>
      <c r="AC543" t="s">
        <v>2018</v>
      </c>
      <c r="AD543" t="s">
        <v>3350</v>
      </c>
      <c r="AE543" t="s">
        <v>3369</v>
      </c>
      <c r="AG543" s="86" t="s">
        <v>3356</v>
      </c>
    </row>
    <row r="544" spans="1:33" ht="15" customHeight="1" x14ac:dyDescent="0.2">
      <c r="A544" s="50">
        <f t="shared" ca="1" si="51"/>
        <v>67</v>
      </c>
      <c r="B544" s="85" t="s">
        <v>2044</v>
      </c>
      <c r="C544" s="85"/>
      <c r="D544" s="85" t="s">
        <v>18</v>
      </c>
      <c r="E544" s="70">
        <v>6</v>
      </c>
      <c r="F544" s="85" t="s">
        <v>220</v>
      </c>
      <c r="G544" s="85"/>
      <c r="H544" s="83"/>
      <c r="I544" s="83"/>
      <c r="J544" s="83"/>
      <c r="K544" s="83"/>
      <c r="L544" s="83"/>
      <c r="N544" s="3" t="s">
        <v>3351</v>
      </c>
      <c r="Y544" t="s">
        <v>16</v>
      </c>
      <c r="Z544" t="s">
        <v>2045</v>
      </c>
      <c r="AA544" t="s">
        <v>2046</v>
      </c>
      <c r="AB544" t="s">
        <v>2017</v>
      </c>
      <c r="AC544" t="s">
        <v>2018</v>
      </c>
      <c r="AD544" t="s">
        <v>220</v>
      </c>
      <c r="AE544" t="s">
        <v>3370</v>
      </c>
      <c r="AG544" s="86" t="s">
        <v>3356</v>
      </c>
    </row>
    <row r="545" spans="1:33" ht="15" customHeight="1" x14ac:dyDescent="0.2">
      <c r="A545" s="50">
        <f t="shared" ca="1" si="51"/>
        <v>68</v>
      </c>
      <c r="B545" s="85" t="s">
        <v>2048</v>
      </c>
      <c r="C545" s="85"/>
      <c r="D545" s="85" t="s">
        <v>18</v>
      </c>
      <c r="E545" s="70">
        <v>1</v>
      </c>
      <c r="F545" s="85" t="s">
        <v>157</v>
      </c>
      <c r="G545" s="85"/>
      <c r="H545" s="83"/>
      <c r="I545" s="83"/>
      <c r="J545" s="83"/>
      <c r="K545" s="83"/>
      <c r="L545" s="83"/>
      <c r="N545" s="3" t="s">
        <v>3351</v>
      </c>
      <c r="Y545" t="s">
        <v>16</v>
      </c>
      <c r="Z545" t="s">
        <v>2049</v>
      </c>
      <c r="AA545" t="s">
        <v>2050</v>
      </c>
      <c r="AB545" t="s">
        <v>1989</v>
      </c>
      <c r="AC545" t="s">
        <v>1990</v>
      </c>
      <c r="AD545" t="s">
        <v>157</v>
      </c>
      <c r="AE545" t="s">
        <v>3352</v>
      </c>
      <c r="AG545" t="s">
        <v>3353</v>
      </c>
    </row>
    <row r="546" spans="1:33" ht="15" customHeight="1" x14ac:dyDescent="0.2">
      <c r="A546" s="50">
        <f t="shared" ca="1" si="51"/>
        <v>68</v>
      </c>
      <c r="B546" s="85" t="s">
        <v>2048</v>
      </c>
      <c r="C546" s="85"/>
      <c r="D546" s="85" t="s">
        <v>18</v>
      </c>
      <c r="E546" s="70">
        <v>2</v>
      </c>
      <c r="F546" s="85" t="s">
        <v>156</v>
      </c>
      <c r="G546" s="85"/>
      <c r="H546" s="83"/>
      <c r="I546" s="83"/>
      <c r="J546" s="83"/>
      <c r="K546" s="83"/>
      <c r="L546" s="83"/>
      <c r="N546" s="3" t="s">
        <v>3351</v>
      </c>
      <c r="Y546" t="s">
        <v>16</v>
      </c>
      <c r="Z546" t="s">
        <v>2049</v>
      </c>
      <c r="AA546" t="s">
        <v>2050</v>
      </c>
      <c r="AB546" t="s">
        <v>1989</v>
      </c>
      <c r="AC546" t="s">
        <v>1990</v>
      </c>
      <c r="AD546" t="s">
        <v>156</v>
      </c>
      <c r="AE546" t="s">
        <v>3354</v>
      </c>
      <c r="AG546" t="s">
        <v>3353</v>
      </c>
    </row>
    <row r="547" spans="1:33" ht="15" customHeight="1" x14ac:dyDescent="0.2">
      <c r="A547" s="50">
        <f t="shared" ca="1" si="51"/>
        <v>69</v>
      </c>
      <c r="B547" s="85" t="s">
        <v>2052</v>
      </c>
      <c r="C547" s="85"/>
      <c r="D547" s="85" t="s">
        <v>18</v>
      </c>
      <c r="E547" s="70">
        <v>1</v>
      </c>
      <c r="F547" s="85" t="s">
        <v>3346</v>
      </c>
      <c r="G547" s="85"/>
      <c r="H547" s="83"/>
      <c r="I547" s="83"/>
      <c r="J547" s="83"/>
      <c r="K547" s="83"/>
      <c r="L547" s="83"/>
      <c r="N547" s="3" t="s">
        <v>3351</v>
      </c>
      <c r="Y547" t="s">
        <v>16</v>
      </c>
      <c r="Z547" t="s">
        <v>2053</v>
      </c>
      <c r="AA547" t="s">
        <v>2054</v>
      </c>
      <c r="AB547" t="s">
        <v>2055</v>
      </c>
      <c r="AC547" t="s">
        <v>2056</v>
      </c>
      <c r="AD547" t="s">
        <v>3346</v>
      </c>
      <c r="AE547" t="s">
        <v>3382</v>
      </c>
      <c r="AG547" s="86" t="s">
        <v>3356</v>
      </c>
    </row>
    <row r="548" spans="1:33" ht="15" customHeight="1" x14ac:dyDescent="0.2">
      <c r="A548" s="50">
        <f t="shared" ca="1" si="51"/>
        <v>69</v>
      </c>
      <c r="B548" s="85" t="s">
        <v>2052</v>
      </c>
      <c r="C548" s="85"/>
      <c r="D548" s="85" t="s">
        <v>18</v>
      </c>
      <c r="E548" s="70">
        <v>2</v>
      </c>
      <c r="F548" s="85" t="s">
        <v>3347</v>
      </c>
      <c r="G548" s="85"/>
      <c r="H548" s="83"/>
      <c r="I548" s="83"/>
      <c r="J548" s="83"/>
      <c r="K548" s="83"/>
      <c r="L548" s="83"/>
      <c r="N548" s="3" t="s">
        <v>3351</v>
      </c>
      <c r="Y548" t="s">
        <v>16</v>
      </c>
      <c r="Z548" t="s">
        <v>2053</v>
      </c>
      <c r="AA548" t="s">
        <v>2054</v>
      </c>
      <c r="AB548" t="s">
        <v>2055</v>
      </c>
      <c r="AC548" t="s">
        <v>2056</v>
      </c>
      <c r="AD548" t="s">
        <v>3347</v>
      </c>
      <c r="AE548" t="s">
        <v>3383</v>
      </c>
      <c r="AG548" s="86" t="s">
        <v>3356</v>
      </c>
    </row>
    <row r="549" spans="1:33" ht="15" customHeight="1" x14ac:dyDescent="0.2">
      <c r="A549" s="50">
        <f t="shared" ca="1" si="51"/>
        <v>69</v>
      </c>
      <c r="B549" s="85" t="s">
        <v>2052</v>
      </c>
      <c r="C549" s="85"/>
      <c r="D549" s="85" t="s">
        <v>18</v>
      </c>
      <c r="E549" s="70">
        <v>3</v>
      </c>
      <c r="F549" s="85" t="s">
        <v>3348</v>
      </c>
      <c r="G549" s="85"/>
      <c r="H549" s="83"/>
      <c r="I549" s="83"/>
      <c r="J549" s="83"/>
      <c r="K549" s="83"/>
      <c r="L549" s="83"/>
      <c r="N549" s="3" t="s">
        <v>3351</v>
      </c>
      <c r="Y549" t="s">
        <v>16</v>
      </c>
      <c r="Z549" t="s">
        <v>2053</v>
      </c>
      <c r="AA549" t="s">
        <v>2054</v>
      </c>
      <c r="AB549" t="s">
        <v>2055</v>
      </c>
      <c r="AC549" t="s">
        <v>2056</v>
      </c>
      <c r="AD549" t="s">
        <v>3348</v>
      </c>
      <c r="AE549" t="s">
        <v>3384</v>
      </c>
      <c r="AG549" s="86" t="s">
        <v>3356</v>
      </c>
    </row>
    <row r="550" spans="1:33" ht="15" customHeight="1" x14ac:dyDescent="0.2">
      <c r="A550" s="50">
        <f t="shared" ca="1" si="51"/>
        <v>69</v>
      </c>
      <c r="B550" s="85" t="s">
        <v>2052</v>
      </c>
      <c r="C550" s="85"/>
      <c r="D550" s="85" t="s">
        <v>18</v>
      </c>
      <c r="E550" s="70">
        <v>4</v>
      </c>
      <c r="F550" s="85" t="s">
        <v>3350</v>
      </c>
      <c r="G550" s="85"/>
      <c r="H550" s="83"/>
      <c r="I550" s="83"/>
      <c r="J550" s="83"/>
      <c r="K550" s="83"/>
      <c r="L550" s="83"/>
      <c r="N550" s="3" t="s">
        <v>3351</v>
      </c>
      <c r="Y550" t="s">
        <v>16</v>
      </c>
      <c r="Z550" t="s">
        <v>2053</v>
      </c>
      <c r="AA550" t="s">
        <v>2054</v>
      </c>
      <c r="AB550" t="s">
        <v>2055</v>
      </c>
      <c r="AC550" t="s">
        <v>2056</v>
      </c>
      <c r="AD550" t="s">
        <v>3350</v>
      </c>
      <c r="AE550" t="s">
        <v>3385</v>
      </c>
      <c r="AG550" s="86" t="s">
        <v>3356</v>
      </c>
    </row>
    <row r="551" spans="1:33" ht="15" customHeight="1" x14ac:dyDescent="0.2">
      <c r="A551" s="50">
        <f t="shared" ca="1" si="51"/>
        <v>69</v>
      </c>
      <c r="B551" s="85" t="s">
        <v>2052</v>
      </c>
      <c r="C551" s="85"/>
      <c r="D551" s="85" t="s">
        <v>18</v>
      </c>
      <c r="E551" s="70">
        <v>5</v>
      </c>
      <c r="F551" s="85" t="s">
        <v>220</v>
      </c>
      <c r="G551" s="85"/>
      <c r="H551" s="83"/>
      <c r="I551" s="83"/>
      <c r="J551" s="83"/>
      <c r="K551" s="83"/>
      <c r="L551" s="83"/>
      <c r="N551" s="3" t="s">
        <v>3351</v>
      </c>
      <c r="Y551" t="s">
        <v>16</v>
      </c>
      <c r="Z551" t="s">
        <v>2053</v>
      </c>
      <c r="AA551" t="s">
        <v>2054</v>
      </c>
      <c r="AB551" t="s">
        <v>2055</v>
      </c>
      <c r="AC551" t="s">
        <v>2056</v>
      </c>
      <c r="AD551" t="s">
        <v>220</v>
      </c>
      <c r="AE551" t="s">
        <v>3386</v>
      </c>
      <c r="AG551" s="86" t="s">
        <v>3356</v>
      </c>
    </row>
    <row r="552" spans="1:33" ht="15" customHeight="1" x14ac:dyDescent="0.2">
      <c r="A552" s="50">
        <f t="shared" ca="1" si="51"/>
        <v>70</v>
      </c>
      <c r="B552" s="85" t="s">
        <v>2058</v>
      </c>
      <c r="C552" s="85"/>
      <c r="D552" s="85" t="s">
        <v>18</v>
      </c>
      <c r="E552" s="70">
        <v>1</v>
      </c>
      <c r="F552" s="85" t="s">
        <v>157</v>
      </c>
      <c r="G552" s="85"/>
      <c r="H552" s="83"/>
      <c r="I552" s="83"/>
      <c r="J552" s="83"/>
      <c r="K552" s="83"/>
      <c r="L552" s="83"/>
      <c r="N552" s="3" t="s">
        <v>3351</v>
      </c>
      <c r="Y552" t="s">
        <v>16</v>
      </c>
      <c r="Z552" t="s">
        <v>2059</v>
      </c>
      <c r="AA552" t="s">
        <v>2060</v>
      </c>
      <c r="AB552" t="s">
        <v>1989</v>
      </c>
      <c r="AC552" t="s">
        <v>1990</v>
      </c>
      <c r="AD552" t="s">
        <v>157</v>
      </c>
      <c r="AE552" t="s">
        <v>3352</v>
      </c>
      <c r="AG552" t="s">
        <v>3353</v>
      </c>
    </row>
    <row r="553" spans="1:33" ht="15" customHeight="1" x14ac:dyDescent="0.2">
      <c r="A553" s="50">
        <f t="shared" ca="1" si="51"/>
        <v>70</v>
      </c>
      <c r="B553" s="85" t="s">
        <v>2058</v>
      </c>
      <c r="C553" s="85"/>
      <c r="D553" s="85" t="s">
        <v>18</v>
      </c>
      <c r="E553" s="70">
        <v>2</v>
      </c>
      <c r="F553" s="85" t="s">
        <v>156</v>
      </c>
      <c r="G553" s="85"/>
      <c r="H553" s="83"/>
      <c r="I553" s="83"/>
      <c r="J553" s="83"/>
      <c r="K553" s="83"/>
      <c r="L553" s="83"/>
      <c r="N553" s="3" t="s">
        <v>3351</v>
      </c>
      <c r="Y553" t="s">
        <v>16</v>
      </c>
      <c r="Z553" t="s">
        <v>2059</v>
      </c>
      <c r="AA553" t="s">
        <v>2060</v>
      </c>
      <c r="AB553" t="s">
        <v>1989</v>
      </c>
      <c r="AC553" t="s">
        <v>1990</v>
      </c>
      <c r="AD553" t="s">
        <v>156</v>
      </c>
      <c r="AE553" t="s">
        <v>3354</v>
      </c>
      <c r="AG553" t="s">
        <v>3353</v>
      </c>
    </row>
    <row r="554" spans="1:33" ht="15" customHeight="1" x14ac:dyDescent="0.2">
      <c r="A554" s="50">
        <f t="shared" ca="1" si="51"/>
        <v>71</v>
      </c>
      <c r="B554" s="85" t="s">
        <v>2062</v>
      </c>
      <c r="C554" s="85"/>
      <c r="D554" s="85" t="s">
        <v>18</v>
      </c>
      <c r="E554" s="70">
        <v>1</v>
      </c>
      <c r="F554" s="85" t="s">
        <v>3346</v>
      </c>
      <c r="G554" s="85"/>
      <c r="H554" s="83"/>
      <c r="I554" s="83"/>
      <c r="J554" s="83"/>
      <c r="K554" s="83"/>
      <c r="L554" s="83"/>
      <c r="N554" s="3" t="s">
        <v>3351</v>
      </c>
      <c r="Y554" t="s">
        <v>16</v>
      </c>
      <c r="Z554" t="s">
        <v>2063</v>
      </c>
      <c r="AA554" t="s">
        <v>2064</v>
      </c>
      <c r="AB554" t="s">
        <v>1996</v>
      </c>
      <c r="AC554" t="s">
        <v>1997</v>
      </c>
      <c r="AD554" t="s">
        <v>3346</v>
      </c>
      <c r="AE554" t="s">
        <v>3355</v>
      </c>
      <c r="AG554" s="86" t="s">
        <v>3356</v>
      </c>
    </row>
    <row r="555" spans="1:33" ht="15" customHeight="1" x14ac:dyDescent="0.2">
      <c r="A555" s="50">
        <f t="shared" ca="1" si="51"/>
        <v>71</v>
      </c>
      <c r="B555" s="85" t="s">
        <v>2062</v>
      </c>
      <c r="C555" s="85"/>
      <c r="D555" s="85" t="s">
        <v>18</v>
      </c>
      <c r="E555" s="70">
        <v>2</v>
      </c>
      <c r="F555" s="85" t="s">
        <v>3350</v>
      </c>
      <c r="G555" s="85"/>
      <c r="H555" s="83"/>
      <c r="I555" s="83"/>
      <c r="J555" s="83"/>
      <c r="K555" s="83"/>
      <c r="L555" s="83"/>
      <c r="N555" s="3" t="s">
        <v>3351</v>
      </c>
      <c r="Y555" t="s">
        <v>16</v>
      </c>
      <c r="Z555" t="s">
        <v>2063</v>
      </c>
      <c r="AA555" t="s">
        <v>2064</v>
      </c>
      <c r="AB555" t="s">
        <v>1996</v>
      </c>
      <c r="AC555" t="s">
        <v>1997</v>
      </c>
      <c r="AD555" t="s">
        <v>3357</v>
      </c>
      <c r="AE555" t="s">
        <v>3358</v>
      </c>
      <c r="AG555" s="86" t="s">
        <v>3356</v>
      </c>
    </row>
    <row r="556" spans="1:33" ht="15" customHeight="1" x14ac:dyDescent="0.2">
      <c r="A556" s="50">
        <f t="shared" ca="1" si="51"/>
        <v>71</v>
      </c>
      <c r="B556" s="85" t="s">
        <v>2062</v>
      </c>
      <c r="C556" s="85"/>
      <c r="D556" s="85" t="s">
        <v>18</v>
      </c>
      <c r="E556" s="70">
        <v>3</v>
      </c>
      <c r="F556" s="85" t="s">
        <v>220</v>
      </c>
      <c r="G556" s="85"/>
      <c r="H556" s="83"/>
      <c r="I556" s="83"/>
      <c r="J556" s="83"/>
      <c r="K556" s="83"/>
      <c r="L556" s="83"/>
      <c r="N556" s="3" t="s">
        <v>3351</v>
      </c>
      <c r="Y556" t="s">
        <v>16</v>
      </c>
      <c r="Z556" t="s">
        <v>2063</v>
      </c>
      <c r="AA556" t="s">
        <v>2064</v>
      </c>
      <c r="AB556" t="s">
        <v>1996</v>
      </c>
      <c r="AC556" t="s">
        <v>1997</v>
      </c>
      <c r="AD556" t="s">
        <v>220</v>
      </c>
      <c r="AE556" t="s">
        <v>3359</v>
      </c>
      <c r="AG556" s="86" t="s">
        <v>3356</v>
      </c>
    </row>
    <row r="557" spans="1:33" ht="15" customHeight="1" x14ac:dyDescent="0.2">
      <c r="A557" s="50">
        <f t="shared" ca="1" si="51"/>
        <v>72</v>
      </c>
      <c r="B557" s="85" t="s">
        <v>2069</v>
      </c>
      <c r="C557" s="85"/>
      <c r="D557" s="85" t="s">
        <v>18</v>
      </c>
      <c r="E557" s="70">
        <v>1</v>
      </c>
      <c r="F557" s="85" t="s">
        <v>3346</v>
      </c>
      <c r="G557" s="85"/>
      <c r="H557" s="83"/>
      <c r="I557" s="83"/>
      <c r="J557" s="83"/>
      <c r="K557" s="83"/>
      <c r="L557" s="83"/>
      <c r="N557" s="3" t="s">
        <v>3351</v>
      </c>
      <c r="Y557" t="s">
        <v>16</v>
      </c>
      <c r="Z557" t="s">
        <v>2070</v>
      </c>
      <c r="AA557" t="s">
        <v>2071</v>
      </c>
      <c r="AB557" t="s">
        <v>2070</v>
      </c>
      <c r="AC557" t="s">
        <v>2072</v>
      </c>
      <c r="AD557" t="s">
        <v>3346</v>
      </c>
      <c r="AE557" t="s">
        <v>3387</v>
      </c>
      <c r="AG557" s="86" t="s">
        <v>3356</v>
      </c>
    </row>
    <row r="558" spans="1:33" ht="15" customHeight="1" x14ac:dyDescent="0.2">
      <c r="A558" s="50">
        <f t="shared" ca="1" si="51"/>
        <v>72</v>
      </c>
      <c r="B558" s="85" t="s">
        <v>2069</v>
      </c>
      <c r="C558" s="85"/>
      <c r="D558" s="85" t="s">
        <v>18</v>
      </c>
      <c r="E558" s="70">
        <v>2</v>
      </c>
      <c r="F558" s="85" t="s">
        <v>3347</v>
      </c>
      <c r="G558" s="85"/>
      <c r="H558" s="83"/>
      <c r="I558" s="83"/>
      <c r="J558" s="83"/>
      <c r="K558" s="83"/>
      <c r="L558" s="83"/>
      <c r="N558" s="3" t="s">
        <v>3351</v>
      </c>
      <c r="Y558" t="s">
        <v>16</v>
      </c>
      <c r="Z558" t="s">
        <v>2070</v>
      </c>
      <c r="AA558" t="s">
        <v>2071</v>
      </c>
      <c r="AB558" t="s">
        <v>2070</v>
      </c>
      <c r="AC558" t="s">
        <v>2072</v>
      </c>
      <c r="AD558" t="s">
        <v>3347</v>
      </c>
      <c r="AE558" t="s">
        <v>3388</v>
      </c>
      <c r="AG558" s="86" t="s">
        <v>3356</v>
      </c>
    </row>
    <row r="559" spans="1:33" ht="15" customHeight="1" x14ac:dyDescent="0.2">
      <c r="A559" s="50">
        <f t="shared" ca="1" si="51"/>
        <v>72</v>
      </c>
      <c r="B559" s="85" t="s">
        <v>2069</v>
      </c>
      <c r="C559" s="85"/>
      <c r="D559" s="85" t="s">
        <v>18</v>
      </c>
      <c r="E559" s="70">
        <v>3</v>
      </c>
      <c r="F559" s="85" t="s">
        <v>3348</v>
      </c>
      <c r="G559" s="85"/>
      <c r="H559" s="83"/>
      <c r="I559" s="83"/>
      <c r="J559" s="83"/>
      <c r="K559" s="83"/>
      <c r="L559" s="83"/>
      <c r="N559" s="3" t="s">
        <v>3351</v>
      </c>
      <c r="Y559" t="s">
        <v>16</v>
      </c>
      <c r="Z559" t="s">
        <v>2070</v>
      </c>
      <c r="AA559" t="s">
        <v>2071</v>
      </c>
      <c r="AB559" t="s">
        <v>2070</v>
      </c>
      <c r="AC559" t="s">
        <v>2072</v>
      </c>
      <c r="AD559" t="s">
        <v>3348</v>
      </c>
      <c r="AE559" t="s">
        <v>3389</v>
      </c>
      <c r="AG559" s="86" t="s">
        <v>3356</v>
      </c>
    </row>
    <row r="560" spans="1:33" ht="15" customHeight="1" x14ac:dyDescent="0.2">
      <c r="A560" s="50">
        <f t="shared" ca="1" si="51"/>
        <v>72</v>
      </c>
      <c r="B560" s="85" t="s">
        <v>2069</v>
      </c>
      <c r="C560" s="85"/>
      <c r="D560" s="85" t="s">
        <v>18</v>
      </c>
      <c r="E560" s="70">
        <v>4</v>
      </c>
      <c r="F560" s="85" t="s">
        <v>3350</v>
      </c>
      <c r="G560" s="85"/>
      <c r="H560" s="83"/>
      <c r="I560" s="83"/>
      <c r="J560" s="83"/>
      <c r="K560" s="83"/>
      <c r="L560" s="83"/>
      <c r="N560" s="3" t="s">
        <v>3351</v>
      </c>
      <c r="Y560" t="s">
        <v>16</v>
      </c>
      <c r="Z560" t="s">
        <v>2070</v>
      </c>
      <c r="AA560" t="s">
        <v>2071</v>
      </c>
      <c r="AB560" t="s">
        <v>2070</v>
      </c>
      <c r="AC560" t="s">
        <v>2072</v>
      </c>
      <c r="AD560" t="s">
        <v>3350</v>
      </c>
      <c r="AE560" t="s">
        <v>3390</v>
      </c>
      <c r="AG560" s="86" t="s">
        <v>3356</v>
      </c>
    </row>
    <row r="561" spans="1:33" ht="15" customHeight="1" x14ac:dyDescent="0.2">
      <c r="A561" s="50">
        <f t="shared" ca="1" si="51"/>
        <v>72</v>
      </c>
      <c r="B561" s="85" t="s">
        <v>2069</v>
      </c>
      <c r="C561" s="85"/>
      <c r="D561" s="85" t="s">
        <v>18</v>
      </c>
      <c r="E561" s="70">
        <v>5</v>
      </c>
      <c r="F561" s="85" t="s">
        <v>220</v>
      </c>
      <c r="G561" s="85"/>
      <c r="H561" s="83"/>
      <c r="I561" s="83"/>
      <c r="J561" s="83"/>
      <c r="K561" s="83"/>
      <c r="L561" s="83"/>
      <c r="N561" s="3" t="s">
        <v>3351</v>
      </c>
      <c r="Y561" t="s">
        <v>16</v>
      </c>
      <c r="Z561" t="s">
        <v>2070</v>
      </c>
      <c r="AA561" t="s">
        <v>2071</v>
      </c>
      <c r="AB561" t="s">
        <v>2070</v>
      </c>
      <c r="AC561" t="s">
        <v>2072</v>
      </c>
      <c r="AD561" t="s">
        <v>220</v>
      </c>
      <c r="AE561" t="s">
        <v>3391</v>
      </c>
      <c r="AG561" s="86" t="s">
        <v>3356</v>
      </c>
    </row>
    <row r="562" spans="1:33" ht="15" customHeight="1" x14ac:dyDescent="0.2">
      <c r="A562" s="50">
        <f t="shared" ca="1" si="51"/>
        <v>73</v>
      </c>
      <c r="B562" s="85" t="s">
        <v>2077</v>
      </c>
      <c r="C562" s="85"/>
      <c r="D562" s="85" t="s">
        <v>18</v>
      </c>
      <c r="E562" s="70">
        <v>1</v>
      </c>
      <c r="F562" s="85" t="s">
        <v>3346</v>
      </c>
      <c r="G562" s="85"/>
      <c r="H562" s="83"/>
      <c r="I562" s="83"/>
      <c r="J562" s="83"/>
      <c r="K562" s="83"/>
      <c r="L562" s="83"/>
      <c r="N562" s="3" t="s">
        <v>3351</v>
      </c>
      <c r="Y562" t="s">
        <v>16</v>
      </c>
      <c r="Z562" t="s">
        <v>2078</v>
      </c>
      <c r="AA562" t="s">
        <v>2079</v>
      </c>
      <c r="AB562" t="s">
        <v>2078</v>
      </c>
      <c r="AC562" t="s">
        <v>2080</v>
      </c>
      <c r="AD562" t="s">
        <v>3346</v>
      </c>
      <c r="AE562" t="s">
        <v>3392</v>
      </c>
      <c r="AG562" s="86" t="s">
        <v>3356</v>
      </c>
    </row>
    <row r="563" spans="1:33" ht="15" customHeight="1" x14ac:dyDescent="0.2">
      <c r="A563" s="50">
        <f t="shared" ca="1" si="51"/>
        <v>73</v>
      </c>
      <c r="B563" s="85" t="s">
        <v>2077</v>
      </c>
      <c r="C563" s="85"/>
      <c r="D563" s="85" t="s">
        <v>18</v>
      </c>
      <c r="E563" s="70">
        <v>2</v>
      </c>
      <c r="F563" s="85" t="s">
        <v>3347</v>
      </c>
      <c r="G563" s="85"/>
      <c r="H563" s="83"/>
      <c r="I563" s="83"/>
      <c r="J563" s="83"/>
      <c r="K563" s="83"/>
      <c r="L563" s="83"/>
      <c r="N563" s="3" t="s">
        <v>3351</v>
      </c>
      <c r="Y563" t="s">
        <v>16</v>
      </c>
      <c r="Z563" t="s">
        <v>2078</v>
      </c>
      <c r="AA563" t="s">
        <v>2079</v>
      </c>
      <c r="AB563" t="s">
        <v>2078</v>
      </c>
      <c r="AC563" t="s">
        <v>2080</v>
      </c>
      <c r="AD563" t="s">
        <v>3347</v>
      </c>
      <c r="AE563" t="s">
        <v>3393</v>
      </c>
      <c r="AG563" s="86" t="s">
        <v>3356</v>
      </c>
    </row>
    <row r="564" spans="1:33" ht="15" customHeight="1" x14ac:dyDescent="0.2">
      <c r="A564" s="50">
        <f t="shared" ca="1" si="51"/>
        <v>73</v>
      </c>
      <c r="B564" s="85" t="s">
        <v>2077</v>
      </c>
      <c r="C564" s="85"/>
      <c r="D564" s="85" t="s">
        <v>18</v>
      </c>
      <c r="E564" s="70">
        <v>3</v>
      </c>
      <c r="F564" s="85" t="s">
        <v>3350</v>
      </c>
      <c r="G564" s="85"/>
      <c r="H564" s="83"/>
      <c r="I564" s="83"/>
      <c r="J564" s="83"/>
      <c r="K564" s="83"/>
      <c r="L564" s="83"/>
      <c r="N564" s="3" t="s">
        <v>3351</v>
      </c>
      <c r="Y564" t="s">
        <v>16</v>
      </c>
      <c r="Z564" t="s">
        <v>2078</v>
      </c>
      <c r="AA564" t="s">
        <v>2079</v>
      </c>
      <c r="AB564" t="s">
        <v>2078</v>
      </c>
      <c r="AC564" t="s">
        <v>2080</v>
      </c>
      <c r="AD564" t="s">
        <v>3350</v>
      </c>
      <c r="AE564" t="s">
        <v>3394</v>
      </c>
      <c r="AG564" s="86" t="s">
        <v>3356</v>
      </c>
    </row>
    <row r="565" spans="1:33" ht="15" customHeight="1" x14ac:dyDescent="0.2">
      <c r="A565" s="50">
        <f t="shared" ca="1" si="51"/>
        <v>73</v>
      </c>
      <c r="B565" s="85" t="s">
        <v>2077</v>
      </c>
      <c r="C565" s="85"/>
      <c r="D565" s="85" t="s">
        <v>18</v>
      </c>
      <c r="E565" s="70">
        <v>4</v>
      </c>
      <c r="F565" s="85" t="s">
        <v>220</v>
      </c>
      <c r="G565" s="85"/>
      <c r="H565" s="83"/>
      <c r="I565" s="83"/>
      <c r="J565" s="83"/>
      <c r="K565" s="83"/>
      <c r="L565" s="83"/>
      <c r="N565" s="3" t="s">
        <v>3351</v>
      </c>
      <c r="Y565" t="s">
        <v>16</v>
      </c>
      <c r="Z565" t="s">
        <v>2078</v>
      </c>
      <c r="AA565" t="s">
        <v>2079</v>
      </c>
      <c r="AB565" t="s">
        <v>2078</v>
      </c>
      <c r="AC565" t="s">
        <v>2080</v>
      </c>
      <c r="AD565" t="s">
        <v>220</v>
      </c>
      <c r="AE565" t="s">
        <v>3395</v>
      </c>
      <c r="AG565" s="86" t="s">
        <v>3356</v>
      </c>
    </row>
    <row r="566" spans="1:33" ht="15" customHeight="1" x14ac:dyDescent="0.2">
      <c r="A566" s="50">
        <f t="shared" ca="1" si="51"/>
        <v>74</v>
      </c>
      <c r="B566" s="85" t="s">
        <v>2085</v>
      </c>
      <c r="C566" s="85"/>
      <c r="D566" s="85" t="s">
        <v>18</v>
      </c>
      <c r="E566" s="70">
        <v>1</v>
      </c>
      <c r="F566" s="85" t="s">
        <v>3346</v>
      </c>
      <c r="G566" s="85"/>
      <c r="H566" s="83"/>
      <c r="I566" s="83"/>
      <c r="J566" s="83"/>
      <c r="K566" s="83"/>
      <c r="L566" s="83"/>
      <c r="N566" s="3" t="s">
        <v>3351</v>
      </c>
      <c r="Y566" t="s">
        <v>16</v>
      </c>
      <c r="Z566" t="s">
        <v>2086</v>
      </c>
      <c r="AA566" t="s">
        <v>2087</v>
      </c>
      <c r="AB566" t="s">
        <v>2086</v>
      </c>
      <c r="AC566" t="s">
        <v>2088</v>
      </c>
      <c r="AD566" t="s">
        <v>3346</v>
      </c>
      <c r="AE566" t="s">
        <v>3396</v>
      </c>
      <c r="AG566" s="86" t="s">
        <v>3356</v>
      </c>
    </row>
    <row r="567" spans="1:33" ht="15" customHeight="1" x14ac:dyDescent="0.2">
      <c r="A567" s="50">
        <f t="shared" ca="1" si="51"/>
        <v>74</v>
      </c>
      <c r="B567" s="85" t="s">
        <v>2085</v>
      </c>
      <c r="C567" s="85"/>
      <c r="D567" s="85" t="s">
        <v>18</v>
      </c>
      <c r="E567" s="70">
        <v>2</v>
      </c>
      <c r="F567" s="85" t="s">
        <v>3350</v>
      </c>
      <c r="G567" s="85"/>
      <c r="H567" s="83"/>
      <c r="I567" s="83"/>
      <c r="J567" s="83"/>
      <c r="K567" s="83"/>
      <c r="L567" s="83"/>
      <c r="N567" s="3" t="s">
        <v>3351</v>
      </c>
      <c r="Y567" t="s">
        <v>16</v>
      </c>
      <c r="Z567" t="s">
        <v>2086</v>
      </c>
      <c r="AA567" t="s">
        <v>2087</v>
      </c>
      <c r="AB567" t="s">
        <v>2086</v>
      </c>
      <c r="AC567" t="s">
        <v>2088</v>
      </c>
      <c r="AD567" t="s">
        <v>3350</v>
      </c>
      <c r="AE567" t="s">
        <v>3397</v>
      </c>
      <c r="AG567" s="86" t="s">
        <v>3356</v>
      </c>
    </row>
    <row r="568" spans="1:33" ht="15" customHeight="1" x14ac:dyDescent="0.2">
      <c r="A568" s="50">
        <f t="shared" ca="1" si="51"/>
        <v>74</v>
      </c>
      <c r="B568" s="85" t="s">
        <v>2085</v>
      </c>
      <c r="C568" s="85"/>
      <c r="D568" s="85" t="s">
        <v>18</v>
      </c>
      <c r="E568" s="70">
        <v>3</v>
      </c>
      <c r="F568" s="85" t="s">
        <v>220</v>
      </c>
      <c r="G568" s="85"/>
      <c r="H568" s="83"/>
      <c r="I568" s="83"/>
      <c r="J568" s="83"/>
      <c r="K568" s="83"/>
      <c r="L568" s="83"/>
      <c r="N568" s="3" t="s">
        <v>3351</v>
      </c>
      <c r="Y568" t="s">
        <v>16</v>
      </c>
      <c r="Z568" t="s">
        <v>2086</v>
      </c>
      <c r="AA568" t="s">
        <v>2087</v>
      </c>
      <c r="AB568" t="s">
        <v>2086</v>
      </c>
      <c r="AC568" t="s">
        <v>2088</v>
      </c>
      <c r="AD568" t="s">
        <v>220</v>
      </c>
      <c r="AE568" t="s">
        <v>3398</v>
      </c>
      <c r="AG568" s="86" t="s">
        <v>3356</v>
      </c>
    </row>
    <row r="569" spans="1:33" ht="15" customHeight="1" x14ac:dyDescent="0.2">
      <c r="A569" s="50">
        <f t="shared" ref="A569:A590" ca="1" si="52">IF(B569=OFFSET(B569,-1,0),OFFSET(A569,-1,0),OFFSET(A569,-1,0)+1)</f>
        <v>75</v>
      </c>
      <c r="B569" s="85" t="s">
        <v>2090</v>
      </c>
      <c r="C569" s="85"/>
      <c r="D569" s="85" t="s">
        <v>18</v>
      </c>
      <c r="E569" s="70">
        <v>1</v>
      </c>
      <c r="F569" s="85" t="s">
        <v>157</v>
      </c>
      <c r="G569" s="85"/>
      <c r="H569" s="83"/>
      <c r="I569" s="83"/>
      <c r="J569" s="83"/>
      <c r="K569" s="83"/>
      <c r="L569" s="83"/>
      <c r="N569" s="3" t="s">
        <v>3351</v>
      </c>
      <c r="Y569" t="s">
        <v>16</v>
      </c>
      <c r="Z569" t="s">
        <v>2091</v>
      </c>
      <c r="AA569" t="s">
        <v>2092</v>
      </c>
      <c r="AB569" t="s">
        <v>2091</v>
      </c>
      <c r="AC569" t="s">
        <v>2093</v>
      </c>
      <c r="AD569" t="s">
        <v>157</v>
      </c>
      <c r="AE569" t="s">
        <v>3399</v>
      </c>
      <c r="AG569" t="s">
        <v>3353</v>
      </c>
    </row>
    <row r="570" spans="1:33" ht="15" customHeight="1" x14ac:dyDescent="0.2">
      <c r="A570" s="50">
        <f t="shared" ca="1" si="52"/>
        <v>75</v>
      </c>
      <c r="B570" s="85" t="s">
        <v>2090</v>
      </c>
      <c r="C570" s="85"/>
      <c r="D570" s="85" t="s">
        <v>18</v>
      </c>
      <c r="E570" s="70">
        <v>2</v>
      </c>
      <c r="F570" s="85" t="s">
        <v>156</v>
      </c>
      <c r="G570" s="85"/>
      <c r="H570" s="83"/>
      <c r="I570" s="83"/>
      <c r="J570" s="83"/>
      <c r="K570" s="83"/>
      <c r="L570" s="83"/>
      <c r="N570" s="3" t="s">
        <v>3351</v>
      </c>
      <c r="Y570" t="s">
        <v>16</v>
      </c>
      <c r="Z570" t="s">
        <v>2091</v>
      </c>
      <c r="AA570" t="s">
        <v>2092</v>
      </c>
      <c r="AB570" t="s">
        <v>2091</v>
      </c>
      <c r="AC570" t="s">
        <v>2093</v>
      </c>
      <c r="AD570" t="s">
        <v>156</v>
      </c>
      <c r="AE570" t="s">
        <v>3400</v>
      </c>
      <c r="AG570" t="s">
        <v>3353</v>
      </c>
    </row>
    <row r="571" spans="1:33" ht="15" customHeight="1" x14ac:dyDescent="0.2">
      <c r="A571" s="50">
        <f t="shared" ca="1" si="52"/>
        <v>76</v>
      </c>
      <c r="B571" s="85" t="s">
        <v>2095</v>
      </c>
      <c r="C571" s="85"/>
      <c r="D571" s="85" t="s">
        <v>18</v>
      </c>
      <c r="E571" s="70">
        <v>1</v>
      </c>
      <c r="F571" s="85" t="s">
        <v>3346</v>
      </c>
      <c r="G571" s="85"/>
      <c r="H571" s="83"/>
      <c r="I571" s="83"/>
      <c r="J571" s="83"/>
      <c r="K571" s="83"/>
      <c r="L571" s="83"/>
      <c r="N571" s="3" t="s">
        <v>3351</v>
      </c>
      <c r="Y571" t="s">
        <v>16</v>
      </c>
      <c r="Z571" t="s">
        <v>2096</v>
      </c>
      <c r="AA571" t="s">
        <v>2097</v>
      </c>
      <c r="AB571" t="s">
        <v>2096</v>
      </c>
      <c r="AC571" t="s">
        <v>2098</v>
      </c>
      <c r="AD571" t="s">
        <v>3346</v>
      </c>
      <c r="AE571" t="s">
        <v>3401</v>
      </c>
      <c r="AG571" s="86" t="s">
        <v>3356</v>
      </c>
    </row>
    <row r="572" spans="1:33" ht="15" customHeight="1" x14ac:dyDescent="0.2">
      <c r="A572" s="50">
        <f t="shared" ca="1" si="52"/>
        <v>76</v>
      </c>
      <c r="B572" s="85" t="s">
        <v>2095</v>
      </c>
      <c r="C572" s="85"/>
      <c r="D572" s="85" t="s">
        <v>18</v>
      </c>
      <c r="E572" s="70">
        <v>2</v>
      </c>
      <c r="F572" s="85" t="s">
        <v>3347</v>
      </c>
      <c r="G572" s="85"/>
      <c r="H572" s="83"/>
      <c r="I572" s="83"/>
      <c r="J572" s="83"/>
      <c r="K572" s="83"/>
      <c r="L572" s="83"/>
      <c r="N572" s="3" t="s">
        <v>3351</v>
      </c>
      <c r="Y572" t="s">
        <v>16</v>
      </c>
      <c r="Z572" t="s">
        <v>2096</v>
      </c>
      <c r="AA572" t="s">
        <v>2097</v>
      </c>
      <c r="AB572" t="s">
        <v>2096</v>
      </c>
      <c r="AC572" t="s">
        <v>2098</v>
      </c>
      <c r="AD572" t="s">
        <v>3347</v>
      </c>
      <c r="AE572" t="s">
        <v>3402</v>
      </c>
      <c r="AG572" s="86" t="s">
        <v>3356</v>
      </c>
    </row>
    <row r="573" spans="1:33" ht="15" customHeight="1" x14ac:dyDescent="0.2">
      <c r="A573" s="50">
        <f t="shared" ca="1" si="52"/>
        <v>76</v>
      </c>
      <c r="B573" s="85" t="s">
        <v>2095</v>
      </c>
      <c r="C573" s="85"/>
      <c r="D573" s="85" t="s">
        <v>18</v>
      </c>
      <c r="E573" s="70">
        <v>3</v>
      </c>
      <c r="F573" s="85" t="s">
        <v>3350</v>
      </c>
      <c r="G573" s="85"/>
      <c r="H573" s="83"/>
      <c r="I573" s="83"/>
      <c r="J573" s="83"/>
      <c r="K573" s="83"/>
      <c r="L573" s="83"/>
      <c r="N573" s="3" t="s">
        <v>3351</v>
      </c>
      <c r="Y573" t="s">
        <v>16</v>
      </c>
      <c r="Z573" t="s">
        <v>2096</v>
      </c>
      <c r="AA573" t="s">
        <v>2097</v>
      </c>
      <c r="AB573" t="s">
        <v>2096</v>
      </c>
      <c r="AC573" t="s">
        <v>2098</v>
      </c>
      <c r="AD573" t="s">
        <v>3350</v>
      </c>
      <c r="AE573" t="s">
        <v>3403</v>
      </c>
      <c r="AG573" s="86" t="s">
        <v>3356</v>
      </c>
    </row>
    <row r="574" spans="1:33" ht="15" customHeight="1" x14ac:dyDescent="0.2">
      <c r="A574" s="50">
        <f t="shared" ca="1" si="52"/>
        <v>76</v>
      </c>
      <c r="B574" s="85" t="s">
        <v>2095</v>
      </c>
      <c r="C574" s="85"/>
      <c r="D574" s="85" t="s">
        <v>18</v>
      </c>
      <c r="E574" s="70">
        <v>4</v>
      </c>
      <c r="F574" s="85" t="s">
        <v>220</v>
      </c>
      <c r="G574" s="85"/>
      <c r="H574" s="83"/>
      <c r="I574" s="83"/>
      <c r="J574" s="83"/>
      <c r="K574" s="83"/>
      <c r="L574" s="83"/>
      <c r="N574" s="3" t="s">
        <v>3351</v>
      </c>
      <c r="Y574" t="s">
        <v>16</v>
      </c>
      <c r="Z574" t="s">
        <v>2096</v>
      </c>
      <c r="AA574" t="s">
        <v>2097</v>
      </c>
      <c r="AB574" t="s">
        <v>2096</v>
      </c>
      <c r="AC574" t="s">
        <v>2098</v>
      </c>
      <c r="AD574" t="s">
        <v>220</v>
      </c>
      <c r="AE574" t="s">
        <v>3404</v>
      </c>
      <c r="AG574" s="86" t="s">
        <v>3356</v>
      </c>
    </row>
    <row r="575" spans="1:33" ht="15" customHeight="1" x14ac:dyDescent="0.2">
      <c r="A575" s="50">
        <f t="shared" ca="1" si="52"/>
        <v>77</v>
      </c>
      <c r="B575" s="85" t="s">
        <v>2100</v>
      </c>
      <c r="C575" s="85"/>
      <c r="D575" s="85" t="s">
        <v>18</v>
      </c>
      <c r="E575" s="70">
        <v>1</v>
      </c>
      <c r="F575" s="85" t="s">
        <v>157</v>
      </c>
      <c r="G575" s="85"/>
      <c r="H575" s="83"/>
      <c r="I575" s="83"/>
      <c r="J575" s="83"/>
      <c r="K575" s="83"/>
      <c r="L575" s="83"/>
      <c r="N575" s="3" t="s">
        <v>3351</v>
      </c>
      <c r="Y575" t="s">
        <v>16</v>
      </c>
      <c r="Z575" t="s">
        <v>2101</v>
      </c>
      <c r="AA575" t="s">
        <v>2102</v>
      </c>
      <c r="AB575" t="s">
        <v>2101</v>
      </c>
      <c r="AC575" t="s">
        <v>2103</v>
      </c>
      <c r="AD575" t="s">
        <v>157</v>
      </c>
      <c r="AE575" t="s">
        <v>3405</v>
      </c>
      <c r="AG575" t="s">
        <v>3353</v>
      </c>
    </row>
    <row r="576" spans="1:33" ht="15" customHeight="1" x14ac:dyDescent="0.2">
      <c r="A576" s="50">
        <f t="shared" ca="1" si="52"/>
        <v>77</v>
      </c>
      <c r="B576" s="85" t="s">
        <v>2100</v>
      </c>
      <c r="C576" s="85"/>
      <c r="D576" s="85" t="s">
        <v>18</v>
      </c>
      <c r="E576" s="70">
        <v>2</v>
      </c>
      <c r="F576" s="85" t="s">
        <v>156</v>
      </c>
      <c r="G576" s="85"/>
      <c r="H576" s="83"/>
      <c r="I576" s="83"/>
      <c r="J576" s="83"/>
      <c r="K576" s="83"/>
      <c r="L576" s="83"/>
      <c r="N576" s="3" t="s">
        <v>3351</v>
      </c>
      <c r="Y576" t="s">
        <v>16</v>
      </c>
      <c r="Z576" t="s">
        <v>2101</v>
      </c>
      <c r="AA576" t="s">
        <v>2102</v>
      </c>
      <c r="AB576" t="s">
        <v>2101</v>
      </c>
      <c r="AC576" t="s">
        <v>2103</v>
      </c>
      <c r="AD576" t="s">
        <v>156</v>
      </c>
      <c r="AE576" t="s">
        <v>3406</v>
      </c>
      <c r="AG576" t="s">
        <v>3353</v>
      </c>
    </row>
    <row r="577" spans="1:33" ht="15" customHeight="1" x14ac:dyDescent="0.2">
      <c r="A577" s="50">
        <f t="shared" ca="1" si="52"/>
        <v>78</v>
      </c>
      <c r="B577" t="s">
        <v>2107</v>
      </c>
      <c r="D577" s="34" t="s">
        <v>18</v>
      </c>
      <c r="E577" s="40">
        <v>1</v>
      </c>
      <c r="F577" t="s">
        <v>3407</v>
      </c>
      <c r="Y577" t="s">
        <v>16</v>
      </c>
      <c r="Z577" t="s">
        <v>2108</v>
      </c>
      <c r="AA577" t="s">
        <v>2109</v>
      </c>
      <c r="AB577" t="s">
        <v>2108</v>
      </c>
      <c r="AC577" t="s">
        <v>2110</v>
      </c>
      <c r="AD577" t="s">
        <v>3407</v>
      </c>
      <c r="AE577" t="s">
        <v>3408</v>
      </c>
    </row>
    <row r="578" spans="1:33" ht="15" customHeight="1" x14ac:dyDescent="0.2">
      <c r="A578" s="50">
        <f t="shared" ca="1" si="52"/>
        <v>78</v>
      </c>
      <c r="B578" t="s">
        <v>2107</v>
      </c>
      <c r="D578" s="34" t="s">
        <v>18</v>
      </c>
      <c r="E578" s="40">
        <v>2</v>
      </c>
      <c r="F578" t="s">
        <v>3409</v>
      </c>
      <c r="Y578" t="s">
        <v>16</v>
      </c>
      <c r="Z578" t="s">
        <v>2108</v>
      </c>
      <c r="AA578" t="s">
        <v>2109</v>
      </c>
      <c r="AB578" t="s">
        <v>2108</v>
      </c>
      <c r="AC578" t="s">
        <v>2110</v>
      </c>
      <c r="AD578" t="s">
        <v>3409</v>
      </c>
      <c r="AE578" t="s">
        <v>3410</v>
      </c>
    </row>
    <row r="579" spans="1:33" ht="15" customHeight="1" x14ac:dyDescent="0.2">
      <c r="A579" s="50">
        <f t="shared" ca="1" si="52"/>
        <v>78</v>
      </c>
      <c r="B579" t="s">
        <v>2107</v>
      </c>
      <c r="D579" s="34" t="s">
        <v>18</v>
      </c>
      <c r="E579" s="40">
        <v>3</v>
      </c>
      <c r="F579" t="s">
        <v>3411</v>
      </c>
      <c r="Y579" t="s">
        <v>16</v>
      </c>
      <c r="Z579" t="s">
        <v>2108</v>
      </c>
      <c r="AA579" t="s">
        <v>2109</v>
      </c>
      <c r="AB579" t="s">
        <v>2108</v>
      </c>
      <c r="AC579" t="s">
        <v>2110</v>
      </c>
      <c r="AD579" t="s">
        <v>3411</v>
      </c>
      <c r="AE579" t="s">
        <v>3412</v>
      </c>
    </row>
    <row r="580" spans="1:33" ht="15" customHeight="1" x14ac:dyDescent="0.2">
      <c r="A580" s="50">
        <f t="shared" ca="1" si="52"/>
        <v>78</v>
      </c>
      <c r="B580" t="s">
        <v>2107</v>
      </c>
      <c r="D580" s="34" t="s">
        <v>18</v>
      </c>
      <c r="E580" s="40">
        <v>4</v>
      </c>
      <c r="F580" t="s">
        <v>3413</v>
      </c>
      <c r="Y580" t="s">
        <v>16</v>
      </c>
      <c r="Z580" t="s">
        <v>2108</v>
      </c>
      <c r="AA580" t="s">
        <v>2109</v>
      </c>
      <c r="AB580" t="s">
        <v>2108</v>
      </c>
      <c r="AC580" t="s">
        <v>2110</v>
      </c>
      <c r="AD580" t="s">
        <v>3413</v>
      </c>
      <c r="AE580" t="s">
        <v>3414</v>
      </c>
    </row>
    <row r="581" spans="1:33" ht="15" customHeight="1" x14ac:dyDescent="0.2">
      <c r="A581" s="50">
        <f t="shared" ca="1" si="52"/>
        <v>78</v>
      </c>
      <c r="B581" t="s">
        <v>2107</v>
      </c>
      <c r="D581" s="34" t="s">
        <v>18</v>
      </c>
      <c r="E581" s="40">
        <v>5</v>
      </c>
      <c r="F581" t="s">
        <v>3415</v>
      </c>
      <c r="Y581" t="s">
        <v>16</v>
      </c>
      <c r="Z581" t="s">
        <v>2108</v>
      </c>
      <c r="AA581" t="s">
        <v>2109</v>
      </c>
      <c r="AB581" t="s">
        <v>2108</v>
      </c>
      <c r="AC581" t="s">
        <v>2110</v>
      </c>
      <c r="AD581" t="s">
        <v>3415</v>
      </c>
      <c r="AE581" t="s">
        <v>3416</v>
      </c>
    </row>
    <row r="582" spans="1:33" ht="15" customHeight="1" x14ac:dyDescent="0.2">
      <c r="A582" s="50">
        <f t="shared" ca="1" si="52"/>
        <v>78</v>
      </c>
      <c r="B582" t="s">
        <v>2107</v>
      </c>
      <c r="D582" s="34" t="s">
        <v>18</v>
      </c>
      <c r="E582" s="40">
        <v>6</v>
      </c>
      <c r="F582" t="s">
        <v>3350</v>
      </c>
      <c r="Y582" t="s">
        <v>16</v>
      </c>
      <c r="Z582" t="s">
        <v>2108</v>
      </c>
      <c r="AA582" t="s">
        <v>2109</v>
      </c>
      <c r="AB582" t="s">
        <v>2108</v>
      </c>
      <c r="AC582" t="s">
        <v>2110</v>
      </c>
      <c r="AD582" t="s">
        <v>3350</v>
      </c>
      <c r="AE582" t="s">
        <v>3417</v>
      </c>
    </row>
    <row r="583" spans="1:33" ht="15" customHeight="1" x14ac:dyDescent="0.2">
      <c r="A583" s="50">
        <f t="shared" ca="1" si="52"/>
        <v>78</v>
      </c>
      <c r="B583" t="s">
        <v>2107</v>
      </c>
      <c r="D583" s="34" t="s">
        <v>18</v>
      </c>
      <c r="E583" s="40">
        <v>7</v>
      </c>
      <c r="F583" t="s">
        <v>220</v>
      </c>
      <c r="Y583" t="s">
        <v>16</v>
      </c>
      <c r="Z583" t="s">
        <v>2108</v>
      </c>
      <c r="AA583" t="s">
        <v>2109</v>
      </c>
      <c r="AB583" t="s">
        <v>2108</v>
      </c>
      <c r="AC583" t="s">
        <v>2110</v>
      </c>
      <c r="AD583" t="s">
        <v>220</v>
      </c>
      <c r="AE583" t="s">
        <v>3418</v>
      </c>
    </row>
    <row r="584" spans="1:33" ht="15" customHeight="1" x14ac:dyDescent="0.2">
      <c r="A584" s="50">
        <f t="shared" ca="1" si="52"/>
        <v>79</v>
      </c>
      <c r="B584" s="85" t="s">
        <v>2113</v>
      </c>
      <c r="C584" s="85"/>
      <c r="D584" s="85" t="s">
        <v>18</v>
      </c>
      <c r="E584" s="70">
        <v>1</v>
      </c>
      <c r="F584" s="85" t="s">
        <v>157</v>
      </c>
      <c r="G584" s="85"/>
      <c r="H584" s="83"/>
      <c r="I584" s="83"/>
      <c r="J584" s="83"/>
      <c r="K584" s="83"/>
      <c r="L584" s="85"/>
      <c r="M584" s="3" t="s">
        <v>3351</v>
      </c>
      <c r="Y584" t="s">
        <v>16</v>
      </c>
      <c r="Z584" t="s">
        <v>2114</v>
      </c>
      <c r="AA584" t="s">
        <v>2115</v>
      </c>
      <c r="AB584" t="s">
        <v>1989</v>
      </c>
      <c r="AC584" t="s">
        <v>1990</v>
      </c>
      <c r="AD584" t="s">
        <v>157</v>
      </c>
      <c r="AE584" t="s">
        <v>3352</v>
      </c>
      <c r="AG584" t="s">
        <v>3353</v>
      </c>
    </row>
    <row r="585" spans="1:33" ht="15" customHeight="1" x14ac:dyDescent="0.2">
      <c r="A585" s="50">
        <f t="shared" ca="1" si="52"/>
        <v>79</v>
      </c>
      <c r="B585" s="85" t="s">
        <v>2113</v>
      </c>
      <c r="C585" s="85"/>
      <c r="D585" s="85" t="s">
        <v>18</v>
      </c>
      <c r="E585" s="70">
        <v>2</v>
      </c>
      <c r="F585" s="85" t="s">
        <v>156</v>
      </c>
      <c r="G585" s="85"/>
      <c r="H585" s="83"/>
      <c r="I585" s="83"/>
      <c r="J585" s="83"/>
      <c r="K585" s="83"/>
      <c r="L585" s="85"/>
      <c r="M585" s="3" t="s">
        <v>3351</v>
      </c>
      <c r="Y585" t="s">
        <v>16</v>
      </c>
      <c r="Z585" t="s">
        <v>2114</v>
      </c>
      <c r="AA585" t="s">
        <v>2115</v>
      </c>
      <c r="AB585" t="s">
        <v>1989</v>
      </c>
      <c r="AC585" t="s">
        <v>1990</v>
      </c>
      <c r="AD585" t="s">
        <v>156</v>
      </c>
      <c r="AE585" t="s">
        <v>3354</v>
      </c>
      <c r="AG585" t="s">
        <v>3353</v>
      </c>
    </row>
    <row r="586" spans="1:33" ht="15" customHeight="1" x14ac:dyDescent="0.2">
      <c r="A586" s="50">
        <f t="shared" ca="1" si="52"/>
        <v>80</v>
      </c>
      <c r="B586" s="85" t="s">
        <v>2119</v>
      </c>
      <c r="C586" s="85"/>
      <c r="D586" s="85" t="s">
        <v>18</v>
      </c>
      <c r="E586" s="70">
        <v>1</v>
      </c>
      <c r="F586" s="85" t="s">
        <v>157</v>
      </c>
      <c r="G586" s="85"/>
      <c r="H586" s="83"/>
      <c r="I586" s="83"/>
      <c r="J586" s="83"/>
      <c r="K586" s="83"/>
      <c r="L586" s="85"/>
      <c r="M586" s="3" t="s">
        <v>3351</v>
      </c>
      <c r="Y586" t="s">
        <v>16</v>
      </c>
      <c r="Z586" t="s">
        <v>2120</v>
      </c>
      <c r="AA586" t="s">
        <v>2121</v>
      </c>
      <c r="AB586" t="s">
        <v>2120</v>
      </c>
      <c r="AC586" t="s">
        <v>2122</v>
      </c>
      <c r="AD586" t="s">
        <v>157</v>
      </c>
      <c r="AE586" t="s">
        <v>3419</v>
      </c>
      <c r="AG586" t="s">
        <v>3353</v>
      </c>
    </row>
    <row r="587" spans="1:33" ht="15" customHeight="1" x14ac:dyDescent="0.2">
      <c r="A587" s="50">
        <f t="shared" ca="1" si="52"/>
        <v>80</v>
      </c>
      <c r="B587" s="85" t="s">
        <v>2119</v>
      </c>
      <c r="C587" s="85"/>
      <c r="D587" s="85" t="s">
        <v>18</v>
      </c>
      <c r="E587" s="70">
        <v>2</v>
      </c>
      <c r="F587" s="85" t="s">
        <v>156</v>
      </c>
      <c r="G587" s="85"/>
      <c r="H587" s="83"/>
      <c r="I587" s="83"/>
      <c r="J587" s="83"/>
      <c r="K587" s="83"/>
      <c r="L587" s="85"/>
      <c r="M587" s="3" t="s">
        <v>3351</v>
      </c>
      <c r="Y587" t="s">
        <v>16</v>
      </c>
      <c r="Z587" t="s">
        <v>2120</v>
      </c>
      <c r="AA587" t="s">
        <v>2121</v>
      </c>
      <c r="AB587" t="s">
        <v>2120</v>
      </c>
      <c r="AC587" t="s">
        <v>2122</v>
      </c>
      <c r="AD587" t="s">
        <v>156</v>
      </c>
      <c r="AE587" t="s">
        <v>3420</v>
      </c>
      <c r="AG587" t="s">
        <v>3353</v>
      </c>
    </row>
    <row r="588" spans="1:33" ht="15" customHeight="1" x14ac:dyDescent="0.2">
      <c r="A588" s="50">
        <f t="shared" ca="1" si="52"/>
        <v>81</v>
      </c>
      <c r="B588" t="s">
        <v>2124</v>
      </c>
      <c r="D588" s="34" t="s">
        <v>18</v>
      </c>
      <c r="E588" s="40">
        <v>1</v>
      </c>
      <c r="F588" s="102" t="s">
        <v>157</v>
      </c>
      <c r="G588" s="59"/>
      <c r="Y588" t="s">
        <v>16</v>
      </c>
      <c r="Z588" t="s">
        <v>2125</v>
      </c>
      <c r="AA588" t="s">
        <v>2126</v>
      </c>
      <c r="AB588" t="s">
        <v>2125</v>
      </c>
      <c r="AC588" t="s">
        <v>2127</v>
      </c>
      <c r="AD588" t="s">
        <v>157</v>
      </c>
      <c r="AE588" t="s">
        <v>3421</v>
      </c>
      <c r="AG588" t="s">
        <v>3422</v>
      </c>
    </row>
    <row r="589" spans="1:33" ht="15" customHeight="1" x14ac:dyDescent="0.2">
      <c r="A589" s="50">
        <f t="shared" ca="1" si="52"/>
        <v>81</v>
      </c>
      <c r="B589" t="s">
        <v>2124</v>
      </c>
      <c r="D589" s="34" t="s">
        <v>18</v>
      </c>
      <c r="E589" s="40">
        <v>2</v>
      </c>
      <c r="F589" s="102" t="s">
        <v>156</v>
      </c>
      <c r="G589" s="59"/>
      <c r="Y589" t="s">
        <v>16</v>
      </c>
      <c r="Z589" t="s">
        <v>2125</v>
      </c>
      <c r="AA589" t="s">
        <v>2126</v>
      </c>
      <c r="AB589" t="s">
        <v>2125</v>
      </c>
      <c r="AC589" t="s">
        <v>2127</v>
      </c>
      <c r="AD589" t="s">
        <v>156</v>
      </c>
      <c r="AE589" t="s">
        <v>3423</v>
      </c>
      <c r="AG589" t="s">
        <v>3422</v>
      </c>
    </row>
    <row r="590" spans="1:33" ht="15" customHeight="1" x14ac:dyDescent="0.2">
      <c r="A590" s="50">
        <f t="shared" ca="1" si="52"/>
        <v>81</v>
      </c>
      <c r="B590" t="s">
        <v>2124</v>
      </c>
      <c r="D590" s="34" t="s">
        <v>18</v>
      </c>
      <c r="E590" s="40">
        <v>3</v>
      </c>
      <c r="F590" s="102" t="s">
        <v>159</v>
      </c>
      <c r="G590" s="59"/>
      <c r="Y590" t="s">
        <v>16</v>
      </c>
      <c r="Z590" t="s">
        <v>2125</v>
      </c>
      <c r="AA590" t="s">
        <v>2126</v>
      </c>
      <c r="AB590" t="s">
        <v>2125</v>
      </c>
      <c r="AC590" t="s">
        <v>2127</v>
      </c>
      <c r="AD590" t="s">
        <v>159</v>
      </c>
      <c r="AE590" t="s">
        <v>3424</v>
      </c>
      <c r="AG590" t="s">
        <v>3422</v>
      </c>
    </row>
    <row r="591" spans="1:33" ht="15" customHeight="1" x14ac:dyDescent="0.2">
      <c r="A591" s="40">
        <v>82</v>
      </c>
      <c r="B591" s="109" t="s">
        <v>25</v>
      </c>
      <c r="C591" s="109"/>
      <c r="D591" s="110" t="s">
        <v>18</v>
      </c>
      <c r="E591" s="109">
        <v>1</v>
      </c>
      <c r="F591" s="111" t="s">
        <v>157</v>
      </c>
      <c r="G591" t="s">
        <v>3425</v>
      </c>
    </row>
    <row r="592" spans="1:33" ht="15" customHeight="1" x14ac:dyDescent="0.2">
      <c r="A592" s="40">
        <v>82</v>
      </c>
      <c r="B592" s="109" t="s">
        <v>25</v>
      </c>
      <c r="C592" s="109"/>
      <c r="D592" s="110" t="s">
        <v>18</v>
      </c>
      <c r="E592" s="109">
        <v>2</v>
      </c>
      <c r="F592" s="111" t="s">
        <v>156</v>
      </c>
      <c r="G592" t="s">
        <v>3426</v>
      </c>
    </row>
    <row r="593" spans="1:6" ht="15" customHeight="1" x14ac:dyDescent="0.2">
      <c r="A593" s="40">
        <v>82</v>
      </c>
      <c r="B593" t="s">
        <v>2129</v>
      </c>
      <c r="D593" t="s">
        <v>18</v>
      </c>
      <c r="E593"/>
      <c r="F593">
        <v>1</v>
      </c>
    </row>
    <row r="594" spans="1:6" ht="15" customHeight="1" x14ac:dyDescent="0.2">
      <c r="A594" s="40">
        <v>82</v>
      </c>
      <c r="B594" t="s">
        <v>2129</v>
      </c>
      <c r="D594" t="s">
        <v>18</v>
      </c>
      <c r="F594" t="s">
        <v>1</v>
      </c>
    </row>
    <row r="595" spans="1:6" ht="15" customHeight="1" x14ac:dyDescent="0.2">
      <c r="A595" s="40">
        <v>82</v>
      </c>
      <c r="B595" t="s">
        <v>2129</v>
      </c>
      <c r="D595" t="s">
        <v>18</v>
      </c>
      <c r="F595">
        <v>2</v>
      </c>
    </row>
    <row r="596" spans="1:6" ht="15" customHeight="1" x14ac:dyDescent="0.2">
      <c r="A596" s="40">
        <v>82</v>
      </c>
      <c r="B596" t="s">
        <v>2131</v>
      </c>
      <c r="D596" t="s">
        <v>18</v>
      </c>
      <c r="F596" t="s">
        <v>3427</v>
      </c>
    </row>
    <row r="597" spans="1:6" ht="15" customHeight="1" x14ac:dyDescent="0.2">
      <c r="A597" s="40">
        <v>82</v>
      </c>
      <c r="B597" t="s">
        <v>2131</v>
      </c>
      <c r="D597" t="s">
        <v>18</v>
      </c>
      <c r="F597" t="s">
        <v>3428</v>
      </c>
    </row>
    <row r="598" spans="1:6" ht="15" customHeight="1" x14ac:dyDescent="0.2">
      <c r="A598" s="40">
        <v>82</v>
      </c>
      <c r="B598" t="s">
        <v>2131</v>
      </c>
      <c r="D598" t="s">
        <v>18</v>
      </c>
      <c r="F598" t="s">
        <v>3429</v>
      </c>
    </row>
    <row r="599" spans="1:6" ht="15" customHeight="1" x14ac:dyDescent="0.2">
      <c r="A599" s="40">
        <v>82</v>
      </c>
      <c r="B599" t="s">
        <v>2139</v>
      </c>
      <c r="D599" t="s">
        <v>18</v>
      </c>
      <c r="F599" t="str">
        <f>"0 %"</f>
        <v>0 %</v>
      </c>
    </row>
    <row r="600" spans="1:6" ht="15" customHeight="1" x14ac:dyDescent="0.2">
      <c r="A600" s="40">
        <v>82</v>
      </c>
      <c r="B600" t="s">
        <v>2139</v>
      </c>
      <c r="D600" t="s">
        <v>18</v>
      </c>
      <c r="F600" t="str">
        <f>"25 %"</f>
        <v>25 %</v>
      </c>
    </row>
    <row r="601" spans="1:6" ht="15" customHeight="1" x14ac:dyDescent="0.2">
      <c r="A601" s="40">
        <v>82</v>
      </c>
      <c r="B601" t="s">
        <v>2139</v>
      </c>
      <c r="D601" t="s">
        <v>18</v>
      </c>
      <c r="F601" t="str">
        <f>"50 %"</f>
        <v>50 %</v>
      </c>
    </row>
    <row r="602" spans="1:6" ht="15" customHeight="1" x14ac:dyDescent="0.2">
      <c r="A602" s="40">
        <v>82</v>
      </c>
      <c r="B602" t="s">
        <v>2139</v>
      </c>
      <c r="D602" t="s">
        <v>18</v>
      </c>
      <c r="F602" t="str">
        <f>"75 %"</f>
        <v>75 %</v>
      </c>
    </row>
    <row r="603" spans="1:6" ht="15" customHeight="1" x14ac:dyDescent="0.2">
      <c r="A603" s="40">
        <v>82</v>
      </c>
      <c r="B603" t="s">
        <v>2139</v>
      </c>
      <c r="D603" t="s">
        <v>18</v>
      </c>
      <c r="F603" t="str">
        <f>"100 %"</f>
        <v>100 %</v>
      </c>
    </row>
    <row r="604" spans="1:6" ht="15" customHeight="1" x14ac:dyDescent="0.2">
      <c r="A604" s="40">
        <v>82</v>
      </c>
      <c r="B604" t="s">
        <v>2141</v>
      </c>
      <c r="D604" t="s">
        <v>18</v>
      </c>
      <c r="F604" t="s">
        <v>3430</v>
      </c>
    </row>
    <row r="605" spans="1:6" ht="15" customHeight="1" x14ac:dyDescent="0.2">
      <c r="A605" s="40">
        <v>82</v>
      </c>
      <c r="B605" t="s">
        <v>2141</v>
      </c>
      <c r="D605" t="s">
        <v>18</v>
      </c>
      <c r="F605" t="s">
        <v>3431</v>
      </c>
    </row>
    <row r="606" spans="1:6" ht="15" customHeight="1" x14ac:dyDescent="0.2">
      <c r="A606" s="40">
        <v>82</v>
      </c>
      <c r="B606" t="s">
        <v>2141</v>
      </c>
      <c r="D606" t="s">
        <v>18</v>
      </c>
      <c r="F606" t="s">
        <v>3432</v>
      </c>
    </row>
    <row r="607" spans="1:6" ht="15" customHeight="1" x14ac:dyDescent="0.2">
      <c r="A607" s="40">
        <v>82</v>
      </c>
      <c r="B607" t="s">
        <v>2141</v>
      </c>
      <c r="D607" t="s">
        <v>18</v>
      </c>
      <c r="F607" t="s">
        <v>3433</v>
      </c>
    </row>
    <row r="608" spans="1:6" ht="15" customHeight="1" x14ac:dyDescent="0.2">
      <c r="A608" s="40">
        <v>82</v>
      </c>
      <c r="B608" t="s">
        <v>2141</v>
      </c>
      <c r="D608" t="s">
        <v>18</v>
      </c>
      <c r="F608" t="s">
        <v>3434</v>
      </c>
    </row>
    <row r="609" spans="1:31" ht="15" customHeight="1" x14ac:dyDescent="0.2">
      <c r="A609" s="40">
        <v>82</v>
      </c>
      <c r="B609" t="s">
        <v>2160</v>
      </c>
      <c r="D609" t="s">
        <v>18</v>
      </c>
      <c r="F609" t="s">
        <v>3435</v>
      </c>
      <c r="Y609" t="s">
        <v>16</v>
      </c>
      <c r="Z609" t="s">
        <v>3436</v>
      </c>
      <c r="AA609" t="s">
        <v>3437</v>
      </c>
      <c r="AB609" t="s">
        <v>3436</v>
      </c>
      <c r="AC609" t="s">
        <v>3438</v>
      </c>
      <c r="AD609" t="s">
        <v>3435</v>
      </c>
      <c r="AE609" t="s">
        <v>3439</v>
      </c>
    </row>
    <row r="610" spans="1:31" ht="15" customHeight="1" x14ac:dyDescent="0.2">
      <c r="A610" s="40">
        <v>82</v>
      </c>
      <c r="B610" t="s">
        <v>2160</v>
      </c>
      <c r="D610" t="s">
        <v>18</v>
      </c>
      <c r="F610" t="s">
        <v>3440</v>
      </c>
      <c r="Y610" t="s">
        <v>16</v>
      </c>
      <c r="Z610" t="s">
        <v>3436</v>
      </c>
      <c r="AA610" t="s">
        <v>3437</v>
      </c>
      <c r="AB610" t="s">
        <v>3436</v>
      </c>
      <c r="AC610" t="s">
        <v>3438</v>
      </c>
      <c r="AD610" t="s">
        <v>3440</v>
      </c>
      <c r="AE610" t="s">
        <v>3441</v>
      </c>
    </row>
    <row r="611" spans="1:31" ht="15" customHeight="1" x14ac:dyDescent="0.2">
      <c r="A611" s="40">
        <v>82</v>
      </c>
      <c r="B611" t="s">
        <v>2160</v>
      </c>
      <c r="D611" t="s">
        <v>18</v>
      </c>
      <c r="F611" t="s">
        <v>3442</v>
      </c>
      <c r="Y611" t="s">
        <v>16</v>
      </c>
      <c r="Z611" t="s">
        <v>3436</v>
      </c>
      <c r="AA611" t="s">
        <v>3437</v>
      </c>
      <c r="AB611" t="s">
        <v>3436</v>
      </c>
      <c r="AC611" t="s">
        <v>3438</v>
      </c>
      <c r="AD611" t="s">
        <v>3442</v>
      </c>
      <c r="AE611" t="s">
        <v>3443</v>
      </c>
    </row>
    <row r="612" spans="1:31" ht="15" customHeight="1" x14ac:dyDescent="0.2">
      <c r="A612" s="40">
        <v>82</v>
      </c>
      <c r="B612" t="s">
        <v>2160</v>
      </c>
      <c r="D612" t="s">
        <v>18</v>
      </c>
      <c r="F612" t="s">
        <v>3444</v>
      </c>
      <c r="Y612" t="s">
        <v>16</v>
      </c>
      <c r="Z612" t="s">
        <v>3436</v>
      </c>
      <c r="AA612" t="s">
        <v>3437</v>
      </c>
      <c r="AB612" t="s">
        <v>3436</v>
      </c>
      <c r="AC612" t="s">
        <v>3438</v>
      </c>
      <c r="AD612" t="s">
        <v>3444</v>
      </c>
      <c r="AE612" t="s">
        <v>3445</v>
      </c>
    </row>
    <row r="613" spans="1:31" ht="15" customHeight="1" x14ac:dyDescent="0.2">
      <c r="A613" s="40">
        <v>82</v>
      </c>
      <c r="B613" t="s">
        <v>2160</v>
      </c>
      <c r="D613" t="s">
        <v>18</v>
      </c>
      <c r="F613" t="s">
        <v>3446</v>
      </c>
      <c r="Y613" t="s">
        <v>16</v>
      </c>
      <c r="Z613" t="s">
        <v>3436</v>
      </c>
      <c r="AA613" t="s">
        <v>3437</v>
      </c>
      <c r="AB613" t="s">
        <v>3436</v>
      </c>
      <c r="AC613" t="s">
        <v>3438</v>
      </c>
      <c r="AD613" t="s">
        <v>3446</v>
      </c>
      <c r="AE613" t="s">
        <v>3447</v>
      </c>
    </row>
    <row r="614" spans="1:31" ht="15" customHeight="1" x14ac:dyDescent="0.2">
      <c r="A614" s="40">
        <v>82</v>
      </c>
      <c r="B614" t="s">
        <v>2160</v>
      </c>
      <c r="D614" t="s">
        <v>18</v>
      </c>
      <c r="F614" t="s">
        <v>3448</v>
      </c>
      <c r="Y614" t="s">
        <v>16</v>
      </c>
      <c r="Z614" t="s">
        <v>3436</v>
      </c>
      <c r="AA614" t="s">
        <v>3437</v>
      </c>
      <c r="AB614" t="s">
        <v>3436</v>
      </c>
      <c r="AC614" t="s">
        <v>3438</v>
      </c>
      <c r="AD614" t="s">
        <v>3448</v>
      </c>
      <c r="AE614" t="s">
        <v>3449</v>
      </c>
    </row>
    <row r="615" spans="1:31" ht="15" customHeight="1" x14ac:dyDescent="0.2">
      <c r="A615" s="40">
        <v>82</v>
      </c>
      <c r="B615" t="s">
        <v>2160</v>
      </c>
      <c r="D615" t="s">
        <v>18</v>
      </c>
      <c r="F615" t="s">
        <v>3450</v>
      </c>
      <c r="Y615" t="s">
        <v>16</v>
      </c>
      <c r="Z615" t="s">
        <v>3436</v>
      </c>
      <c r="AA615" t="s">
        <v>3437</v>
      </c>
      <c r="AB615" t="s">
        <v>3436</v>
      </c>
      <c r="AC615" t="s">
        <v>3438</v>
      </c>
      <c r="AD615" t="s">
        <v>3450</v>
      </c>
      <c r="AE615" t="s">
        <v>3451</v>
      </c>
    </row>
    <row r="616" spans="1:31" ht="15" customHeight="1" x14ac:dyDescent="0.2">
      <c r="A616" s="40">
        <v>82</v>
      </c>
      <c r="B616" t="s">
        <v>2160</v>
      </c>
      <c r="D616" t="s">
        <v>18</v>
      </c>
      <c r="F616" t="s">
        <v>3452</v>
      </c>
      <c r="Y616" t="s">
        <v>16</v>
      </c>
      <c r="Z616" t="s">
        <v>3436</v>
      </c>
      <c r="AA616" t="s">
        <v>3437</v>
      </c>
      <c r="AB616" t="s">
        <v>3436</v>
      </c>
      <c r="AC616" t="s">
        <v>3438</v>
      </c>
      <c r="AD616" t="s">
        <v>3452</v>
      </c>
      <c r="AE616" t="s">
        <v>3453</v>
      </c>
    </row>
    <row r="617" spans="1:31" ht="15" customHeight="1" x14ac:dyDescent="0.2">
      <c r="A617" s="40">
        <v>82</v>
      </c>
      <c r="B617" t="s">
        <v>2160</v>
      </c>
      <c r="D617" t="s">
        <v>18</v>
      </c>
      <c r="F617" t="s">
        <v>3454</v>
      </c>
      <c r="Y617" t="s">
        <v>16</v>
      </c>
      <c r="Z617" t="s">
        <v>3436</v>
      </c>
      <c r="AA617" t="s">
        <v>3437</v>
      </c>
      <c r="AB617" t="s">
        <v>3436</v>
      </c>
      <c r="AC617" t="s">
        <v>3438</v>
      </c>
      <c r="AD617" t="s">
        <v>3454</v>
      </c>
      <c r="AE617" t="s">
        <v>3455</v>
      </c>
    </row>
    <row r="618" spans="1:31" ht="15" customHeight="1" x14ac:dyDescent="0.2">
      <c r="A618" s="40">
        <v>82</v>
      </c>
      <c r="B618" t="s">
        <v>2160</v>
      </c>
      <c r="D618" t="s">
        <v>18</v>
      </c>
      <c r="F618" t="s">
        <v>3456</v>
      </c>
      <c r="Y618" t="s">
        <v>16</v>
      </c>
      <c r="Z618" t="s">
        <v>3436</v>
      </c>
      <c r="AA618" t="s">
        <v>3437</v>
      </c>
      <c r="AB618" t="s">
        <v>3436</v>
      </c>
      <c r="AC618" t="s">
        <v>3438</v>
      </c>
      <c r="AD618" t="s">
        <v>3456</v>
      </c>
      <c r="AE618" t="s">
        <v>3457</v>
      </c>
    </row>
    <row r="619" spans="1:31" ht="15" customHeight="1" x14ac:dyDescent="0.2">
      <c r="A619" s="40">
        <v>82</v>
      </c>
      <c r="B619" t="s">
        <v>2160</v>
      </c>
      <c r="D619" t="s">
        <v>18</v>
      </c>
      <c r="F619" t="s">
        <v>3458</v>
      </c>
      <c r="Y619" t="s">
        <v>16</v>
      </c>
      <c r="Z619" t="s">
        <v>3436</v>
      </c>
      <c r="AA619" t="s">
        <v>3437</v>
      </c>
      <c r="AB619" t="s">
        <v>3436</v>
      </c>
      <c r="AC619" t="s">
        <v>3438</v>
      </c>
      <c r="AD619" t="s">
        <v>3458</v>
      </c>
      <c r="AE619" t="s">
        <v>3459</v>
      </c>
    </row>
    <row r="620" spans="1:31" ht="15" customHeight="1" x14ac:dyDescent="0.2">
      <c r="A620" s="40">
        <v>82</v>
      </c>
      <c r="B620" t="s">
        <v>2160</v>
      </c>
      <c r="D620" t="s">
        <v>18</v>
      </c>
      <c r="F620" t="s">
        <v>3460</v>
      </c>
      <c r="Y620" t="s">
        <v>16</v>
      </c>
      <c r="Z620" t="s">
        <v>3436</v>
      </c>
      <c r="AA620" t="s">
        <v>3437</v>
      </c>
      <c r="AB620" t="s">
        <v>3436</v>
      </c>
      <c r="AC620" t="s">
        <v>3438</v>
      </c>
      <c r="AD620" t="s">
        <v>3460</v>
      </c>
      <c r="AE620" t="s">
        <v>3461</v>
      </c>
    </row>
    <row r="621" spans="1:31" ht="15" customHeight="1" x14ac:dyDescent="0.2">
      <c r="A621" s="40">
        <v>82</v>
      </c>
      <c r="B621" t="s">
        <v>2160</v>
      </c>
      <c r="D621" t="s">
        <v>18</v>
      </c>
      <c r="F621" t="s">
        <v>3462</v>
      </c>
      <c r="Y621" t="s">
        <v>16</v>
      </c>
      <c r="Z621" t="s">
        <v>3436</v>
      </c>
      <c r="AA621" t="s">
        <v>3437</v>
      </c>
      <c r="AB621" t="s">
        <v>3436</v>
      </c>
      <c r="AC621" t="s">
        <v>3438</v>
      </c>
      <c r="AD621" t="s">
        <v>3462</v>
      </c>
      <c r="AE621" t="s">
        <v>3463</v>
      </c>
    </row>
    <row r="622" spans="1:31" ht="15" customHeight="1" x14ac:dyDescent="0.2">
      <c r="A622" s="40">
        <v>82</v>
      </c>
      <c r="B622" t="s">
        <v>2160</v>
      </c>
      <c r="D622" t="s">
        <v>18</v>
      </c>
      <c r="F622" t="s">
        <v>3464</v>
      </c>
      <c r="Y622" t="s">
        <v>16</v>
      </c>
      <c r="Z622" t="s">
        <v>3436</v>
      </c>
      <c r="AA622" t="s">
        <v>3437</v>
      </c>
      <c r="AB622" t="s">
        <v>3436</v>
      </c>
      <c r="AC622" t="s">
        <v>3438</v>
      </c>
      <c r="AD622" t="s">
        <v>3464</v>
      </c>
      <c r="AE622" t="s">
        <v>3465</v>
      </c>
    </row>
    <row r="623" spans="1:31" ht="15" customHeight="1" x14ac:dyDescent="0.2">
      <c r="A623" s="40">
        <v>82</v>
      </c>
      <c r="B623" t="s">
        <v>2160</v>
      </c>
      <c r="D623" t="s">
        <v>18</v>
      </c>
      <c r="F623" t="s">
        <v>3466</v>
      </c>
      <c r="Y623" t="s">
        <v>16</v>
      </c>
      <c r="Z623" t="s">
        <v>3436</v>
      </c>
      <c r="AA623" t="s">
        <v>3437</v>
      </c>
      <c r="AB623" t="s">
        <v>3436</v>
      </c>
      <c r="AC623" t="s">
        <v>3438</v>
      </c>
      <c r="AD623" t="s">
        <v>3466</v>
      </c>
      <c r="AE623" t="s">
        <v>3467</v>
      </c>
    </row>
    <row r="624" spans="1:31" ht="15" customHeight="1" x14ac:dyDescent="0.2">
      <c r="A624" s="40">
        <v>82</v>
      </c>
      <c r="B624" t="s">
        <v>2160</v>
      </c>
      <c r="D624" t="s">
        <v>18</v>
      </c>
      <c r="F624" t="s">
        <v>3468</v>
      </c>
      <c r="Y624" t="s">
        <v>16</v>
      </c>
      <c r="Z624" t="s">
        <v>3436</v>
      </c>
      <c r="AA624" t="s">
        <v>3437</v>
      </c>
      <c r="AB624" t="s">
        <v>3436</v>
      </c>
      <c r="AC624" t="s">
        <v>3438</v>
      </c>
      <c r="AD624" t="s">
        <v>3468</v>
      </c>
      <c r="AE624" t="s">
        <v>3469</v>
      </c>
    </row>
    <row r="625" spans="1:31" ht="15" customHeight="1" x14ac:dyDescent="0.2">
      <c r="A625" s="40">
        <v>82</v>
      </c>
      <c r="B625" t="s">
        <v>2160</v>
      </c>
      <c r="D625" t="s">
        <v>18</v>
      </c>
      <c r="F625" t="s">
        <v>3470</v>
      </c>
      <c r="Y625" t="s">
        <v>16</v>
      </c>
      <c r="Z625" t="s">
        <v>3436</v>
      </c>
      <c r="AA625" t="s">
        <v>3437</v>
      </c>
      <c r="AB625" t="s">
        <v>3436</v>
      </c>
      <c r="AC625" t="s">
        <v>3438</v>
      </c>
      <c r="AD625" t="s">
        <v>3470</v>
      </c>
      <c r="AE625" t="s">
        <v>3471</v>
      </c>
    </row>
    <row r="626" spans="1:31" ht="15" customHeight="1" x14ac:dyDescent="0.2">
      <c r="A626" s="40">
        <v>82</v>
      </c>
      <c r="B626" t="s">
        <v>2160</v>
      </c>
      <c r="D626" t="s">
        <v>18</v>
      </c>
      <c r="F626" t="s">
        <v>3472</v>
      </c>
      <c r="Y626" t="s">
        <v>16</v>
      </c>
      <c r="Z626" t="s">
        <v>3436</v>
      </c>
      <c r="AA626" t="s">
        <v>3437</v>
      </c>
      <c r="AB626" t="s">
        <v>3436</v>
      </c>
      <c r="AC626" t="s">
        <v>3438</v>
      </c>
      <c r="AD626" t="s">
        <v>3472</v>
      </c>
      <c r="AE626" t="s">
        <v>3473</v>
      </c>
    </row>
    <row r="627" spans="1:31" ht="15" customHeight="1" x14ac:dyDescent="0.2">
      <c r="A627" s="40">
        <v>82</v>
      </c>
      <c r="B627" t="s">
        <v>2160</v>
      </c>
      <c r="D627" t="s">
        <v>18</v>
      </c>
      <c r="F627" t="s">
        <v>3474</v>
      </c>
      <c r="Y627" t="s">
        <v>16</v>
      </c>
      <c r="Z627" t="s">
        <v>3436</v>
      </c>
      <c r="AA627" t="s">
        <v>3437</v>
      </c>
      <c r="AB627" t="s">
        <v>3436</v>
      </c>
      <c r="AC627" t="s">
        <v>3438</v>
      </c>
      <c r="AD627" t="s">
        <v>3474</v>
      </c>
      <c r="AE627" t="s">
        <v>3475</v>
      </c>
    </row>
    <row r="628" spans="1:31" ht="15" customHeight="1" x14ac:dyDescent="0.2">
      <c r="A628" s="40">
        <v>82</v>
      </c>
      <c r="B628" t="s">
        <v>2160</v>
      </c>
      <c r="D628" t="s">
        <v>18</v>
      </c>
      <c r="F628" t="s">
        <v>3476</v>
      </c>
      <c r="Y628" t="s">
        <v>16</v>
      </c>
      <c r="Z628" t="s">
        <v>3436</v>
      </c>
      <c r="AA628" t="s">
        <v>3437</v>
      </c>
      <c r="AB628" t="s">
        <v>3436</v>
      </c>
      <c r="AC628" t="s">
        <v>3438</v>
      </c>
      <c r="AD628" t="s">
        <v>3476</v>
      </c>
      <c r="AE628" t="s">
        <v>3477</v>
      </c>
    </row>
    <row r="629" spans="1:31" ht="15" customHeight="1" x14ac:dyDescent="0.2">
      <c r="A629" s="40">
        <v>82</v>
      </c>
      <c r="B629" t="s">
        <v>2160</v>
      </c>
      <c r="D629" t="s">
        <v>18</v>
      </c>
      <c r="F629" t="s">
        <v>3478</v>
      </c>
      <c r="Y629" t="s">
        <v>16</v>
      </c>
      <c r="Z629" t="s">
        <v>3436</v>
      </c>
      <c r="AA629" t="s">
        <v>3437</v>
      </c>
      <c r="AB629" t="s">
        <v>3436</v>
      </c>
      <c r="AC629" t="s">
        <v>3438</v>
      </c>
      <c r="AD629" t="s">
        <v>3478</v>
      </c>
      <c r="AE629" t="s">
        <v>3479</v>
      </c>
    </row>
    <row r="630" spans="1:31" ht="15" customHeight="1" x14ac:dyDescent="0.2">
      <c r="A630" s="40">
        <v>82</v>
      </c>
      <c r="B630" t="s">
        <v>2160</v>
      </c>
      <c r="D630" t="s">
        <v>18</v>
      </c>
      <c r="F630" t="s">
        <v>3480</v>
      </c>
      <c r="Y630" t="s">
        <v>16</v>
      </c>
      <c r="Z630" t="s">
        <v>3436</v>
      </c>
      <c r="AA630" t="s">
        <v>3437</v>
      </c>
      <c r="AB630" t="s">
        <v>3436</v>
      </c>
      <c r="AC630" t="s">
        <v>3438</v>
      </c>
      <c r="AD630" t="s">
        <v>3480</v>
      </c>
      <c r="AE630" t="s">
        <v>3481</v>
      </c>
    </row>
    <row r="631" spans="1:31" ht="15" customHeight="1" x14ac:dyDescent="0.2">
      <c r="A631" s="40">
        <v>82</v>
      </c>
      <c r="B631" t="s">
        <v>2160</v>
      </c>
      <c r="D631" t="s">
        <v>18</v>
      </c>
      <c r="F631" t="s">
        <v>3482</v>
      </c>
      <c r="Y631" t="s">
        <v>16</v>
      </c>
      <c r="Z631" t="s">
        <v>3436</v>
      </c>
      <c r="AA631" t="s">
        <v>3437</v>
      </c>
      <c r="AB631" t="s">
        <v>3436</v>
      </c>
      <c r="AC631" t="s">
        <v>3438</v>
      </c>
      <c r="AD631" t="s">
        <v>3482</v>
      </c>
      <c r="AE631" t="s">
        <v>3483</v>
      </c>
    </row>
    <row r="632" spans="1:31" ht="15" customHeight="1" x14ac:dyDescent="0.2">
      <c r="A632" s="40">
        <v>82</v>
      </c>
      <c r="B632" t="s">
        <v>2160</v>
      </c>
      <c r="D632" t="s">
        <v>18</v>
      </c>
      <c r="F632" t="s">
        <v>3484</v>
      </c>
      <c r="Y632" t="s">
        <v>16</v>
      </c>
      <c r="Z632" t="s">
        <v>3436</v>
      </c>
      <c r="AA632" t="s">
        <v>3437</v>
      </c>
      <c r="AB632" t="s">
        <v>3436</v>
      </c>
      <c r="AC632" t="s">
        <v>3438</v>
      </c>
      <c r="AD632" t="s">
        <v>3484</v>
      </c>
      <c r="AE632" t="s">
        <v>3485</v>
      </c>
    </row>
    <row r="633" spans="1:31" ht="15" customHeight="1" x14ac:dyDescent="0.2">
      <c r="A633" s="40">
        <v>82</v>
      </c>
      <c r="B633" t="s">
        <v>2160</v>
      </c>
      <c r="D633" t="s">
        <v>18</v>
      </c>
      <c r="F633" t="s">
        <v>3486</v>
      </c>
      <c r="Y633" t="s">
        <v>16</v>
      </c>
      <c r="Z633" t="s">
        <v>3436</v>
      </c>
      <c r="AA633" t="s">
        <v>3437</v>
      </c>
      <c r="AB633" t="s">
        <v>3436</v>
      </c>
      <c r="AC633" t="s">
        <v>3438</v>
      </c>
      <c r="AD633" t="s">
        <v>3486</v>
      </c>
      <c r="AE633" t="s">
        <v>3487</v>
      </c>
    </row>
    <row r="634" spans="1:31" ht="15" customHeight="1" x14ac:dyDescent="0.2">
      <c r="A634" s="40">
        <v>82</v>
      </c>
      <c r="B634" t="s">
        <v>2160</v>
      </c>
      <c r="D634" t="s">
        <v>18</v>
      </c>
      <c r="F634" t="s">
        <v>3488</v>
      </c>
      <c r="Y634" t="s">
        <v>16</v>
      </c>
      <c r="Z634" t="s">
        <v>3436</v>
      </c>
      <c r="AA634" t="s">
        <v>3437</v>
      </c>
      <c r="AB634" t="s">
        <v>3436</v>
      </c>
      <c r="AC634" t="s">
        <v>3438</v>
      </c>
      <c r="AD634" t="s">
        <v>3488</v>
      </c>
      <c r="AE634" t="s">
        <v>3489</v>
      </c>
    </row>
    <row r="635" spans="1:31" ht="15" customHeight="1" x14ac:dyDescent="0.2">
      <c r="A635" s="40">
        <v>82</v>
      </c>
      <c r="B635" t="s">
        <v>2160</v>
      </c>
      <c r="D635" t="s">
        <v>18</v>
      </c>
      <c r="F635" t="s">
        <v>3490</v>
      </c>
      <c r="Y635" t="s">
        <v>16</v>
      </c>
      <c r="Z635" t="s">
        <v>3436</v>
      </c>
      <c r="AA635" t="s">
        <v>3437</v>
      </c>
      <c r="AB635" t="s">
        <v>3436</v>
      </c>
      <c r="AC635" t="s">
        <v>3438</v>
      </c>
      <c r="AD635" t="s">
        <v>3490</v>
      </c>
      <c r="AE635" t="s">
        <v>3491</v>
      </c>
    </row>
    <row r="636" spans="1:31" ht="15" customHeight="1" x14ac:dyDescent="0.2">
      <c r="A636" s="40">
        <v>82</v>
      </c>
      <c r="B636" t="s">
        <v>2160</v>
      </c>
      <c r="D636" t="s">
        <v>18</v>
      </c>
      <c r="F636" t="s">
        <v>3492</v>
      </c>
      <c r="Y636" t="s">
        <v>16</v>
      </c>
      <c r="Z636" t="s">
        <v>3436</v>
      </c>
      <c r="AA636" t="s">
        <v>3437</v>
      </c>
      <c r="AB636" t="s">
        <v>3436</v>
      </c>
      <c r="AC636" t="s">
        <v>3438</v>
      </c>
      <c r="AD636" t="s">
        <v>3492</v>
      </c>
      <c r="AE636" t="s">
        <v>3493</v>
      </c>
    </row>
    <row r="637" spans="1:31" ht="15" customHeight="1" x14ac:dyDescent="0.2">
      <c r="A637" s="40">
        <v>82</v>
      </c>
      <c r="B637" t="s">
        <v>2160</v>
      </c>
      <c r="D637" t="s">
        <v>18</v>
      </c>
      <c r="F637" t="s">
        <v>3494</v>
      </c>
      <c r="Y637" t="s">
        <v>16</v>
      </c>
      <c r="Z637" t="s">
        <v>3436</v>
      </c>
      <c r="AA637" t="s">
        <v>3437</v>
      </c>
      <c r="AB637" t="s">
        <v>3436</v>
      </c>
      <c r="AC637" t="s">
        <v>3438</v>
      </c>
      <c r="AD637" t="s">
        <v>3494</v>
      </c>
      <c r="AE637" t="s">
        <v>3495</v>
      </c>
    </row>
    <row r="638" spans="1:31" ht="15" customHeight="1" x14ac:dyDescent="0.2">
      <c r="A638" s="40">
        <v>82</v>
      </c>
      <c r="B638" t="s">
        <v>2160</v>
      </c>
      <c r="D638" t="s">
        <v>18</v>
      </c>
      <c r="F638" t="s">
        <v>3496</v>
      </c>
      <c r="Y638" t="s">
        <v>16</v>
      </c>
      <c r="Z638" t="s">
        <v>3436</v>
      </c>
      <c r="AA638" t="s">
        <v>3437</v>
      </c>
      <c r="AB638" t="s">
        <v>3436</v>
      </c>
      <c r="AC638" t="s">
        <v>3438</v>
      </c>
      <c r="AD638" t="s">
        <v>3496</v>
      </c>
      <c r="AE638" t="s">
        <v>3497</v>
      </c>
    </row>
    <row r="639" spans="1:31" ht="15" customHeight="1" x14ac:dyDescent="0.2">
      <c r="A639" s="40">
        <v>82</v>
      </c>
      <c r="B639" t="s">
        <v>2160</v>
      </c>
      <c r="D639" t="s">
        <v>18</v>
      </c>
      <c r="F639" t="s">
        <v>3498</v>
      </c>
      <c r="Y639" t="s">
        <v>16</v>
      </c>
      <c r="Z639" t="s">
        <v>3436</v>
      </c>
      <c r="AA639" t="s">
        <v>3437</v>
      </c>
      <c r="AB639" t="s">
        <v>3436</v>
      </c>
      <c r="AC639" t="s">
        <v>3438</v>
      </c>
      <c r="AD639" t="s">
        <v>3498</v>
      </c>
      <c r="AE639" t="s">
        <v>3499</v>
      </c>
    </row>
    <row r="640" spans="1:31" ht="15" customHeight="1" x14ac:dyDescent="0.2">
      <c r="A640" s="40">
        <v>82</v>
      </c>
      <c r="B640" t="s">
        <v>2160</v>
      </c>
      <c r="D640" t="s">
        <v>18</v>
      </c>
      <c r="F640" t="s">
        <v>3500</v>
      </c>
      <c r="Y640" t="s">
        <v>16</v>
      </c>
      <c r="Z640" t="s">
        <v>3436</v>
      </c>
      <c r="AA640" t="s">
        <v>3437</v>
      </c>
      <c r="AB640" t="s">
        <v>3436</v>
      </c>
      <c r="AC640" t="s">
        <v>3438</v>
      </c>
      <c r="AD640" t="s">
        <v>3500</v>
      </c>
      <c r="AE640" t="s">
        <v>3501</v>
      </c>
    </row>
    <row r="641" spans="1:31" ht="15" customHeight="1" x14ac:dyDescent="0.2">
      <c r="A641" s="40">
        <v>82</v>
      </c>
      <c r="B641" t="s">
        <v>2160</v>
      </c>
      <c r="D641" t="s">
        <v>18</v>
      </c>
      <c r="F641" t="s">
        <v>3502</v>
      </c>
      <c r="Y641" t="s">
        <v>16</v>
      </c>
      <c r="Z641" t="s">
        <v>3436</v>
      </c>
      <c r="AA641" t="s">
        <v>3437</v>
      </c>
      <c r="AB641" t="s">
        <v>3436</v>
      </c>
      <c r="AC641" t="s">
        <v>3438</v>
      </c>
      <c r="AD641" t="s">
        <v>3502</v>
      </c>
      <c r="AE641" t="s">
        <v>3503</v>
      </c>
    </row>
    <row r="642" spans="1:31" ht="15" customHeight="1" x14ac:dyDescent="0.2">
      <c r="A642" s="40">
        <v>82</v>
      </c>
      <c r="B642" t="s">
        <v>2160</v>
      </c>
      <c r="D642" t="s">
        <v>18</v>
      </c>
      <c r="F642" t="s">
        <v>3504</v>
      </c>
      <c r="Y642" t="s">
        <v>16</v>
      </c>
      <c r="Z642" t="s">
        <v>3436</v>
      </c>
      <c r="AA642" t="s">
        <v>3437</v>
      </c>
      <c r="AB642" t="s">
        <v>3436</v>
      </c>
      <c r="AC642" t="s">
        <v>3438</v>
      </c>
      <c r="AD642" t="s">
        <v>3504</v>
      </c>
      <c r="AE642" t="s">
        <v>3505</v>
      </c>
    </row>
    <row r="643" spans="1:31" ht="15" customHeight="1" x14ac:dyDescent="0.2">
      <c r="A643" s="40">
        <v>82</v>
      </c>
      <c r="B643" t="s">
        <v>2160</v>
      </c>
      <c r="D643" t="s">
        <v>18</v>
      </c>
      <c r="F643" t="s">
        <v>3506</v>
      </c>
      <c r="Y643" t="s">
        <v>16</v>
      </c>
      <c r="Z643" t="s">
        <v>3436</v>
      </c>
      <c r="AA643" t="s">
        <v>3437</v>
      </c>
      <c r="AB643" t="s">
        <v>3436</v>
      </c>
      <c r="AC643" t="s">
        <v>3438</v>
      </c>
      <c r="AD643" t="s">
        <v>3506</v>
      </c>
      <c r="AE643" t="s">
        <v>3507</v>
      </c>
    </row>
    <row r="644" spans="1:31" ht="15" customHeight="1" x14ac:dyDescent="0.2">
      <c r="A644" s="40">
        <v>82</v>
      </c>
      <c r="B644" t="s">
        <v>2160</v>
      </c>
      <c r="D644" t="s">
        <v>18</v>
      </c>
      <c r="F644" t="s">
        <v>3508</v>
      </c>
      <c r="Y644" t="s">
        <v>16</v>
      </c>
      <c r="Z644" t="s">
        <v>3436</v>
      </c>
      <c r="AA644" t="s">
        <v>3437</v>
      </c>
      <c r="AB644" t="s">
        <v>3436</v>
      </c>
      <c r="AC644" t="s">
        <v>3438</v>
      </c>
      <c r="AD644" t="s">
        <v>3508</v>
      </c>
      <c r="AE644" t="s">
        <v>3509</v>
      </c>
    </row>
    <row r="645" spans="1:31" ht="15" customHeight="1" x14ac:dyDescent="0.2">
      <c r="A645" s="40">
        <v>82</v>
      </c>
      <c r="B645" t="s">
        <v>2160</v>
      </c>
      <c r="D645" t="s">
        <v>18</v>
      </c>
      <c r="F645" t="s">
        <v>3510</v>
      </c>
      <c r="Y645" t="s">
        <v>16</v>
      </c>
      <c r="Z645" t="s">
        <v>3436</v>
      </c>
      <c r="AA645" t="s">
        <v>3437</v>
      </c>
      <c r="AB645" t="s">
        <v>3436</v>
      </c>
      <c r="AC645" t="s">
        <v>3438</v>
      </c>
      <c r="AD645" t="s">
        <v>3510</v>
      </c>
      <c r="AE645" t="s">
        <v>3511</v>
      </c>
    </row>
    <row r="646" spans="1:31" ht="15" customHeight="1" x14ac:dyDescent="0.2">
      <c r="A646" s="40">
        <v>82</v>
      </c>
      <c r="B646" t="s">
        <v>2160</v>
      </c>
      <c r="D646" t="s">
        <v>18</v>
      </c>
      <c r="F646" t="s">
        <v>3512</v>
      </c>
      <c r="Y646" t="s">
        <v>16</v>
      </c>
      <c r="Z646" t="s">
        <v>3436</v>
      </c>
      <c r="AA646" t="s">
        <v>3437</v>
      </c>
      <c r="AB646" t="s">
        <v>3436</v>
      </c>
      <c r="AC646" t="s">
        <v>3438</v>
      </c>
      <c r="AD646" t="s">
        <v>3512</v>
      </c>
      <c r="AE646" t="s">
        <v>3513</v>
      </c>
    </row>
    <row r="647" spans="1:31" ht="15" customHeight="1" x14ac:dyDescent="0.2">
      <c r="A647" s="40">
        <v>82</v>
      </c>
      <c r="B647" t="s">
        <v>2160</v>
      </c>
      <c r="D647" t="s">
        <v>18</v>
      </c>
      <c r="F647" t="s">
        <v>3514</v>
      </c>
      <c r="Y647" t="s">
        <v>16</v>
      </c>
      <c r="Z647" t="s">
        <v>3436</v>
      </c>
      <c r="AA647" t="s">
        <v>3437</v>
      </c>
      <c r="AB647" t="s">
        <v>3436</v>
      </c>
      <c r="AC647" t="s">
        <v>3438</v>
      </c>
      <c r="AD647" t="s">
        <v>3514</v>
      </c>
      <c r="AE647" t="s">
        <v>3515</v>
      </c>
    </row>
    <row r="648" spans="1:31" ht="15" customHeight="1" x14ac:dyDescent="0.2">
      <c r="A648" s="40">
        <v>82</v>
      </c>
      <c r="B648" t="s">
        <v>2160</v>
      </c>
      <c r="D648" t="s">
        <v>18</v>
      </c>
      <c r="F648" t="s">
        <v>3516</v>
      </c>
      <c r="Y648" t="s">
        <v>16</v>
      </c>
      <c r="Z648" t="s">
        <v>3436</v>
      </c>
      <c r="AA648" t="s">
        <v>3437</v>
      </c>
      <c r="AB648" t="s">
        <v>3436</v>
      </c>
      <c r="AC648" t="s">
        <v>3438</v>
      </c>
      <c r="AD648" t="s">
        <v>3516</v>
      </c>
      <c r="AE648" t="s">
        <v>3517</v>
      </c>
    </row>
    <row r="649" spans="1:31" ht="15" customHeight="1" x14ac:dyDescent="0.2">
      <c r="A649" s="40">
        <v>82</v>
      </c>
      <c r="B649" t="s">
        <v>2160</v>
      </c>
      <c r="D649" t="s">
        <v>18</v>
      </c>
      <c r="F649" t="s">
        <v>3518</v>
      </c>
      <c r="Y649" t="s">
        <v>16</v>
      </c>
      <c r="Z649" t="s">
        <v>3436</v>
      </c>
      <c r="AA649" t="s">
        <v>3437</v>
      </c>
      <c r="AB649" t="s">
        <v>3436</v>
      </c>
      <c r="AC649" t="s">
        <v>3438</v>
      </c>
      <c r="AD649" t="s">
        <v>3518</v>
      </c>
      <c r="AE649" t="s">
        <v>3519</v>
      </c>
    </row>
    <row r="650" spans="1:31" ht="15" customHeight="1" x14ac:dyDescent="0.2">
      <c r="A650" s="40">
        <v>82</v>
      </c>
      <c r="B650" t="s">
        <v>2160</v>
      </c>
      <c r="D650" t="s">
        <v>18</v>
      </c>
      <c r="F650" t="s">
        <v>3520</v>
      </c>
      <c r="Y650" t="s">
        <v>16</v>
      </c>
      <c r="Z650" t="s">
        <v>3436</v>
      </c>
      <c r="AA650" t="s">
        <v>3437</v>
      </c>
      <c r="AB650" t="s">
        <v>3436</v>
      </c>
      <c r="AC650" t="s">
        <v>3438</v>
      </c>
      <c r="AD650" t="s">
        <v>3520</v>
      </c>
      <c r="AE650" t="s">
        <v>3521</v>
      </c>
    </row>
    <row r="651" spans="1:31" ht="15" customHeight="1" x14ac:dyDescent="0.2">
      <c r="A651" s="40">
        <v>82</v>
      </c>
      <c r="B651" t="s">
        <v>2160</v>
      </c>
      <c r="D651" t="s">
        <v>18</v>
      </c>
      <c r="F651" t="s">
        <v>3522</v>
      </c>
      <c r="Y651" t="s">
        <v>16</v>
      </c>
      <c r="Z651" t="s">
        <v>3436</v>
      </c>
      <c r="AA651" t="s">
        <v>3437</v>
      </c>
      <c r="AB651" t="s">
        <v>3436</v>
      </c>
      <c r="AC651" t="s">
        <v>3438</v>
      </c>
      <c r="AD651" t="s">
        <v>3522</v>
      </c>
      <c r="AE651" t="s">
        <v>3523</v>
      </c>
    </row>
    <row r="652" spans="1:31" ht="15" customHeight="1" x14ac:dyDescent="0.2">
      <c r="A652" s="40">
        <v>82</v>
      </c>
      <c r="B652" t="s">
        <v>2160</v>
      </c>
      <c r="D652" t="s">
        <v>18</v>
      </c>
      <c r="F652" t="s">
        <v>3524</v>
      </c>
      <c r="Y652" t="s">
        <v>16</v>
      </c>
      <c r="Z652" t="s">
        <v>3436</v>
      </c>
      <c r="AA652" t="s">
        <v>3437</v>
      </c>
      <c r="AB652" t="s">
        <v>3436</v>
      </c>
      <c r="AC652" t="s">
        <v>3438</v>
      </c>
      <c r="AD652" t="s">
        <v>3524</v>
      </c>
      <c r="AE652" t="s">
        <v>3525</v>
      </c>
    </row>
    <row r="653" spans="1:31" ht="15" customHeight="1" x14ac:dyDescent="0.2">
      <c r="A653" s="40">
        <v>82</v>
      </c>
      <c r="B653" t="s">
        <v>2160</v>
      </c>
      <c r="D653" t="s">
        <v>18</v>
      </c>
      <c r="F653" t="s">
        <v>3526</v>
      </c>
      <c r="Y653" t="s">
        <v>16</v>
      </c>
      <c r="Z653" t="s">
        <v>3436</v>
      </c>
      <c r="AA653" t="s">
        <v>3437</v>
      </c>
      <c r="AB653" t="s">
        <v>3436</v>
      </c>
      <c r="AC653" t="s">
        <v>3438</v>
      </c>
      <c r="AD653" t="s">
        <v>3526</v>
      </c>
      <c r="AE653" t="s">
        <v>3527</v>
      </c>
    </row>
    <row r="654" spans="1:31" ht="15" customHeight="1" x14ac:dyDescent="0.2">
      <c r="A654" s="40">
        <v>82</v>
      </c>
      <c r="B654" t="s">
        <v>2160</v>
      </c>
      <c r="D654" t="s">
        <v>18</v>
      </c>
      <c r="F654" t="s">
        <v>3528</v>
      </c>
      <c r="Y654" t="s">
        <v>16</v>
      </c>
      <c r="Z654" t="s">
        <v>3436</v>
      </c>
      <c r="AA654" t="s">
        <v>3437</v>
      </c>
      <c r="AB654" t="s">
        <v>3436</v>
      </c>
      <c r="AC654" t="s">
        <v>3438</v>
      </c>
      <c r="AD654" t="s">
        <v>3528</v>
      </c>
      <c r="AE654" t="s">
        <v>3529</v>
      </c>
    </row>
    <row r="655" spans="1:31" ht="15" customHeight="1" x14ac:dyDescent="0.2">
      <c r="A655" s="40">
        <v>82</v>
      </c>
      <c r="B655" t="s">
        <v>2160</v>
      </c>
      <c r="D655" t="s">
        <v>18</v>
      </c>
      <c r="F655" t="s">
        <v>3530</v>
      </c>
      <c r="Y655" t="s">
        <v>16</v>
      </c>
      <c r="Z655" t="s">
        <v>3436</v>
      </c>
      <c r="AA655" t="s">
        <v>3437</v>
      </c>
      <c r="AB655" t="s">
        <v>3436</v>
      </c>
      <c r="AC655" t="s">
        <v>3438</v>
      </c>
      <c r="AD655" t="s">
        <v>3530</v>
      </c>
      <c r="AE655" t="s">
        <v>3531</v>
      </c>
    </row>
    <row r="656" spans="1:31" ht="15" customHeight="1" x14ac:dyDescent="0.2">
      <c r="A656" s="40">
        <v>82</v>
      </c>
      <c r="B656" t="s">
        <v>2160</v>
      </c>
      <c r="D656" t="s">
        <v>18</v>
      </c>
      <c r="F656" t="s">
        <v>3532</v>
      </c>
      <c r="Y656" t="s">
        <v>16</v>
      </c>
      <c r="Z656" t="s">
        <v>3436</v>
      </c>
      <c r="AA656" t="s">
        <v>3437</v>
      </c>
      <c r="AB656" t="s">
        <v>3436</v>
      </c>
      <c r="AC656" t="s">
        <v>3438</v>
      </c>
      <c r="AD656" t="s">
        <v>3532</v>
      </c>
      <c r="AE656" t="s">
        <v>3533</v>
      </c>
    </row>
    <row r="657" spans="1:31" ht="15" customHeight="1" x14ac:dyDescent="0.2">
      <c r="A657" s="40">
        <v>82</v>
      </c>
      <c r="B657" t="s">
        <v>2160</v>
      </c>
      <c r="D657" t="s">
        <v>18</v>
      </c>
      <c r="F657" t="s">
        <v>3534</v>
      </c>
      <c r="Y657" t="s">
        <v>16</v>
      </c>
      <c r="Z657" t="s">
        <v>3436</v>
      </c>
      <c r="AA657" t="s">
        <v>3437</v>
      </c>
      <c r="AB657" t="s">
        <v>3436</v>
      </c>
      <c r="AC657" t="s">
        <v>3438</v>
      </c>
      <c r="AD657" t="s">
        <v>3534</v>
      </c>
      <c r="AE657" t="s">
        <v>3535</v>
      </c>
    </row>
    <row r="658" spans="1:31" ht="15" customHeight="1" x14ac:dyDescent="0.2">
      <c r="A658" s="40">
        <v>82</v>
      </c>
      <c r="B658" t="s">
        <v>2160</v>
      </c>
      <c r="D658" t="s">
        <v>18</v>
      </c>
      <c r="F658" t="s">
        <v>3536</v>
      </c>
      <c r="Y658" t="s">
        <v>16</v>
      </c>
      <c r="Z658" t="s">
        <v>3436</v>
      </c>
      <c r="AA658" t="s">
        <v>3437</v>
      </c>
      <c r="AB658" t="s">
        <v>3436</v>
      </c>
      <c r="AC658" t="s">
        <v>3438</v>
      </c>
      <c r="AD658" t="s">
        <v>3536</v>
      </c>
      <c r="AE658" t="s">
        <v>3537</v>
      </c>
    </row>
    <row r="659" spans="1:31" ht="15" customHeight="1" x14ac:dyDescent="0.2">
      <c r="A659" s="40">
        <v>82</v>
      </c>
      <c r="B659" t="s">
        <v>2160</v>
      </c>
      <c r="D659" t="s">
        <v>18</v>
      </c>
      <c r="F659" t="s">
        <v>3538</v>
      </c>
      <c r="Y659" t="s">
        <v>16</v>
      </c>
      <c r="Z659" t="s">
        <v>3436</v>
      </c>
      <c r="AA659" t="s">
        <v>3437</v>
      </c>
      <c r="AB659" t="s">
        <v>3436</v>
      </c>
      <c r="AC659" t="s">
        <v>3438</v>
      </c>
      <c r="AD659" t="s">
        <v>3538</v>
      </c>
      <c r="AE659" t="s">
        <v>3539</v>
      </c>
    </row>
    <row r="660" spans="1:31" ht="15" customHeight="1" x14ac:dyDescent="0.2">
      <c r="A660" s="40">
        <v>82</v>
      </c>
      <c r="B660" t="s">
        <v>2160</v>
      </c>
      <c r="D660" t="s">
        <v>18</v>
      </c>
      <c r="F660" t="s">
        <v>3540</v>
      </c>
      <c r="Y660" t="s">
        <v>16</v>
      </c>
      <c r="Z660" t="s">
        <v>3436</v>
      </c>
      <c r="AA660" t="s">
        <v>3437</v>
      </c>
      <c r="AB660" t="s">
        <v>3436</v>
      </c>
      <c r="AC660" t="s">
        <v>3438</v>
      </c>
      <c r="AD660" t="s">
        <v>3540</v>
      </c>
      <c r="AE660" t="s">
        <v>3541</v>
      </c>
    </row>
    <row r="661" spans="1:31" ht="15" customHeight="1" x14ac:dyDescent="0.2">
      <c r="A661" s="40">
        <v>82</v>
      </c>
      <c r="B661" t="s">
        <v>2160</v>
      </c>
      <c r="D661" t="s">
        <v>18</v>
      </c>
      <c r="F661" t="s">
        <v>3542</v>
      </c>
      <c r="Y661" t="s">
        <v>16</v>
      </c>
      <c r="Z661" t="s">
        <v>3436</v>
      </c>
      <c r="AA661" t="s">
        <v>3437</v>
      </c>
      <c r="AB661" t="s">
        <v>3436</v>
      </c>
      <c r="AC661" t="s">
        <v>3438</v>
      </c>
      <c r="AD661" t="s">
        <v>3542</v>
      </c>
      <c r="AE661" t="s">
        <v>3543</v>
      </c>
    </row>
    <row r="662" spans="1:31" ht="15" customHeight="1" x14ac:dyDescent="0.2">
      <c r="A662" s="40">
        <v>82</v>
      </c>
      <c r="B662" t="s">
        <v>2160</v>
      </c>
      <c r="D662" t="s">
        <v>18</v>
      </c>
      <c r="F662" t="s">
        <v>3544</v>
      </c>
      <c r="Y662" t="s">
        <v>16</v>
      </c>
      <c r="Z662" t="s">
        <v>3436</v>
      </c>
      <c r="AA662" t="s">
        <v>3437</v>
      </c>
      <c r="AB662" t="s">
        <v>3436</v>
      </c>
      <c r="AC662" t="s">
        <v>3438</v>
      </c>
      <c r="AD662" t="s">
        <v>3544</v>
      </c>
      <c r="AE662" t="s">
        <v>3545</v>
      </c>
    </row>
    <row r="663" spans="1:31" ht="15" customHeight="1" x14ac:dyDescent="0.2">
      <c r="A663" s="40">
        <v>82</v>
      </c>
      <c r="B663" t="s">
        <v>2160</v>
      </c>
      <c r="D663" t="s">
        <v>18</v>
      </c>
      <c r="F663" t="s">
        <v>3546</v>
      </c>
      <c r="Y663" t="s">
        <v>16</v>
      </c>
      <c r="Z663" t="s">
        <v>3436</v>
      </c>
      <c r="AA663" t="s">
        <v>3437</v>
      </c>
      <c r="AB663" t="s">
        <v>3436</v>
      </c>
      <c r="AC663" t="s">
        <v>3438</v>
      </c>
      <c r="AD663" t="s">
        <v>3546</v>
      </c>
      <c r="AE663" t="s">
        <v>3547</v>
      </c>
    </row>
    <row r="664" spans="1:31" ht="15" customHeight="1" x14ac:dyDescent="0.2">
      <c r="A664" s="40">
        <v>82</v>
      </c>
      <c r="B664" t="s">
        <v>2160</v>
      </c>
      <c r="D664" t="s">
        <v>18</v>
      </c>
      <c r="F664" t="s">
        <v>3548</v>
      </c>
      <c r="Y664" t="s">
        <v>16</v>
      </c>
      <c r="Z664" t="s">
        <v>3436</v>
      </c>
      <c r="AA664" t="s">
        <v>3437</v>
      </c>
      <c r="AB664" t="s">
        <v>3436</v>
      </c>
      <c r="AC664" t="s">
        <v>3438</v>
      </c>
      <c r="AD664" t="s">
        <v>3548</v>
      </c>
      <c r="AE664" t="s">
        <v>3549</v>
      </c>
    </row>
    <row r="665" spans="1:31" ht="15" customHeight="1" x14ac:dyDescent="0.2">
      <c r="A665" s="40">
        <v>82</v>
      </c>
      <c r="B665" t="s">
        <v>2160</v>
      </c>
      <c r="D665" t="s">
        <v>18</v>
      </c>
      <c r="F665" t="s">
        <v>3550</v>
      </c>
      <c r="Y665" t="s">
        <v>16</v>
      </c>
      <c r="Z665" t="s">
        <v>3436</v>
      </c>
      <c r="AA665" t="s">
        <v>3437</v>
      </c>
      <c r="AB665" t="s">
        <v>3436</v>
      </c>
      <c r="AC665" t="s">
        <v>3438</v>
      </c>
      <c r="AD665" t="s">
        <v>3550</v>
      </c>
      <c r="AE665" t="s">
        <v>3551</v>
      </c>
    </row>
    <row r="666" spans="1:31" ht="15" customHeight="1" x14ac:dyDescent="0.2">
      <c r="A666" s="40">
        <v>82</v>
      </c>
      <c r="B666" t="s">
        <v>2160</v>
      </c>
      <c r="D666" t="s">
        <v>18</v>
      </c>
      <c r="F666" t="s">
        <v>3552</v>
      </c>
      <c r="Y666" t="s">
        <v>16</v>
      </c>
      <c r="Z666" t="s">
        <v>3436</v>
      </c>
      <c r="AA666" t="s">
        <v>3437</v>
      </c>
      <c r="AB666" t="s">
        <v>3436</v>
      </c>
      <c r="AC666" t="s">
        <v>3438</v>
      </c>
      <c r="AD666" t="s">
        <v>3552</v>
      </c>
      <c r="AE666" t="s">
        <v>3553</v>
      </c>
    </row>
    <row r="667" spans="1:31" ht="15" customHeight="1" x14ac:dyDescent="0.2">
      <c r="A667" s="40">
        <v>82</v>
      </c>
      <c r="B667" t="s">
        <v>2160</v>
      </c>
      <c r="D667" t="s">
        <v>18</v>
      </c>
      <c r="F667" t="s">
        <v>3554</v>
      </c>
      <c r="Y667" t="s">
        <v>16</v>
      </c>
      <c r="Z667" t="s">
        <v>3436</v>
      </c>
      <c r="AA667" t="s">
        <v>3437</v>
      </c>
      <c r="AB667" t="s">
        <v>3436</v>
      </c>
      <c r="AC667" t="s">
        <v>3438</v>
      </c>
      <c r="AD667" t="s">
        <v>3554</v>
      </c>
      <c r="AE667" t="s">
        <v>3555</v>
      </c>
    </row>
    <row r="668" spans="1:31" ht="15" customHeight="1" x14ac:dyDescent="0.2">
      <c r="A668" s="40">
        <v>82</v>
      </c>
      <c r="B668" t="s">
        <v>2160</v>
      </c>
      <c r="D668" t="s">
        <v>18</v>
      </c>
      <c r="F668" t="s">
        <v>3556</v>
      </c>
      <c r="Y668" t="s">
        <v>16</v>
      </c>
      <c r="Z668" t="s">
        <v>3436</v>
      </c>
      <c r="AA668" t="s">
        <v>3437</v>
      </c>
      <c r="AB668" t="s">
        <v>3436</v>
      </c>
      <c r="AC668" t="s">
        <v>3438</v>
      </c>
      <c r="AD668" t="s">
        <v>3556</v>
      </c>
      <c r="AE668" t="s">
        <v>3557</v>
      </c>
    </row>
    <row r="669" spans="1:31" ht="15" customHeight="1" x14ac:dyDescent="0.2">
      <c r="A669" s="40">
        <v>82</v>
      </c>
      <c r="B669" t="s">
        <v>2160</v>
      </c>
      <c r="D669" t="s">
        <v>18</v>
      </c>
      <c r="F669" t="s">
        <v>3558</v>
      </c>
      <c r="Y669" t="s">
        <v>16</v>
      </c>
      <c r="Z669" t="s">
        <v>3436</v>
      </c>
      <c r="AA669" t="s">
        <v>3437</v>
      </c>
      <c r="AB669" t="s">
        <v>3436</v>
      </c>
      <c r="AC669" t="s">
        <v>3438</v>
      </c>
      <c r="AD669" t="s">
        <v>3558</v>
      </c>
      <c r="AE669" t="s">
        <v>3559</v>
      </c>
    </row>
    <row r="670" spans="1:31" ht="15" customHeight="1" x14ac:dyDescent="0.2">
      <c r="A670" s="40">
        <v>82</v>
      </c>
      <c r="B670" t="s">
        <v>2160</v>
      </c>
      <c r="D670" t="s">
        <v>18</v>
      </c>
      <c r="F670" t="s">
        <v>3560</v>
      </c>
      <c r="Y670" t="s">
        <v>16</v>
      </c>
      <c r="Z670" t="s">
        <v>3436</v>
      </c>
      <c r="AA670" t="s">
        <v>3437</v>
      </c>
      <c r="AB670" t="s">
        <v>3436</v>
      </c>
      <c r="AC670" t="s">
        <v>3438</v>
      </c>
      <c r="AD670" t="s">
        <v>3560</v>
      </c>
      <c r="AE670" t="s">
        <v>3561</v>
      </c>
    </row>
    <row r="671" spans="1:31" ht="15" customHeight="1" x14ac:dyDescent="0.2">
      <c r="A671" s="40">
        <v>82</v>
      </c>
      <c r="B671" t="s">
        <v>2160</v>
      </c>
      <c r="D671" t="s">
        <v>18</v>
      </c>
      <c r="F671" t="s">
        <v>3562</v>
      </c>
      <c r="Y671" t="s">
        <v>16</v>
      </c>
      <c r="Z671" t="s">
        <v>3436</v>
      </c>
      <c r="AA671" t="s">
        <v>3437</v>
      </c>
      <c r="AB671" t="s">
        <v>3436</v>
      </c>
      <c r="AC671" t="s">
        <v>3438</v>
      </c>
      <c r="AD671" t="s">
        <v>3562</v>
      </c>
      <c r="AE671" t="s">
        <v>3563</v>
      </c>
    </row>
    <row r="672" spans="1:31" ht="15" customHeight="1" x14ac:dyDescent="0.2">
      <c r="A672" s="40">
        <v>82</v>
      </c>
      <c r="B672" t="s">
        <v>2160</v>
      </c>
      <c r="D672" t="s">
        <v>18</v>
      </c>
      <c r="F672" t="s">
        <v>3564</v>
      </c>
      <c r="Y672" t="s">
        <v>16</v>
      </c>
      <c r="Z672" t="s">
        <v>3436</v>
      </c>
      <c r="AA672" t="s">
        <v>3437</v>
      </c>
      <c r="AB672" t="s">
        <v>3436</v>
      </c>
      <c r="AC672" t="s">
        <v>3438</v>
      </c>
      <c r="AD672" t="s">
        <v>3564</v>
      </c>
      <c r="AE672" t="s">
        <v>3565</v>
      </c>
    </row>
    <row r="673" spans="1:31" ht="15" customHeight="1" x14ac:dyDescent="0.2">
      <c r="A673" s="40">
        <v>82</v>
      </c>
      <c r="B673" t="s">
        <v>2160</v>
      </c>
      <c r="D673" t="s">
        <v>18</v>
      </c>
      <c r="F673" t="s">
        <v>3566</v>
      </c>
      <c r="Y673" t="s">
        <v>16</v>
      </c>
      <c r="Z673" t="s">
        <v>3436</v>
      </c>
      <c r="AA673" t="s">
        <v>3437</v>
      </c>
      <c r="AB673" t="s">
        <v>3436</v>
      </c>
      <c r="AC673" t="s">
        <v>3438</v>
      </c>
      <c r="AD673" t="s">
        <v>3566</v>
      </c>
      <c r="AE673" t="s">
        <v>3567</v>
      </c>
    </row>
    <row r="674" spans="1:31" ht="15" customHeight="1" x14ac:dyDescent="0.2">
      <c r="A674" s="40">
        <v>82</v>
      </c>
      <c r="B674" t="s">
        <v>2160</v>
      </c>
      <c r="D674" t="s">
        <v>18</v>
      </c>
      <c r="F674" t="s">
        <v>3568</v>
      </c>
      <c r="Y674" t="s">
        <v>16</v>
      </c>
      <c r="Z674" t="s">
        <v>3436</v>
      </c>
      <c r="AA674" t="s">
        <v>3437</v>
      </c>
      <c r="AB674" t="s">
        <v>3436</v>
      </c>
      <c r="AC674" t="s">
        <v>3438</v>
      </c>
      <c r="AD674" t="s">
        <v>3568</v>
      </c>
      <c r="AE674" t="s">
        <v>3569</v>
      </c>
    </row>
    <row r="675" spans="1:31" ht="15" customHeight="1" x14ac:dyDescent="0.2">
      <c r="A675" s="40">
        <v>82</v>
      </c>
      <c r="B675" t="s">
        <v>2160</v>
      </c>
      <c r="D675" t="s">
        <v>18</v>
      </c>
      <c r="F675" t="s">
        <v>3570</v>
      </c>
      <c r="Y675" t="s">
        <v>16</v>
      </c>
      <c r="Z675" t="s">
        <v>3436</v>
      </c>
      <c r="AA675" t="s">
        <v>3437</v>
      </c>
      <c r="AB675" t="s">
        <v>3436</v>
      </c>
      <c r="AC675" t="s">
        <v>3438</v>
      </c>
      <c r="AD675" t="s">
        <v>3570</v>
      </c>
      <c r="AE675" t="s">
        <v>3571</v>
      </c>
    </row>
    <row r="676" spans="1:31" ht="15" customHeight="1" x14ac:dyDescent="0.2">
      <c r="A676" s="40">
        <v>82</v>
      </c>
      <c r="B676" t="s">
        <v>2160</v>
      </c>
      <c r="D676" t="s">
        <v>18</v>
      </c>
      <c r="F676" t="s">
        <v>3572</v>
      </c>
      <c r="Y676" t="s">
        <v>16</v>
      </c>
      <c r="Z676" t="s">
        <v>3436</v>
      </c>
      <c r="AA676" t="s">
        <v>3437</v>
      </c>
      <c r="AB676" t="s">
        <v>3436</v>
      </c>
      <c r="AC676" t="s">
        <v>3438</v>
      </c>
      <c r="AD676" t="s">
        <v>3572</v>
      </c>
      <c r="AE676" t="s">
        <v>3573</v>
      </c>
    </row>
    <row r="677" spans="1:31" ht="15" customHeight="1" x14ac:dyDescent="0.2">
      <c r="A677" s="40">
        <v>82</v>
      </c>
      <c r="B677" t="s">
        <v>2160</v>
      </c>
      <c r="D677" t="s">
        <v>18</v>
      </c>
      <c r="F677" t="s">
        <v>3574</v>
      </c>
      <c r="Y677" t="s">
        <v>16</v>
      </c>
      <c r="Z677" t="s">
        <v>3436</v>
      </c>
      <c r="AA677" t="s">
        <v>3437</v>
      </c>
      <c r="AB677" t="s">
        <v>3436</v>
      </c>
      <c r="AC677" t="s">
        <v>3438</v>
      </c>
      <c r="AD677" t="s">
        <v>3574</v>
      </c>
      <c r="AE677" t="s">
        <v>3575</v>
      </c>
    </row>
    <row r="678" spans="1:31" ht="15" customHeight="1" x14ac:dyDescent="0.2">
      <c r="A678" s="40">
        <v>82</v>
      </c>
      <c r="B678" t="s">
        <v>2160</v>
      </c>
      <c r="D678" t="s">
        <v>18</v>
      </c>
      <c r="F678" t="s">
        <v>3576</v>
      </c>
      <c r="Y678" t="s">
        <v>16</v>
      </c>
      <c r="Z678" t="s">
        <v>3436</v>
      </c>
      <c r="AA678" t="s">
        <v>3437</v>
      </c>
      <c r="AB678" t="s">
        <v>3436</v>
      </c>
      <c r="AC678" t="s">
        <v>3438</v>
      </c>
      <c r="AD678" t="s">
        <v>3576</v>
      </c>
      <c r="AE678" t="s">
        <v>3577</v>
      </c>
    </row>
    <row r="679" spans="1:31" ht="15" customHeight="1" x14ac:dyDescent="0.2">
      <c r="A679" s="40">
        <v>82</v>
      </c>
      <c r="B679" t="s">
        <v>2160</v>
      </c>
      <c r="D679" t="s">
        <v>18</v>
      </c>
      <c r="F679" t="s">
        <v>3578</v>
      </c>
      <c r="Y679" t="s">
        <v>16</v>
      </c>
      <c r="Z679" t="s">
        <v>3436</v>
      </c>
      <c r="AA679" t="s">
        <v>3437</v>
      </c>
      <c r="AB679" t="s">
        <v>3436</v>
      </c>
      <c r="AC679" t="s">
        <v>3438</v>
      </c>
      <c r="AD679" t="s">
        <v>3578</v>
      </c>
      <c r="AE679" t="s">
        <v>3579</v>
      </c>
    </row>
    <row r="680" spans="1:31" ht="15" customHeight="1" x14ac:dyDescent="0.2">
      <c r="A680" s="40">
        <v>82</v>
      </c>
      <c r="B680" t="s">
        <v>2160</v>
      </c>
      <c r="D680" t="s">
        <v>18</v>
      </c>
      <c r="F680" t="s">
        <v>3580</v>
      </c>
      <c r="Y680" t="s">
        <v>16</v>
      </c>
      <c r="Z680" t="s">
        <v>3436</v>
      </c>
      <c r="AA680" t="s">
        <v>3437</v>
      </c>
      <c r="AB680" t="s">
        <v>3436</v>
      </c>
      <c r="AC680" t="s">
        <v>3438</v>
      </c>
      <c r="AD680" t="s">
        <v>3580</v>
      </c>
      <c r="AE680" t="s">
        <v>3581</v>
      </c>
    </row>
    <row r="681" spans="1:31" ht="15" customHeight="1" x14ac:dyDescent="0.2">
      <c r="A681" s="40">
        <v>82</v>
      </c>
      <c r="B681" t="s">
        <v>2160</v>
      </c>
      <c r="D681" t="s">
        <v>18</v>
      </c>
      <c r="F681" t="s">
        <v>3582</v>
      </c>
      <c r="Y681" t="s">
        <v>16</v>
      </c>
      <c r="Z681" t="s">
        <v>3436</v>
      </c>
      <c r="AA681" t="s">
        <v>3437</v>
      </c>
      <c r="AB681" t="s">
        <v>3436</v>
      </c>
      <c r="AC681" t="s">
        <v>3438</v>
      </c>
      <c r="AD681" t="s">
        <v>3582</v>
      </c>
      <c r="AE681" t="s">
        <v>3583</v>
      </c>
    </row>
    <row r="682" spans="1:31" ht="15" customHeight="1" x14ac:dyDescent="0.2">
      <c r="A682" s="40">
        <v>82</v>
      </c>
      <c r="B682" t="s">
        <v>2160</v>
      </c>
      <c r="D682" t="s">
        <v>18</v>
      </c>
      <c r="F682" t="s">
        <v>3584</v>
      </c>
      <c r="Y682" t="s">
        <v>16</v>
      </c>
      <c r="Z682" t="s">
        <v>3436</v>
      </c>
      <c r="AA682" t="s">
        <v>3437</v>
      </c>
      <c r="AB682" t="s">
        <v>3436</v>
      </c>
      <c r="AC682" t="s">
        <v>3438</v>
      </c>
      <c r="AD682" t="s">
        <v>3584</v>
      </c>
      <c r="AE682" t="s">
        <v>3585</v>
      </c>
    </row>
    <row r="683" spans="1:31" ht="15" customHeight="1" x14ac:dyDescent="0.2">
      <c r="A683" s="40">
        <v>82</v>
      </c>
      <c r="B683" t="s">
        <v>2160</v>
      </c>
      <c r="D683" t="s">
        <v>18</v>
      </c>
      <c r="F683" t="s">
        <v>3586</v>
      </c>
      <c r="Y683" t="s">
        <v>16</v>
      </c>
      <c r="Z683" t="s">
        <v>3436</v>
      </c>
      <c r="AA683" t="s">
        <v>3437</v>
      </c>
      <c r="AB683" t="s">
        <v>3436</v>
      </c>
      <c r="AC683" t="s">
        <v>3438</v>
      </c>
      <c r="AD683" t="s">
        <v>3586</v>
      </c>
      <c r="AE683" t="s">
        <v>3587</v>
      </c>
    </row>
    <row r="684" spans="1:31" ht="15" customHeight="1" x14ac:dyDescent="0.2">
      <c r="A684" s="40">
        <v>82</v>
      </c>
      <c r="B684" t="s">
        <v>2160</v>
      </c>
      <c r="D684" t="s">
        <v>18</v>
      </c>
      <c r="F684" t="s">
        <v>3588</v>
      </c>
      <c r="Y684" t="s">
        <v>16</v>
      </c>
      <c r="Z684" t="s">
        <v>3436</v>
      </c>
      <c r="AA684" t="s">
        <v>3437</v>
      </c>
      <c r="AB684" t="s">
        <v>3436</v>
      </c>
      <c r="AC684" t="s">
        <v>3438</v>
      </c>
      <c r="AD684" t="s">
        <v>3588</v>
      </c>
      <c r="AE684" t="s">
        <v>3589</v>
      </c>
    </row>
    <row r="685" spans="1:31" ht="15" customHeight="1" x14ac:dyDescent="0.2">
      <c r="A685" s="40">
        <v>82</v>
      </c>
      <c r="B685" t="s">
        <v>2160</v>
      </c>
      <c r="D685" t="s">
        <v>18</v>
      </c>
      <c r="F685" t="s">
        <v>3590</v>
      </c>
      <c r="Y685" t="s">
        <v>16</v>
      </c>
      <c r="Z685" t="s">
        <v>3436</v>
      </c>
      <c r="AA685" t="s">
        <v>3437</v>
      </c>
      <c r="AB685" t="s">
        <v>3436</v>
      </c>
      <c r="AC685" t="s">
        <v>3438</v>
      </c>
      <c r="AD685" t="s">
        <v>3590</v>
      </c>
      <c r="AE685" t="s">
        <v>3591</v>
      </c>
    </row>
    <row r="686" spans="1:31" ht="15" customHeight="1" x14ac:dyDescent="0.2">
      <c r="A686" s="40">
        <v>82</v>
      </c>
      <c r="B686" t="s">
        <v>2160</v>
      </c>
      <c r="D686" t="s">
        <v>18</v>
      </c>
      <c r="F686" t="s">
        <v>3592</v>
      </c>
      <c r="Y686" t="s">
        <v>16</v>
      </c>
      <c r="Z686" t="s">
        <v>3436</v>
      </c>
      <c r="AA686" t="s">
        <v>3437</v>
      </c>
      <c r="AB686" t="s">
        <v>3436</v>
      </c>
      <c r="AC686" t="s">
        <v>3438</v>
      </c>
      <c r="AD686" t="s">
        <v>3592</v>
      </c>
      <c r="AE686" t="s">
        <v>3593</v>
      </c>
    </row>
    <row r="687" spans="1:31" ht="15" customHeight="1" x14ac:dyDescent="0.2">
      <c r="A687" s="40">
        <v>82</v>
      </c>
      <c r="B687" t="s">
        <v>2160</v>
      </c>
      <c r="D687" t="s">
        <v>18</v>
      </c>
      <c r="F687" t="s">
        <v>3594</v>
      </c>
      <c r="Y687" t="s">
        <v>16</v>
      </c>
      <c r="Z687" t="s">
        <v>3436</v>
      </c>
      <c r="AA687" t="s">
        <v>3437</v>
      </c>
      <c r="AB687" t="s">
        <v>3436</v>
      </c>
      <c r="AC687" t="s">
        <v>3438</v>
      </c>
      <c r="AD687" t="s">
        <v>3594</v>
      </c>
      <c r="AE687" t="s">
        <v>3595</v>
      </c>
    </row>
    <row r="688" spans="1:31" ht="15" customHeight="1" x14ac:dyDescent="0.2">
      <c r="A688" s="40">
        <v>82</v>
      </c>
      <c r="B688" t="s">
        <v>2160</v>
      </c>
      <c r="D688" t="s">
        <v>18</v>
      </c>
      <c r="F688" t="s">
        <v>3596</v>
      </c>
      <c r="Y688" t="s">
        <v>16</v>
      </c>
      <c r="Z688" t="s">
        <v>3436</v>
      </c>
      <c r="AA688" t="s">
        <v>3437</v>
      </c>
      <c r="AB688" t="s">
        <v>3436</v>
      </c>
      <c r="AC688" t="s">
        <v>3438</v>
      </c>
      <c r="AD688" t="s">
        <v>3596</v>
      </c>
      <c r="AE688" t="s">
        <v>3597</v>
      </c>
    </row>
    <row r="689" spans="1:31" ht="15" customHeight="1" x14ac:dyDescent="0.2">
      <c r="A689" s="40">
        <v>82</v>
      </c>
      <c r="B689" t="s">
        <v>2160</v>
      </c>
      <c r="D689" t="s">
        <v>18</v>
      </c>
      <c r="F689" t="s">
        <v>3598</v>
      </c>
      <c r="Y689" t="s">
        <v>16</v>
      </c>
      <c r="Z689" t="s">
        <v>3436</v>
      </c>
      <c r="AA689" t="s">
        <v>3437</v>
      </c>
      <c r="AB689" t="s">
        <v>3436</v>
      </c>
      <c r="AC689" t="s">
        <v>3438</v>
      </c>
      <c r="AD689" t="s">
        <v>3598</v>
      </c>
      <c r="AE689" t="s">
        <v>3599</v>
      </c>
    </row>
    <row r="690" spans="1:31" ht="15" customHeight="1" x14ac:dyDescent="0.2">
      <c r="A690" s="40">
        <v>82</v>
      </c>
      <c r="B690" t="s">
        <v>2160</v>
      </c>
      <c r="D690" t="s">
        <v>18</v>
      </c>
      <c r="F690" t="s">
        <v>3600</v>
      </c>
      <c r="Y690" t="s">
        <v>16</v>
      </c>
      <c r="Z690" t="s">
        <v>3436</v>
      </c>
      <c r="AA690" t="s">
        <v>3437</v>
      </c>
      <c r="AB690" t="s">
        <v>3436</v>
      </c>
      <c r="AC690" t="s">
        <v>3438</v>
      </c>
      <c r="AD690" t="s">
        <v>3600</v>
      </c>
      <c r="AE690" t="s">
        <v>3601</v>
      </c>
    </row>
    <row r="691" spans="1:31" ht="15" customHeight="1" x14ac:dyDescent="0.2">
      <c r="A691" s="40">
        <v>82</v>
      </c>
      <c r="B691" t="s">
        <v>2160</v>
      </c>
      <c r="D691" t="s">
        <v>18</v>
      </c>
      <c r="F691" t="s">
        <v>3602</v>
      </c>
      <c r="Y691" t="s">
        <v>16</v>
      </c>
      <c r="Z691" t="s">
        <v>3436</v>
      </c>
      <c r="AA691" t="s">
        <v>3437</v>
      </c>
      <c r="AB691" t="s">
        <v>3436</v>
      </c>
      <c r="AC691" t="s">
        <v>3438</v>
      </c>
      <c r="AD691" t="s">
        <v>3602</v>
      </c>
      <c r="AE691" t="s">
        <v>3603</v>
      </c>
    </row>
    <row r="692" spans="1:31" ht="15" customHeight="1" x14ac:dyDescent="0.2">
      <c r="A692" s="40">
        <v>82</v>
      </c>
      <c r="B692" t="s">
        <v>2160</v>
      </c>
      <c r="D692" t="s">
        <v>18</v>
      </c>
      <c r="F692" t="s">
        <v>3604</v>
      </c>
      <c r="Y692" t="s">
        <v>16</v>
      </c>
      <c r="Z692" t="s">
        <v>3436</v>
      </c>
      <c r="AA692" t="s">
        <v>3437</v>
      </c>
      <c r="AB692" t="s">
        <v>3436</v>
      </c>
      <c r="AC692" t="s">
        <v>3438</v>
      </c>
      <c r="AD692" t="s">
        <v>3604</v>
      </c>
      <c r="AE692" t="s">
        <v>3605</v>
      </c>
    </row>
    <row r="693" spans="1:31" ht="15" customHeight="1" x14ac:dyDescent="0.2">
      <c r="A693" s="40">
        <v>82</v>
      </c>
      <c r="B693" t="s">
        <v>2160</v>
      </c>
      <c r="D693" t="s">
        <v>18</v>
      </c>
      <c r="F693" t="s">
        <v>3606</v>
      </c>
      <c r="Y693" t="s">
        <v>16</v>
      </c>
      <c r="Z693" t="s">
        <v>3436</v>
      </c>
      <c r="AA693" t="s">
        <v>3437</v>
      </c>
      <c r="AB693" t="s">
        <v>3436</v>
      </c>
      <c r="AC693" t="s">
        <v>3438</v>
      </c>
      <c r="AD693" t="s">
        <v>3606</v>
      </c>
      <c r="AE693" t="s">
        <v>3607</v>
      </c>
    </row>
    <row r="694" spans="1:31" ht="15" customHeight="1" x14ac:dyDescent="0.2">
      <c r="A694" s="40">
        <v>82</v>
      </c>
      <c r="B694" t="s">
        <v>2160</v>
      </c>
      <c r="D694" t="s">
        <v>18</v>
      </c>
      <c r="F694" t="s">
        <v>3608</v>
      </c>
      <c r="Y694" t="s">
        <v>16</v>
      </c>
      <c r="Z694" t="s">
        <v>3436</v>
      </c>
      <c r="AA694" t="s">
        <v>3437</v>
      </c>
      <c r="AB694" t="s">
        <v>3436</v>
      </c>
      <c r="AC694" t="s">
        <v>3438</v>
      </c>
      <c r="AD694" t="s">
        <v>3608</v>
      </c>
      <c r="AE694" t="s">
        <v>3609</v>
      </c>
    </row>
    <row r="695" spans="1:31" ht="15" customHeight="1" x14ac:dyDescent="0.2">
      <c r="A695" s="40">
        <v>82</v>
      </c>
      <c r="B695" t="s">
        <v>2160</v>
      </c>
      <c r="D695" t="s">
        <v>18</v>
      </c>
      <c r="F695" t="s">
        <v>3610</v>
      </c>
      <c r="Y695" t="s">
        <v>16</v>
      </c>
      <c r="Z695" t="s">
        <v>3436</v>
      </c>
      <c r="AA695" t="s">
        <v>3437</v>
      </c>
      <c r="AB695" t="s">
        <v>3436</v>
      </c>
      <c r="AC695" t="s">
        <v>3438</v>
      </c>
      <c r="AD695" t="s">
        <v>3610</v>
      </c>
      <c r="AE695" t="s">
        <v>3611</v>
      </c>
    </row>
    <row r="696" spans="1:31" ht="15" customHeight="1" x14ac:dyDescent="0.2">
      <c r="A696" s="40">
        <v>82</v>
      </c>
      <c r="B696" t="s">
        <v>2160</v>
      </c>
      <c r="D696" t="s">
        <v>18</v>
      </c>
      <c r="F696" t="s">
        <v>3612</v>
      </c>
      <c r="Y696" t="s">
        <v>16</v>
      </c>
      <c r="Z696" t="s">
        <v>3436</v>
      </c>
      <c r="AA696" t="s">
        <v>3437</v>
      </c>
      <c r="AB696" t="s">
        <v>3436</v>
      </c>
      <c r="AC696" t="s">
        <v>3438</v>
      </c>
      <c r="AD696" t="s">
        <v>3612</v>
      </c>
      <c r="AE696" t="s">
        <v>3613</v>
      </c>
    </row>
    <row r="697" spans="1:31" ht="15" customHeight="1" x14ac:dyDescent="0.2">
      <c r="A697" s="40">
        <v>82</v>
      </c>
      <c r="B697" t="s">
        <v>2160</v>
      </c>
      <c r="D697" t="s">
        <v>18</v>
      </c>
      <c r="F697" t="s">
        <v>3614</v>
      </c>
      <c r="Y697" t="s">
        <v>16</v>
      </c>
      <c r="Z697" t="s">
        <v>3436</v>
      </c>
      <c r="AA697" t="s">
        <v>3437</v>
      </c>
      <c r="AB697" t="s">
        <v>3436</v>
      </c>
      <c r="AC697" t="s">
        <v>3438</v>
      </c>
      <c r="AD697" t="s">
        <v>3614</v>
      </c>
      <c r="AE697" t="s">
        <v>3615</v>
      </c>
    </row>
    <row r="698" spans="1:31" ht="15" customHeight="1" x14ac:dyDescent="0.2">
      <c r="A698" s="40">
        <v>82</v>
      </c>
      <c r="B698" t="s">
        <v>2160</v>
      </c>
      <c r="D698" t="s">
        <v>18</v>
      </c>
      <c r="F698" t="s">
        <v>3616</v>
      </c>
      <c r="Y698" t="s">
        <v>16</v>
      </c>
      <c r="Z698" t="s">
        <v>3436</v>
      </c>
      <c r="AA698" t="s">
        <v>3437</v>
      </c>
      <c r="AB698" t="s">
        <v>3436</v>
      </c>
      <c r="AC698" t="s">
        <v>3438</v>
      </c>
      <c r="AD698" t="s">
        <v>3616</v>
      </c>
      <c r="AE698" t="s">
        <v>3617</v>
      </c>
    </row>
    <row r="699" spans="1:31" ht="15" customHeight="1" x14ac:dyDescent="0.2">
      <c r="A699" s="40">
        <v>82</v>
      </c>
      <c r="B699" t="s">
        <v>2160</v>
      </c>
      <c r="D699" t="s">
        <v>18</v>
      </c>
      <c r="F699" t="s">
        <v>3618</v>
      </c>
      <c r="Y699" t="s">
        <v>16</v>
      </c>
      <c r="Z699" t="s">
        <v>3436</v>
      </c>
      <c r="AA699" t="s">
        <v>3437</v>
      </c>
      <c r="AB699" t="s">
        <v>3436</v>
      </c>
      <c r="AC699" t="s">
        <v>3438</v>
      </c>
      <c r="AD699" t="s">
        <v>3618</v>
      </c>
      <c r="AE699" t="s">
        <v>3619</v>
      </c>
    </row>
    <row r="700" spans="1:31" ht="15" customHeight="1" x14ac:dyDescent="0.2">
      <c r="A700" s="40">
        <v>82</v>
      </c>
      <c r="B700" t="s">
        <v>2160</v>
      </c>
      <c r="D700" t="s">
        <v>18</v>
      </c>
      <c r="F700" t="s">
        <v>3620</v>
      </c>
      <c r="Y700" t="s">
        <v>16</v>
      </c>
      <c r="Z700" t="s">
        <v>3436</v>
      </c>
      <c r="AA700" t="s">
        <v>3437</v>
      </c>
      <c r="AB700" t="s">
        <v>3436</v>
      </c>
      <c r="AC700" t="s">
        <v>3438</v>
      </c>
      <c r="AD700" t="s">
        <v>3620</v>
      </c>
      <c r="AE700" t="s">
        <v>3621</v>
      </c>
    </row>
    <row r="701" spans="1:31" ht="15" customHeight="1" x14ac:dyDescent="0.2">
      <c r="A701" s="40">
        <v>82</v>
      </c>
      <c r="B701" t="s">
        <v>2160</v>
      </c>
      <c r="D701" t="s">
        <v>18</v>
      </c>
      <c r="F701" t="s">
        <v>3622</v>
      </c>
      <c r="Y701" t="s">
        <v>16</v>
      </c>
      <c r="Z701" t="s">
        <v>3436</v>
      </c>
      <c r="AA701" t="s">
        <v>3437</v>
      </c>
      <c r="AB701" t="s">
        <v>3436</v>
      </c>
      <c r="AC701" t="s">
        <v>3438</v>
      </c>
      <c r="AD701" t="s">
        <v>3622</v>
      </c>
      <c r="AE701" t="s">
        <v>3623</v>
      </c>
    </row>
    <row r="702" spans="1:31" ht="15" customHeight="1" x14ac:dyDescent="0.2">
      <c r="A702" s="40">
        <v>82</v>
      </c>
      <c r="B702" t="s">
        <v>2160</v>
      </c>
      <c r="D702" t="s">
        <v>18</v>
      </c>
      <c r="F702" t="s">
        <v>3624</v>
      </c>
      <c r="Y702" t="s">
        <v>16</v>
      </c>
      <c r="Z702" t="s">
        <v>3436</v>
      </c>
      <c r="AA702" t="s">
        <v>3437</v>
      </c>
      <c r="AB702" t="s">
        <v>3436</v>
      </c>
      <c r="AC702" t="s">
        <v>3438</v>
      </c>
      <c r="AD702" t="s">
        <v>3624</v>
      </c>
      <c r="AE702" t="s">
        <v>3625</v>
      </c>
    </row>
    <row r="703" spans="1:31" ht="15" customHeight="1" x14ac:dyDescent="0.2">
      <c r="A703" s="40">
        <v>82</v>
      </c>
      <c r="B703" t="s">
        <v>2160</v>
      </c>
      <c r="D703" t="s">
        <v>18</v>
      </c>
      <c r="F703" t="s">
        <v>3626</v>
      </c>
      <c r="Y703" t="s">
        <v>16</v>
      </c>
      <c r="Z703" t="s">
        <v>3436</v>
      </c>
      <c r="AA703" t="s">
        <v>3437</v>
      </c>
      <c r="AB703" t="s">
        <v>3436</v>
      </c>
      <c r="AC703" t="s">
        <v>3438</v>
      </c>
      <c r="AD703" t="s">
        <v>3626</v>
      </c>
      <c r="AE703" t="s">
        <v>3627</v>
      </c>
    </row>
    <row r="704" spans="1:31" ht="15" customHeight="1" x14ac:dyDescent="0.2">
      <c r="A704" s="40">
        <v>82</v>
      </c>
      <c r="B704" t="s">
        <v>2160</v>
      </c>
      <c r="D704" t="s">
        <v>18</v>
      </c>
      <c r="F704" t="s">
        <v>3628</v>
      </c>
      <c r="Y704" t="s">
        <v>16</v>
      </c>
      <c r="Z704" t="s">
        <v>3436</v>
      </c>
      <c r="AA704" t="s">
        <v>3437</v>
      </c>
      <c r="AB704" t="s">
        <v>3436</v>
      </c>
      <c r="AC704" t="s">
        <v>3438</v>
      </c>
      <c r="AD704" t="s">
        <v>3628</v>
      </c>
      <c r="AE704" t="s">
        <v>3629</v>
      </c>
    </row>
    <row r="705" spans="1:31" ht="15" customHeight="1" x14ac:dyDescent="0.2">
      <c r="A705" s="40">
        <v>82</v>
      </c>
      <c r="B705" t="s">
        <v>2160</v>
      </c>
      <c r="D705" t="s">
        <v>18</v>
      </c>
      <c r="F705" t="s">
        <v>3630</v>
      </c>
      <c r="Y705" t="s">
        <v>16</v>
      </c>
      <c r="Z705" t="s">
        <v>3436</v>
      </c>
      <c r="AA705" t="s">
        <v>3437</v>
      </c>
      <c r="AB705" t="s">
        <v>3436</v>
      </c>
      <c r="AC705" t="s">
        <v>3438</v>
      </c>
      <c r="AD705" t="s">
        <v>3630</v>
      </c>
      <c r="AE705" t="s">
        <v>3631</v>
      </c>
    </row>
    <row r="706" spans="1:31" ht="15" customHeight="1" x14ac:dyDescent="0.2">
      <c r="A706" s="40">
        <v>82</v>
      </c>
      <c r="B706" t="s">
        <v>2160</v>
      </c>
      <c r="D706" t="s">
        <v>18</v>
      </c>
      <c r="F706" t="s">
        <v>3632</v>
      </c>
      <c r="Y706" t="s">
        <v>16</v>
      </c>
      <c r="Z706" t="s">
        <v>3436</v>
      </c>
      <c r="AA706" t="s">
        <v>3437</v>
      </c>
      <c r="AB706" t="s">
        <v>3436</v>
      </c>
      <c r="AC706" t="s">
        <v>3438</v>
      </c>
      <c r="AD706" t="s">
        <v>3632</v>
      </c>
      <c r="AE706" t="s">
        <v>3633</v>
      </c>
    </row>
    <row r="707" spans="1:31" ht="15" customHeight="1" x14ac:dyDescent="0.2">
      <c r="A707" s="40">
        <v>82</v>
      </c>
      <c r="B707" t="s">
        <v>2160</v>
      </c>
      <c r="D707" t="s">
        <v>18</v>
      </c>
      <c r="F707" t="s">
        <v>3634</v>
      </c>
      <c r="Y707" t="s">
        <v>16</v>
      </c>
      <c r="Z707" t="s">
        <v>3436</v>
      </c>
      <c r="AA707" t="s">
        <v>3437</v>
      </c>
      <c r="AB707" t="s">
        <v>3436</v>
      </c>
      <c r="AC707" t="s">
        <v>3438</v>
      </c>
      <c r="AD707" t="s">
        <v>3634</v>
      </c>
      <c r="AE707" t="s">
        <v>3635</v>
      </c>
    </row>
    <row r="708" spans="1:31" ht="15" customHeight="1" x14ac:dyDescent="0.2">
      <c r="A708" s="40">
        <v>82</v>
      </c>
      <c r="B708" t="s">
        <v>2160</v>
      </c>
      <c r="D708" t="s">
        <v>18</v>
      </c>
      <c r="F708" t="s">
        <v>3636</v>
      </c>
      <c r="Y708" t="s">
        <v>16</v>
      </c>
      <c r="Z708" t="s">
        <v>3436</v>
      </c>
      <c r="AA708" t="s">
        <v>3437</v>
      </c>
      <c r="AB708" t="s">
        <v>3436</v>
      </c>
      <c r="AC708" t="s">
        <v>3438</v>
      </c>
      <c r="AD708" t="s">
        <v>3636</v>
      </c>
      <c r="AE708" t="s">
        <v>3637</v>
      </c>
    </row>
    <row r="709" spans="1:31" ht="15" customHeight="1" x14ac:dyDescent="0.2">
      <c r="A709" s="40">
        <v>82</v>
      </c>
      <c r="B709" t="s">
        <v>2160</v>
      </c>
      <c r="D709" t="s">
        <v>18</v>
      </c>
      <c r="F709" t="s">
        <v>3638</v>
      </c>
      <c r="Y709" t="s">
        <v>16</v>
      </c>
      <c r="Z709" t="s">
        <v>3436</v>
      </c>
      <c r="AA709" t="s">
        <v>3437</v>
      </c>
      <c r="AB709" t="s">
        <v>3436</v>
      </c>
      <c r="AC709" t="s">
        <v>3438</v>
      </c>
      <c r="AD709" t="s">
        <v>3638</v>
      </c>
      <c r="AE709" t="s">
        <v>3639</v>
      </c>
    </row>
    <row r="710" spans="1:31" ht="15" customHeight="1" x14ac:dyDescent="0.2">
      <c r="A710" s="40">
        <v>82</v>
      </c>
      <c r="B710" t="s">
        <v>2160</v>
      </c>
      <c r="D710" t="s">
        <v>18</v>
      </c>
      <c r="F710" t="s">
        <v>3640</v>
      </c>
      <c r="Y710" t="s">
        <v>16</v>
      </c>
      <c r="Z710" t="s">
        <v>3436</v>
      </c>
      <c r="AA710" t="s">
        <v>3437</v>
      </c>
      <c r="AB710" t="s">
        <v>3436</v>
      </c>
      <c r="AC710" t="s">
        <v>3438</v>
      </c>
      <c r="AD710" t="s">
        <v>3640</v>
      </c>
      <c r="AE710" t="s">
        <v>3641</v>
      </c>
    </row>
    <row r="711" spans="1:31" ht="15" customHeight="1" x14ac:dyDescent="0.2">
      <c r="A711" s="40">
        <v>82</v>
      </c>
      <c r="B711" t="s">
        <v>2160</v>
      </c>
      <c r="D711" t="s">
        <v>18</v>
      </c>
      <c r="F711" t="s">
        <v>3642</v>
      </c>
      <c r="Y711" t="s">
        <v>16</v>
      </c>
      <c r="Z711" t="s">
        <v>3436</v>
      </c>
      <c r="AA711" t="s">
        <v>3437</v>
      </c>
      <c r="AB711" t="s">
        <v>3436</v>
      </c>
      <c r="AC711" t="s">
        <v>3438</v>
      </c>
      <c r="AD711" t="s">
        <v>3642</v>
      </c>
      <c r="AE711" t="s">
        <v>3643</v>
      </c>
    </row>
    <row r="712" spans="1:31" ht="15" customHeight="1" x14ac:dyDescent="0.2">
      <c r="A712" s="40">
        <v>82</v>
      </c>
      <c r="B712" t="s">
        <v>2160</v>
      </c>
      <c r="D712" t="s">
        <v>18</v>
      </c>
      <c r="F712" t="s">
        <v>3644</v>
      </c>
      <c r="Y712" t="s">
        <v>16</v>
      </c>
      <c r="Z712" t="s">
        <v>3436</v>
      </c>
      <c r="AA712" t="s">
        <v>3437</v>
      </c>
      <c r="AB712" t="s">
        <v>3436</v>
      </c>
      <c r="AC712" t="s">
        <v>3438</v>
      </c>
      <c r="AD712" t="s">
        <v>3644</v>
      </c>
      <c r="AE712" t="s">
        <v>3645</v>
      </c>
    </row>
    <row r="713" spans="1:31" ht="15" customHeight="1" x14ac:dyDescent="0.2">
      <c r="A713" s="40">
        <v>82</v>
      </c>
      <c r="B713" t="s">
        <v>2160</v>
      </c>
      <c r="D713" t="s">
        <v>18</v>
      </c>
      <c r="F713" t="s">
        <v>3646</v>
      </c>
      <c r="Y713" t="s">
        <v>16</v>
      </c>
      <c r="Z713" t="s">
        <v>3436</v>
      </c>
      <c r="AA713" t="s">
        <v>3437</v>
      </c>
      <c r="AB713" t="s">
        <v>3436</v>
      </c>
      <c r="AC713" t="s">
        <v>3438</v>
      </c>
      <c r="AD713" t="s">
        <v>3646</v>
      </c>
      <c r="AE713" t="s">
        <v>3647</v>
      </c>
    </row>
    <row r="714" spans="1:31" ht="15" customHeight="1" x14ac:dyDescent="0.2">
      <c r="A714" s="40">
        <v>82</v>
      </c>
      <c r="B714" t="s">
        <v>2160</v>
      </c>
      <c r="D714" t="s">
        <v>18</v>
      </c>
      <c r="F714" t="s">
        <v>3648</v>
      </c>
      <c r="Y714" t="s">
        <v>16</v>
      </c>
      <c r="Z714" t="s">
        <v>3436</v>
      </c>
      <c r="AA714" t="s">
        <v>3437</v>
      </c>
      <c r="AB714" t="s">
        <v>3436</v>
      </c>
      <c r="AC714" t="s">
        <v>3438</v>
      </c>
      <c r="AD714" t="s">
        <v>3648</v>
      </c>
      <c r="AE714" t="s">
        <v>3649</v>
      </c>
    </row>
    <row r="715" spans="1:31" ht="15" customHeight="1" x14ac:dyDescent="0.2">
      <c r="A715" s="40">
        <v>82</v>
      </c>
      <c r="B715" t="s">
        <v>2160</v>
      </c>
      <c r="D715" t="s">
        <v>18</v>
      </c>
      <c r="F715" t="s">
        <v>3650</v>
      </c>
      <c r="Y715" t="s">
        <v>16</v>
      </c>
      <c r="Z715" t="s">
        <v>3436</v>
      </c>
      <c r="AA715" t="s">
        <v>3437</v>
      </c>
      <c r="AB715" t="s">
        <v>3436</v>
      </c>
      <c r="AC715" t="s">
        <v>3438</v>
      </c>
      <c r="AD715" t="s">
        <v>3650</v>
      </c>
      <c r="AE715" t="s">
        <v>3651</v>
      </c>
    </row>
    <row r="716" spans="1:31" ht="15" customHeight="1" x14ac:dyDescent="0.2">
      <c r="A716" s="40">
        <v>82</v>
      </c>
      <c r="B716" t="s">
        <v>2160</v>
      </c>
      <c r="D716" t="s">
        <v>18</v>
      </c>
      <c r="F716" t="s">
        <v>3652</v>
      </c>
      <c r="Y716" t="s">
        <v>16</v>
      </c>
      <c r="Z716" t="s">
        <v>3436</v>
      </c>
      <c r="AA716" t="s">
        <v>3437</v>
      </c>
      <c r="AB716" t="s">
        <v>3436</v>
      </c>
      <c r="AC716" t="s">
        <v>3438</v>
      </c>
      <c r="AD716" t="s">
        <v>3652</v>
      </c>
      <c r="AE716" t="s">
        <v>3653</v>
      </c>
    </row>
    <row r="717" spans="1:31" ht="15" customHeight="1" x14ac:dyDescent="0.2">
      <c r="A717" s="40">
        <v>82</v>
      </c>
      <c r="B717" t="s">
        <v>2160</v>
      </c>
      <c r="D717" t="s">
        <v>18</v>
      </c>
      <c r="F717" t="s">
        <v>3654</v>
      </c>
      <c r="Y717" t="s">
        <v>16</v>
      </c>
      <c r="Z717" t="s">
        <v>3436</v>
      </c>
      <c r="AA717" t="s">
        <v>3437</v>
      </c>
      <c r="AB717" t="s">
        <v>3436</v>
      </c>
      <c r="AC717" t="s">
        <v>3438</v>
      </c>
      <c r="AD717" t="s">
        <v>3654</v>
      </c>
      <c r="AE717" t="s">
        <v>3655</v>
      </c>
    </row>
    <row r="718" spans="1:31" ht="15" customHeight="1" x14ac:dyDescent="0.2">
      <c r="A718" s="40">
        <v>82</v>
      </c>
      <c r="B718" t="s">
        <v>2160</v>
      </c>
      <c r="D718" t="s">
        <v>18</v>
      </c>
      <c r="F718" t="s">
        <v>3656</v>
      </c>
      <c r="Y718" t="s">
        <v>16</v>
      </c>
      <c r="Z718" t="s">
        <v>3436</v>
      </c>
      <c r="AA718" t="s">
        <v>3437</v>
      </c>
      <c r="AB718" t="s">
        <v>3436</v>
      </c>
      <c r="AC718" t="s">
        <v>3438</v>
      </c>
      <c r="AD718" t="s">
        <v>3656</v>
      </c>
      <c r="AE718" t="s">
        <v>3657</v>
      </c>
    </row>
    <row r="719" spans="1:31" ht="15" customHeight="1" x14ac:dyDescent="0.2">
      <c r="A719" s="40">
        <v>82</v>
      </c>
      <c r="B719" t="s">
        <v>2160</v>
      </c>
      <c r="D719" t="s">
        <v>18</v>
      </c>
      <c r="F719" t="s">
        <v>3658</v>
      </c>
      <c r="Y719" t="s">
        <v>16</v>
      </c>
      <c r="Z719" t="s">
        <v>3436</v>
      </c>
      <c r="AA719" t="s">
        <v>3437</v>
      </c>
      <c r="AB719" t="s">
        <v>3436</v>
      </c>
      <c r="AC719" t="s">
        <v>3438</v>
      </c>
      <c r="AD719" t="s">
        <v>3658</v>
      </c>
      <c r="AE719" t="s">
        <v>3659</v>
      </c>
    </row>
    <row r="720" spans="1:31" ht="15" customHeight="1" x14ac:dyDescent="0.2">
      <c r="A720" s="40">
        <v>82</v>
      </c>
      <c r="B720" t="s">
        <v>2160</v>
      </c>
      <c r="D720" t="s">
        <v>18</v>
      </c>
      <c r="F720" t="s">
        <v>3660</v>
      </c>
      <c r="Y720" t="s">
        <v>16</v>
      </c>
      <c r="Z720" t="s">
        <v>3436</v>
      </c>
      <c r="AA720" t="s">
        <v>3437</v>
      </c>
      <c r="AB720" t="s">
        <v>3436</v>
      </c>
      <c r="AC720" t="s">
        <v>3438</v>
      </c>
      <c r="AD720" t="s">
        <v>3660</v>
      </c>
      <c r="AE720" t="s">
        <v>3661</v>
      </c>
    </row>
    <row r="721" spans="1:31" ht="15" customHeight="1" x14ac:dyDescent="0.2">
      <c r="A721" s="40">
        <v>82</v>
      </c>
      <c r="B721" t="s">
        <v>2160</v>
      </c>
      <c r="D721" t="s">
        <v>18</v>
      </c>
      <c r="F721" t="s">
        <v>3662</v>
      </c>
      <c r="Y721" t="s">
        <v>16</v>
      </c>
      <c r="Z721" t="s">
        <v>3436</v>
      </c>
      <c r="AA721" t="s">
        <v>3437</v>
      </c>
      <c r="AB721" t="s">
        <v>3436</v>
      </c>
      <c r="AC721" t="s">
        <v>3438</v>
      </c>
      <c r="AD721" t="s">
        <v>3662</v>
      </c>
      <c r="AE721" t="s">
        <v>3663</v>
      </c>
    </row>
    <row r="722" spans="1:31" ht="15" customHeight="1" x14ac:dyDescent="0.2">
      <c r="A722" s="40">
        <v>82</v>
      </c>
      <c r="B722" t="s">
        <v>2160</v>
      </c>
      <c r="D722" t="s">
        <v>18</v>
      </c>
      <c r="F722" t="s">
        <v>3664</v>
      </c>
      <c r="Y722" t="s">
        <v>16</v>
      </c>
      <c r="Z722" t="s">
        <v>3436</v>
      </c>
      <c r="AA722" t="s">
        <v>3437</v>
      </c>
      <c r="AB722" t="s">
        <v>3436</v>
      </c>
      <c r="AC722" t="s">
        <v>3438</v>
      </c>
      <c r="AD722" t="s">
        <v>3664</v>
      </c>
      <c r="AE722" t="s">
        <v>3665</v>
      </c>
    </row>
    <row r="723" spans="1:31" ht="15" customHeight="1" x14ac:dyDescent="0.2">
      <c r="A723" s="40">
        <v>82</v>
      </c>
      <c r="B723" t="s">
        <v>2160</v>
      </c>
      <c r="D723" t="s">
        <v>18</v>
      </c>
      <c r="F723" t="s">
        <v>3666</v>
      </c>
      <c r="Y723" t="s">
        <v>16</v>
      </c>
      <c r="Z723" t="s">
        <v>3436</v>
      </c>
      <c r="AA723" t="s">
        <v>3437</v>
      </c>
      <c r="AB723" t="s">
        <v>3436</v>
      </c>
      <c r="AC723" t="s">
        <v>3438</v>
      </c>
      <c r="AD723" t="s">
        <v>3666</v>
      </c>
      <c r="AE723" t="s">
        <v>3667</v>
      </c>
    </row>
    <row r="724" spans="1:31" ht="15" customHeight="1" x14ac:dyDescent="0.2">
      <c r="A724" s="40">
        <v>82</v>
      </c>
      <c r="B724" t="s">
        <v>2160</v>
      </c>
      <c r="D724" t="s">
        <v>18</v>
      </c>
      <c r="F724" t="s">
        <v>3668</v>
      </c>
      <c r="Y724" t="s">
        <v>16</v>
      </c>
      <c r="Z724" t="s">
        <v>3436</v>
      </c>
      <c r="AA724" t="s">
        <v>3437</v>
      </c>
      <c r="AB724" t="s">
        <v>3436</v>
      </c>
      <c r="AC724" t="s">
        <v>3438</v>
      </c>
      <c r="AD724" t="s">
        <v>3668</v>
      </c>
      <c r="AE724" t="s">
        <v>3669</v>
      </c>
    </row>
    <row r="725" spans="1:31" ht="15" customHeight="1" x14ac:dyDescent="0.2">
      <c r="A725" s="40">
        <v>82</v>
      </c>
      <c r="B725" t="s">
        <v>2160</v>
      </c>
      <c r="D725" t="s">
        <v>18</v>
      </c>
      <c r="F725" t="s">
        <v>3670</v>
      </c>
      <c r="Y725" t="s">
        <v>16</v>
      </c>
      <c r="Z725" t="s">
        <v>3436</v>
      </c>
      <c r="AA725" t="s">
        <v>3437</v>
      </c>
      <c r="AB725" t="s">
        <v>3436</v>
      </c>
      <c r="AC725" t="s">
        <v>3438</v>
      </c>
      <c r="AD725" t="s">
        <v>3670</v>
      </c>
      <c r="AE725" t="s">
        <v>3671</v>
      </c>
    </row>
    <row r="726" spans="1:31" ht="15" customHeight="1" x14ac:dyDescent="0.2">
      <c r="A726" s="40">
        <v>82</v>
      </c>
      <c r="B726" t="s">
        <v>2160</v>
      </c>
      <c r="D726" t="s">
        <v>18</v>
      </c>
      <c r="F726" t="s">
        <v>3672</v>
      </c>
      <c r="Y726" t="s">
        <v>16</v>
      </c>
      <c r="Z726" t="s">
        <v>3436</v>
      </c>
      <c r="AA726" t="s">
        <v>3437</v>
      </c>
      <c r="AB726" t="s">
        <v>3436</v>
      </c>
      <c r="AC726" t="s">
        <v>3438</v>
      </c>
      <c r="AD726" t="s">
        <v>3672</v>
      </c>
      <c r="AE726" t="s">
        <v>3673</v>
      </c>
    </row>
    <row r="727" spans="1:31" ht="15" customHeight="1" x14ac:dyDescent="0.2">
      <c r="A727" s="40">
        <v>82</v>
      </c>
      <c r="B727" t="s">
        <v>2160</v>
      </c>
      <c r="D727" t="s">
        <v>18</v>
      </c>
      <c r="F727" t="s">
        <v>3674</v>
      </c>
      <c r="Y727" t="s">
        <v>16</v>
      </c>
      <c r="Z727" t="s">
        <v>3436</v>
      </c>
      <c r="AA727" t="s">
        <v>3437</v>
      </c>
      <c r="AB727" t="s">
        <v>3436</v>
      </c>
      <c r="AC727" t="s">
        <v>3438</v>
      </c>
      <c r="AD727" t="s">
        <v>3674</v>
      </c>
      <c r="AE727" t="s">
        <v>3675</v>
      </c>
    </row>
    <row r="728" spans="1:31" ht="15" customHeight="1" x14ac:dyDescent="0.2">
      <c r="A728" s="40">
        <v>82</v>
      </c>
      <c r="B728" t="s">
        <v>2160</v>
      </c>
      <c r="D728" t="s">
        <v>18</v>
      </c>
      <c r="F728" t="s">
        <v>3676</v>
      </c>
      <c r="Y728" t="s">
        <v>16</v>
      </c>
      <c r="Z728" t="s">
        <v>3436</v>
      </c>
      <c r="AA728" t="s">
        <v>3437</v>
      </c>
      <c r="AB728" t="s">
        <v>3436</v>
      </c>
      <c r="AC728" t="s">
        <v>3438</v>
      </c>
      <c r="AD728" t="s">
        <v>3676</v>
      </c>
      <c r="AE728" t="s">
        <v>3677</v>
      </c>
    </row>
    <row r="729" spans="1:31" ht="15" customHeight="1" x14ac:dyDescent="0.2">
      <c r="A729" s="40">
        <v>82</v>
      </c>
      <c r="B729" t="s">
        <v>2160</v>
      </c>
      <c r="D729" t="s">
        <v>18</v>
      </c>
      <c r="F729" t="s">
        <v>3678</v>
      </c>
      <c r="Y729" t="s">
        <v>16</v>
      </c>
      <c r="Z729" t="s">
        <v>3436</v>
      </c>
      <c r="AA729" t="s">
        <v>3437</v>
      </c>
      <c r="AB729" t="s">
        <v>3436</v>
      </c>
      <c r="AC729" t="s">
        <v>3438</v>
      </c>
      <c r="AD729" t="s">
        <v>3678</v>
      </c>
      <c r="AE729" t="s">
        <v>3679</v>
      </c>
    </row>
    <row r="730" spans="1:31" ht="15" customHeight="1" x14ac:dyDescent="0.2">
      <c r="A730" s="40">
        <v>82</v>
      </c>
      <c r="B730" t="s">
        <v>2160</v>
      </c>
      <c r="D730" t="s">
        <v>18</v>
      </c>
      <c r="F730" t="s">
        <v>3680</v>
      </c>
      <c r="Y730" t="s">
        <v>16</v>
      </c>
      <c r="Z730" t="s">
        <v>3436</v>
      </c>
      <c r="AA730" t="s">
        <v>3437</v>
      </c>
      <c r="AB730" t="s">
        <v>3436</v>
      </c>
      <c r="AC730" t="s">
        <v>3438</v>
      </c>
      <c r="AD730" t="s">
        <v>3680</v>
      </c>
      <c r="AE730" t="s">
        <v>3681</v>
      </c>
    </row>
    <row r="731" spans="1:31" ht="15" customHeight="1" x14ac:dyDescent="0.2">
      <c r="A731" s="40">
        <v>82</v>
      </c>
      <c r="B731" t="s">
        <v>2160</v>
      </c>
      <c r="D731" t="s">
        <v>18</v>
      </c>
      <c r="F731" t="s">
        <v>3682</v>
      </c>
      <c r="Y731" t="s">
        <v>16</v>
      </c>
      <c r="Z731" t="s">
        <v>3436</v>
      </c>
      <c r="AA731" t="s">
        <v>3437</v>
      </c>
      <c r="AB731" t="s">
        <v>3436</v>
      </c>
      <c r="AC731" t="s">
        <v>3438</v>
      </c>
      <c r="AD731" t="s">
        <v>3682</v>
      </c>
      <c r="AE731" t="s">
        <v>3683</v>
      </c>
    </row>
    <row r="732" spans="1:31" ht="15" customHeight="1" x14ac:dyDescent="0.2">
      <c r="A732" s="40">
        <v>82</v>
      </c>
      <c r="B732" t="s">
        <v>2160</v>
      </c>
      <c r="D732" t="s">
        <v>18</v>
      </c>
      <c r="F732" t="s">
        <v>3684</v>
      </c>
      <c r="Y732" t="s">
        <v>16</v>
      </c>
      <c r="Z732" t="s">
        <v>3436</v>
      </c>
      <c r="AA732" t="s">
        <v>3437</v>
      </c>
      <c r="AB732" t="s">
        <v>3436</v>
      </c>
      <c r="AC732" t="s">
        <v>3438</v>
      </c>
      <c r="AD732" t="s">
        <v>3684</v>
      </c>
      <c r="AE732" t="s">
        <v>3685</v>
      </c>
    </row>
    <row r="733" spans="1:31" ht="15" customHeight="1" x14ac:dyDescent="0.2">
      <c r="A733" s="40">
        <v>82</v>
      </c>
      <c r="B733" t="s">
        <v>2160</v>
      </c>
      <c r="D733" t="s">
        <v>18</v>
      </c>
      <c r="F733" t="s">
        <v>3686</v>
      </c>
      <c r="Y733" t="s">
        <v>16</v>
      </c>
      <c r="Z733" t="s">
        <v>3436</v>
      </c>
      <c r="AA733" t="s">
        <v>3437</v>
      </c>
      <c r="AB733" t="s">
        <v>3436</v>
      </c>
      <c r="AC733" t="s">
        <v>3438</v>
      </c>
      <c r="AD733" t="s">
        <v>3686</v>
      </c>
      <c r="AE733" t="s">
        <v>3687</v>
      </c>
    </row>
    <row r="734" spans="1:31" ht="15" customHeight="1" x14ac:dyDescent="0.2">
      <c r="A734" s="40">
        <v>82</v>
      </c>
      <c r="B734" t="s">
        <v>2160</v>
      </c>
      <c r="D734" t="s">
        <v>18</v>
      </c>
      <c r="F734" t="s">
        <v>3688</v>
      </c>
      <c r="Y734" t="s">
        <v>16</v>
      </c>
      <c r="Z734" t="s">
        <v>3436</v>
      </c>
      <c r="AA734" t="s">
        <v>3437</v>
      </c>
      <c r="AB734" t="s">
        <v>3436</v>
      </c>
      <c r="AC734" t="s">
        <v>3438</v>
      </c>
      <c r="AD734" t="s">
        <v>3688</v>
      </c>
      <c r="AE734" t="s">
        <v>3689</v>
      </c>
    </row>
    <row r="735" spans="1:31" ht="15" customHeight="1" x14ac:dyDescent="0.2">
      <c r="A735" s="40">
        <v>82</v>
      </c>
      <c r="B735" s="85" t="s">
        <v>2164</v>
      </c>
      <c r="C735" s="85"/>
      <c r="D735" s="85" t="s">
        <v>18</v>
      </c>
      <c r="E735" s="70"/>
      <c r="F735" s="85" t="s">
        <v>3690</v>
      </c>
      <c r="G735" s="85"/>
      <c r="H735" s="83"/>
      <c r="I735" s="83"/>
      <c r="J735" s="83"/>
      <c r="K735" s="83"/>
      <c r="L735" s="83"/>
      <c r="Y735" t="s">
        <v>16</v>
      </c>
      <c r="Z735" t="s">
        <v>3436</v>
      </c>
      <c r="AA735" t="s">
        <v>3437</v>
      </c>
      <c r="AB735" t="s">
        <v>3436</v>
      </c>
      <c r="AC735" t="s">
        <v>3438</v>
      </c>
      <c r="AD735" t="s">
        <v>3690</v>
      </c>
      <c r="AE735" t="s">
        <v>3691</v>
      </c>
    </row>
    <row r="736" spans="1:31" ht="15" customHeight="1" x14ac:dyDescent="0.2">
      <c r="A736" s="40">
        <v>82</v>
      </c>
      <c r="B736" s="85" t="s">
        <v>2164</v>
      </c>
      <c r="C736" s="85"/>
      <c r="D736" s="85" t="s">
        <v>18</v>
      </c>
      <c r="E736" s="70"/>
      <c r="F736" s="85" t="s">
        <v>3435</v>
      </c>
      <c r="G736" s="85"/>
      <c r="H736" s="83"/>
      <c r="I736" s="83"/>
      <c r="J736" s="83"/>
      <c r="K736" s="83"/>
      <c r="L736" s="83"/>
      <c r="Y736" t="s">
        <v>16</v>
      </c>
      <c r="Z736" t="s">
        <v>3692</v>
      </c>
      <c r="AA736" t="s">
        <v>3693</v>
      </c>
      <c r="AB736" t="s">
        <v>3692</v>
      </c>
      <c r="AC736" t="s">
        <v>3694</v>
      </c>
      <c r="AD736" t="s">
        <v>3435</v>
      </c>
      <c r="AE736" t="s">
        <v>3695</v>
      </c>
    </row>
    <row r="737" spans="1:31" ht="15" customHeight="1" x14ac:dyDescent="0.2">
      <c r="A737" s="40">
        <v>82</v>
      </c>
      <c r="B737" s="85" t="s">
        <v>2164</v>
      </c>
      <c r="C737" s="85"/>
      <c r="D737" s="85" t="s">
        <v>18</v>
      </c>
      <c r="E737" s="70"/>
      <c r="F737" s="85" t="s">
        <v>3440</v>
      </c>
      <c r="G737" s="85"/>
      <c r="H737" s="83"/>
      <c r="I737" s="83"/>
      <c r="J737" s="83"/>
      <c r="K737" s="83"/>
      <c r="L737" s="83"/>
      <c r="Y737" t="s">
        <v>16</v>
      </c>
      <c r="Z737" t="s">
        <v>3692</v>
      </c>
      <c r="AA737" t="s">
        <v>3693</v>
      </c>
      <c r="AB737" t="s">
        <v>3692</v>
      </c>
      <c r="AC737" t="s">
        <v>3694</v>
      </c>
      <c r="AD737" t="s">
        <v>3440</v>
      </c>
      <c r="AE737" t="s">
        <v>3696</v>
      </c>
    </row>
    <row r="738" spans="1:31" ht="15" customHeight="1" x14ac:dyDescent="0.2">
      <c r="A738" s="40">
        <v>82</v>
      </c>
      <c r="B738" s="85" t="s">
        <v>2164</v>
      </c>
      <c r="C738" s="85"/>
      <c r="D738" s="85" t="s">
        <v>18</v>
      </c>
      <c r="E738" s="70"/>
      <c r="F738" s="85" t="s">
        <v>3442</v>
      </c>
      <c r="G738" s="85"/>
      <c r="H738" s="83"/>
      <c r="I738" s="83"/>
      <c r="J738" s="83"/>
      <c r="K738" s="83"/>
      <c r="L738" s="83"/>
      <c r="Y738" t="s">
        <v>16</v>
      </c>
      <c r="Z738" t="s">
        <v>3692</v>
      </c>
      <c r="AA738" t="s">
        <v>3693</v>
      </c>
      <c r="AB738" t="s">
        <v>3692</v>
      </c>
      <c r="AC738" t="s">
        <v>3694</v>
      </c>
      <c r="AD738" t="s">
        <v>3442</v>
      </c>
      <c r="AE738" t="s">
        <v>3697</v>
      </c>
    </row>
    <row r="739" spans="1:31" ht="15" customHeight="1" x14ac:dyDescent="0.2">
      <c r="A739" s="40">
        <v>82</v>
      </c>
      <c r="B739" s="85" t="s">
        <v>2164</v>
      </c>
      <c r="C739" s="85"/>
      <c r="D739" s="85" t="s">
        <v>18</v>
      </c>
      <c r="E739" s="70"/>
      <c r="F739" s="85" t="s">
        <v>3444</v>
      </c>
      <c r="G739" s="85"/>
      <c r="H739" s="83"/>
      <c r="I739" s="83"/>
      <c r="J739" s="83"/>
      <c r="K739" s="83"/>
      <c r="L739" s="83"/>
      <c r="Y739" t="s">
        <v>16</v>
      </c>
      <c r="Z739" t="s">
        <v>3692</v>
      </c>
      <c r="AA739" t="s">
        <v>3693</v>
      </c>
      <c r="AB739" t="s">
        <v>3692</v>
      </c>
      <c r="AC739" t="s">
        <v>3694</v>
      </c>
      <c r="AD739" t="s">
        <v>3444</v>
      </c>
      <c r="AE739" t="s">
        <v>3698</v>
      </c>
    </row>
    <row r="740" spans="1:31" ht="15" customHeight="1" x14ac:dyDescent="0.2">
      <c r="A740" s="40">
        <v>82</v>
      </c>
      <c r="B740" s="85" t="s">
        <v>2164</v>
      </c>
      <c r="C740" s="85"/>
      <c r="D740" s="85" t="s">
        <v>18</v>
      </c>
      <c r="E740" s="70"/>
      <c r="F740" s="85" t="s">
        <v>3446</v>
      </c>
      <c r="G740" s="85"/>
      <c r="H740" s="83"/>
      <c r="I740" s="83"/>
      <c r="J740" s="83"/>
      <c r="K740" s="83"/>
      <c r="L740" s="83"/>
      <c r="Y740" t="s">
        <v>16</v>
      </c>
      <c r="Z740" t="s">
        <v>3692</v>
      </c>
      <c r="AA740" t="s">
        <v>3693</v>
      </c>
      <c r="AB740" t="s">
        <v>3692</v>
      </c>
      <c r="AC740" t="s">
        <v>3694</v>
      </c>
      <c r="AD740" t="s">
        <v>3446</v>
      </c>
      <c r="AE740" t="s">
        <v>3699</v>
      </c>
    </row>
    <row r="741" spans="1:31" ht="15" customHeight="1" x14ac:dyDescent="0.2">
      <c r="A741" s="40">
        <v>82</v>
      </c>
      <c r="B741" s="85" t="s">
        <v>2164</v>
      </c>
      <c r="C741" s="85"/>
      <c r="D741" s="85" t="s">
        <v>18</v>
      </c>
      <c r="E741" s="70"/>
      <c r="F741" s="85" t="s">
        <v>3448</v>
      </c>
      <c r="G741" s="85"/>
      <c r="H741" s="83"/>
      <c r="I741" s="83"/>
      <c r="J741" s="83"/>
      <c r="K741" s="83"/>
      <c r="L741" s="83"/>
      <c r="Y741" t="s">
        <v>16</v>
      </c>
      <c r="Z741" t="s">
        <v>3692</v>
      </c>
      <c r="AA741" t="s">
        <v>3693</v>
      </c>
      <c r="AB741" t="s">
        <v>3692</v>
      </c>
      <c r="AC741" t="s">
        <v>3694</v>
      </c>
      <c r="AD741" t="s">
        <v>3448</v>
      </c>
      <c r="AE741" t="s">
        <v>3700</v>
      </c>
    </row>
    <row r="742" spans="1:31" ht="15" customHeight="1" x14ac:dyDescent="0.2">
      <c r="A742" s="40">
        <v>82</v>
      </c>
      <c r="B742" s="85" t="s">
        <v>2164</v>
      </c>
      <c r="C742" s="85"/>
      <c r="D742" s="85" t="s">
        <v>18</v>
      </c>
      <c r="E742" s="70"/>
      <c r="F742" s="85" t="s">
        <v>3450</v>
      </c>
      <c r="G742" s="85"/>
      <c r="H742" s="83"/>
      <c r="I742" s="83"/>
      <c r="J742" s="83"/>
      <c r="K742" s="83"/>
      <c r="L742" s="83"/>
      <c r="Y742" t="s">
        <v>16</v>
      </c>
      <c r="Z742" t="s">
        <v>3692</v>
      </c>
      <c r="AA742" t="s">
        <v>3693</v>
      </c>
      <c r="AB742" t="s">
        <v>3692</v>
      </c>
      <c r="AC742" t="s">
        <v>3694</v>
      </c>
      <c r="AD742" t="s">
        <v>3450</v>
      </c>
      <c r="AE742" t="s">
        <v>3701</v>
      </c>
    </row>
    <row r="743" spans="1:31" ht="15" customHeight="1" x14ac:dyDescent="0.2">
      <c r="A743" s="40">
        <v>82</v>
      </c>
      <c r="B743" s="85" t="s">
        <v>2164</v>
      </c>
      <c r="C743" s="85"/>
      <c r="D743" s="85" t="s">
        <v>18</v>
      </c>
      <c r="E743" s="70"/>
      <c r="F743" s="85" t="s">
        <v>3452</v>
      </c>
      <c r="G743" s="85"/>
      <c r="H743" s="83"/>
      <c r="I743" s="83"/>
      <c r="J743" s="83"/>
      <c r="K743" s="83"/>
      <c r="L743" s="83"/>
      <c r="Y743" t="s">
        <v>16</v>
      </c>
      <c r="Z743" t="s">
        <v>3692</v>
      </c>
      <c r="AA743" t="s">
        <v>3693</v>
      </c>
      <c r="AB743" t="s">
        <v>3692</v>
      </c>
      <c r="AC743" t="s">
        <v>3694</v>
      </c>
      <c r="AD743" t="s">
        <v>3452</v>
      </c>
      <c r="AE743" t="s">
        <v>3702</v>
      </c>
    </row>
    <row r="744" spans="1:31" ht="15" customHeight="1" x14ac:dyDescent="0.2">
      <c r="A744" s="40">
        <v>82</v>
      </c>
      <c r="B744" s="85" t="s">
        <v>2164</v>
      </c>
      <c r="C744" s="85"/>
      <c r="D744" s="85" t="s">
        <v>18</v>
      </c>
      <c r="E744" s="70"/>
      <c r="F744" s="85" t="s">
        <v>3454</v>
      </c>
      <c r="G744" s="85"/>
      <c r="H744" s="83"/>
      <c r="I744" s="83"/>
      <c r="J744" s="83"/>
      <c r="K744" s="83"/>
      <c r="L744" s="83"/>
      <c r="Y744" t="s">
        <v>16</v>
      </c>
      <c r="Z744" t="s">
        <v>3692</v>
      </c>
      <c r="AA744" t="s">
        <v>3693</v>
      </c>
      <c r="AB744" t="s">
        <v>3692</v>
      </c>
      <c r="AC744" t="s">
        <v>3694</v>
      </c>
      <c r="AD744" t="s">
        <v>3454</v>
      </c>
      <c r="AE744" t="s">
        <v>3703</v>
      </c>
    </row>
    <row r="745" spans="1:31" ht="15" customHeight="1" x14ac:dyDescent="0.2">
      <c r="A745" s="40">
        <v>82</v>
      </c>
      <c r="B745" s="85" t="s">
        <v>2164</v>
      </c>
      <c r="C745" s="85"/>
      <c r="D745" s="85" t="s">
        <v>18</v>
      </c>
      <c r="E745" s="70"/>
      <c r="F745" s="85" t="s">
        <v>3456</v>
      </c>
      <c r="G745" s="85"/>
      <c r="H745" s="83"/>
      <c r="I745" s="83"/>
      <c r="J745" s="83"/>
      <c r="K745" s="83"/>
      <c r="L745" s="83"/>
      <c r="Y745" t="s">
        <v>16</v>
      </c>
      <c r="Z745" t="s">
        <v>3692</v>
      </c>
      <c r="AA745" t="s">
        <v>3693</v>
      </c>
      <c r="AB745" t="s">
        <v>3692</v>
      </c>
      <c r="AC745" t="s">
        <v>3694</v>
      </c>
      <c r="AD745" t="s">
        <v>3456</v>
      </c>
      <c r="AE745" t="s">
        <v>3704</v>
      </c>
    </row>
    <row r="746" spans="1:31" ht="15" customHeight="1" x14ac:dyDescent="0.2">
      <c r="A746" s="40">
        <v>82</v>
      </c>
      <c r="B746" s="85" t="s">
        <v>2164</v>
      </c>
      <c r="C746" s="85"/>
      <c r="D746" s="85" t="s">
        <v>18</v>
      </c>
      <c r="E746" s="70"/>
      <c r="F746" s="85" t="s">
        <v>3458</v>
      </c>
      <c r="G746" s="85"/>
      <c r="H746" s="83"/>
      <c r="I746" s="83"/>
      <c r="J746" s="83"/>
      <c r="K746" s="83"/>
      <c r="L746" s="83"/>
      <c r="Y746" t="s">
        <v>16</v>
      </c>
      <c r="Z746" t="s">
        <v>3692</v>
      </c>
      <c r="AA746" t="s">
        <v>3693</v>
      </c>
      <c r="AB746" t="s">
        <v>3692</v>
      </c>
      <c r="AC746" t="s">
        <v>3694</v>
      </c>
      <c r="AD746" t="s">
        <v>3458</v>
      </c>
      <c r="AE746" t="s">
        <v>3705</v>
      </c>
    </row>
    <row r="747" spans="1:31" ht="15" customHeight="1" x14ac:dyDescent="0.2">
      <c r="A747" s="40">
        <v>82</v>
      </c>
      <c r="B747" s="85" t="s">
        <v>2164</v>
      </c>
      <c r="C747" s="85"/>
      <c r="D747" s="85" t="s">
        <v>18</v>
      </c>
      <c r="E747" s="70"/>
      <c r="F747" s="85" t="s">
        <v>3460</v>
      </c>
      <c r="G747" s="85"/>
      <c r="H747" s="83"/>
      <c r="I747" s="83"/>
      <c r="J747" s="83"/>
      <c r="K747" s="83"/>
      <c r="L747" s="83"/>
      <c r="Y747" t="s">
        <v>16</v>
      </c>
      <c r="Z747" t="s">
        <v>3692</v>
      </c>
      <c r="AA747" t="s">
        <v>3693</v>
      </c>
      <c r="AB747" t="s">
        <v>3692</v>
      </c>
      <c r="AC747" t="s">
        <v>3694</v>
      </c>
      <c r="AD747" t="s">
        <v>3460</v>
      </c>
      <c r="AE747" t="s">
        <v>3706</v>
      </c>
    </row>
    <row r="748" spans="1:31" ht="15" customHeight="1" x14ac:dyDescent="0.2">
      <c r="A748" s="40">
        <v>82</v>
      </c>
      <c r="B748" s="85" t="s">
        <v>2164</v>
      </c>
      <c r="C748" s="85"/>
      <c r="D748" s="85" t="s">
        <v>18</v>
      </c>
      <c r="E748" s="70"/>
      <c r="F748" s="85" t="s">
        <v>3462</v>
      </c>
      <c r="G748" s="85"/>
      <c r="H748" s="83"/>
      <c r="I748" s="83"/>
      <c r="J748" s="83"/>
      <c r="K748" s="83"/>
      <c r="L748" s="83"/>
      <c r="Y748" t="s">
        <v>16</v>
      </c>
      <c r="Z748" t="s">
        <v>3692</v>
      </c>
      <c r="AA748" t="s">
        <v>3693</v>
      </c>
      <c r="AB748" t="s">
        <v>3692</v>
      </c>
      <c r="AC748" t="s">
        <v>3694</v>
      </c>
      <c r="AD748" t="s">
        <v>3462</v>
      </c>
      <c r="AE748" t="s">
        <v>3707</v>
      </c>
    </row>
    <row r="749" spans="1:31" ht="15" customHeight="1" x14ac:dyDescent="0.2">
      <c r="A749" s="40">
        <v>82</v>
      </c>
      <c r="B749" s="85" t="s">
        <v>2164</v>
      </c>
      <c r="C749" s="85"/>
      <c r="D749" s="85" t="s">
        <v>18</v>
      </c>
      <c r="E749" s="70"/>
      <c r="F749" s="85" t="s">
        <v>3464</v>
      </c>
      <c r="G749" s="85"/>
      <c r="H749" s="83"/>
      <c r="I749" s="83"/>
      <c r="J749" s="83"/>
      <c r="K749" s="83"/>
      <c r="L749" s="83"/>
      <c r="Y749" t="s">
        <v>16</v>
      </c>
      <c r="Z749" t="s">
        <v>3692</v>
      </c>
      <c r="AA749" t="s">
        <v>3693</v>
      </c>
      <c r="AB749" t="s">
        <v>3692</v>
      </c>
      <c r="AC749" t="s">
        <v>3694</v>
      </c>
      <c r="AD749" t="s">
        <v>3464</v>
      </c>
      <c r="AE749" t="s">
        <v>3708</v>
      </c>
    </row>
    <row r="750" spans="1:31" ht="15" customHeight="1" x14ac:dyDescent="0.2">
      <c r="A750" s="40">
        <v>82</v>
      </c>
      <c r="B750" s="85" t="s">
        <v>2164</v>
      </c>
      <c r="C750" s="85"/>
      <c r="D750" s="85" t="s">
        <v>18</v>
      </c>
      <c r="E750" s="70"/>
      <c r="F750" s="85" t="s">
        <v>3466</v>
      </c>
      <c r="G750" s="85"/>
      <c r="H750" s="83"/>
      <c r="I750" s="83"/>
      <c r="J750" s="83"/>
      <c r="K750" s="83"/>
      <c r="L750" s="83"/>
      <c r="Y750" t="s">
        <v>16</v>
      </c>
      <c r="Z750" t="s">
        <v>3692</v>
      </c>
      <c r="AA750" t="s">
        <v>3693</v>
      </c>
      <c r="AB750" t="s">
        <v>3692</v>
      </c>
      <c r="AC750" t="s">
        <v>3694</v>
      </c>
      <c r="AD750" t="s">
        <v>3466</v>
      </c>
      <c r="AE750" t="s">
        <v>3709</v>
      </c>
    </row>
    <row r="751" spans="1:31" ht="15" customHeight="1" x14ac:dyDescent="0.2">
      <c r="A751" s="40">
        <v>82</v>
      </c>
      <c r="B751" s="85" t="s">
        <v>2164</v>
      </c>
      <c r="C751" s="85"/>
      <c r="D751" s="85" t="s">
        <v>18</v>
      </c>
      <c r="E751" s="70"/>
      <c r="F751" s="85" t="s">
        <v>3468</v>
      </c>
      <c r="G751" s="85"/>
      <c r="H751" s="83"/>
      <c r="I751" s="83"/>
      <c r="J751" s="83"/>
      <c r="K751" s="83"/>
      <c r="L751" s="83"/>
      <c r="Y751" t="s">
        <v>16</v>
      </c>
      <c r="Z751" t="s">
        <v>3692</v>
      </c>
      <c r="AA751" t="s">
        <v>3693</v>
      </c>
      <c r="AB751" t="s">
        <v>3692</v>
      </c>
      <c r="AC751" t="s">
        <v>3694</v>
      </c>
      <c r="AD751" t="s">
        <v>3468</v>
      </c>
      <c r="AE751" t="s">
        <v>3710</v>
      </c>
    </row>
    <row r="752" spans="1:31" ht="15" customHeight="1" x14ac:dyDescent="0.2">
      <c r="A752" s="40">
        <v>82</v>
      </c>
      <c r="B752" s="85" t="s">
        <v>2164</v>
      </c>
      <c r="C752" s="85"/>
      <c r="D752" s="85" t="s">
        <v>18</v>
      </c>
      <c r="E752" s="70"/>
      <c r="F752" s="85" t="s">
        <v>3470</v>
      </c>
      <c r="G752" s="85"/>
      <c r="H752" s="83"/>
      <c r="I752" s="83"/>
      <c r="J752" s="83"/>
      <c r="K752" s="83"/>
      <c r="L752" s="83"/>
      <c r="Y752" t="s">
        <v>16</v>
      </c>
      <c r="Z752" t="s">
        <v>3692</v>
      </c>
      <c r="AA752" t="s">
        <v>3693</v>
      </c>
      <c r="AB752" t="s">
        <v>3692</v>
      </c>
      <c r="AC752" t="s">
        <v>3694</v>
      </c>
      <c r="AD752" t="s">
        <v>3470</v>
      </c>
      <c r="AE752" t="s">
        <v>3711</v>
      </c>
    </row>
    <row r="753" spans="1:31" ht="15" customHeight="1" x14ac:dyDescent="0.2">
      <c r="A753" s="40">
        <v>82</v>
      </c>
      <c r="B753" s="85" t="s">
        <v>2164</v>
      </c>
      <c r="C753" s="85"/>
      <c r="D753" s="85" t="s">
        <v>18</v>
      </c>
      <c r="E753" s="70"/>
      <c r="F753" s="85" t="s">
        <v>3472</v>
      </c>
      <c r="G753" s="85"/>
      <c r="H753" s="83"/>
      <c r="I753" s="83"/>
      <c r="J753" s="83"/>
      <c r="K753" s="83"/>
      <c r="L753" s="83"/>
      <c r="Y753" t="s">
        <v>16</v>
      </c>
      <c r="Z753" t="s">
        <v>3692</v>
      </c>
      <c r="AA753" t="s">
        <v>3693</v>
      </c>
      <c r="AB753" t="s">
        <v>3692</v>
      </c>
      <c r="AC753" t="s">
        <v>3694</v>
      </c>
      <c r="AD753" t="s">
        <v>3472</v>
      </c>
      <c r="AE753" t="s">
        <v>3712</v>
      </c>
    </row>
    <row r="754" spans="1:31" ht="15" customHeight="1" x14ac:dyDescent="0.2">
      <c r="A754" s="40">
        <v>82</v>
      </c>
      <c r="B754" s="85" t="s">
        <v>2164</v>
      </c>
      <c r="C754" s="85"/>
      <c r="D754" s="85" t="s">
        <v>18</v>
      </c>
      <c r="E754" s="70"/>
      <c r="F754" s="85" t="s">
        <v>3474</v>
      </c>
      <c r="G754" s="85"/>
      <c r="H754" s="83"/>
      <c r="I754" s="83"/>
      <c r="J754" s="83"/>
      <c r="K754" s="83"/>
      <c r="L754" s="83"/>
      <c r="Y754" t="s">
        <v>16</v>
      </c>
      <c r="Z754" t="s">
        <v>3692</v>
      </c>
      <c r="AA754" t="s">
        <v>3693</v>
      </c>
      <c r="AB754" t="s">
        <v>3692</v>
      </c>
      <c r="AC754" t="s">
        <v>3694</v>
      </c>
      <c r="AD754" t="s">
        <v>3474</v>
      </c>
      <c r="AE754" t="s">
        <v>3713</v>
      </c>
    </row>
    <row r="755" spans="1:31" ht="15" customHeight="1" x14ac:dyDescent="0.2">
      <c r="A755" s="40">
        <v>82</v>
      </c>
      <c r="B755" s="85" t="s">
        <v>2164</v>
      </c>
      <c r="C755" s="85"/>
      <c r="D755" s="85" t="s">
        <v>18</v>
      </c>
      <c r="E755" s="70"/>
      <c r="F755" s="85" t="s">
        <v>3476</v>
      </c>
      <c r="G755" s="85"/>
      <c r="H755" s="83"/>
      <c r="I755" s="83"/>
      <c r="J755" s="83"/>
      <c r="K755" s="83"/>
      <c r="L755" s="83"/>
      <c r="Y755" t="s">
        <v>16</v>
      </c>
      <c r="Z755" t="s">
        <v>3692</v>
      </c>
      <c r="AA755" t="s">
        <v>3693</v>
      </c>
      <c r="AB755" t="s">
        <v>3692</v>
      </c>
      <c r="AC755" t="s">
        <v>3694</v>
      </c>
      <c r="AD755" t="s">
        <v>3476</v>
      </c>
      <c r="AE755" t="s">
        <v>3714</v>
      </c>
    </row>
    <row r="756" spans="1:31" ht="15" customHeight="1" x14ac:dyDescent="0.2">
      <c r="A756" s="40">
        <v>82</v>
      </c>
      <c r="B756" s="85" t="s">
        <v>2164</v>
      </c>
      <c r="C756" s="85"/>
      <c r="D756" s="85" t="s">
        <v>18</v>
      </c>
      <c r="E756" s="70"/>
      <c r="F756" s="85" t="s">
        <v>3478</v>
      </c>
      <c r="G756" s="85"/>
      <c r="H756" s="83"/>
      <c r="I756" s="83"/>
      <c r="J756" s="83"/>
      <c r="K756" s="83"/>
      <c r="L756" s="83"/>
      <c r="Y756" t="s">
        <v>16</v>
      </c>
      <c r="Z756" t="s">
        <v>3692</v>
      </c>
      <c r="AA756" t="s">
        <v>3693</v>
      </c>
      <c r="AB756" t="s">
        <v>3692</v>
      </c>
      <c r="AC756" t="s">
        <v>3694</v>
      </c>
      <c r="AD756" t="s">
        <v>3478</v>
      </c>
      <c r="AE756" t="s">
        <v>3715</v>
      </c>
    </row>
    <row r="757" spans="1:31" ht="15" customHeight="1" x14ac:dyDescent="0.2">
      <c r="A757" s="40">
        <v>82</v>
      </c>
      <c r="B757" s="85" t="s">
        <v>2164</v>
      </c>
      <c r="C757" s="85"/>
      <c r="D757" s="85" t="s">
        <v>18</v>
      </c>
      <c r="E757" s="70"/>
      <c r="F757" s="85" t="s">
        <v>3480</v>
      </c>
      <c r="G757" s="85"/>
      <c r="H757" s="83"/>
      <c r="I757" s="83"/>
      <c r="J757" s="83"/>
      <c r="K757" s="83"/>
      <c r="L757" s="83"/>
      <c r="Y757" t="s">
        <v>16</v>
      </c>
      <c r="Z757" t="s">
        <v>3692</v>
      </c>
      <c r="AA757" t="s">
        <v>3693</v>
      </c>
      <c r="AB757" t="s">
        <v>3692</v>
      </c>
      <c r="AC757" t="s">
        <v>3694</v>
      </c>
      <c r="AD757" t="s">
        <v>3480</v>
      </c>
      <c r="AE757" t="s">
        <v>3716</v>
      </c>
    </row>
    <row r="758" spans="1:31" ht="15" customHeight="1" x14ac:dyDescent="0.2">
      <c r="A758" s="40">
        <v>82</v>
      </c>
      <c r="B758" s="85" t="s">
        <v>2164</v>
      </c>
      <c r="C758" s="85"/>
      <c r="D758" s="85" t="s">
        <v>18</v>
      </c>
      <c r="E758" s="70"/>
      <c r="F758" s="85" t="s">
        <v>3482</v>
      </c>
      <c r="G758" s="85"/>
      <c r="H758" s="83"/>
      <c r="I758" s="83"/>
      <c r="J758" s="83"/>
      <c r="K758" s="83"/>
      <c r="L758" s="83"/>
      <c r="Y758" t="s">
        <v>16</v>
      </c>
      <c r="Z758" t="s">
        <v>3692</v>
      </c>
      <c r="AA758" t="s">
        <v>3693</v>
      </c>
      <c r="AB758" t="s">
        <v>3692</v>
      </c>
      <c r="AC758" t="s">
        <v>3694</v>
      </c>
      <c r="AD758" t="s">
        <v>3482</v>
      </c>
      <c r="AE758" t="s">
        <v>3717</v>
      </c>
    </row>
    <row r="759" spans="1:31" ht="15" customHeight="1" x14ac:dyDescent="0.2">
      <c r="A759" s="40">
        <v>82</v>
      </c>
      <c r="B759" s="85" t="s">
        <v>2164</v>
      </c>
      <c r="C759" s="85"/>
      <c r="D759" s="85" t="s">
        <v>18</v>
      </c>
      <c r="E759" s="70"/>
      <c r="F759" s="85" t="s">
        <v>3484</v>
      </c>
      <c r="G759" s="85"/>
      <c r="H759" s="83"/>
      <c r="I759" s="83"/>
      <c r="J759" s="83"/>
      <c r="K759" s="83"/>
      <c r="L759" s="83"/>
      <c r="Y759" t="s">
        <v>16</v>
      </c>
      <c r="Z759" t="s">
        <v>3692</v>
      </c>
      <c r="AA759" t="s">
        <v>3693</v>
      </c>
      <c r="AB759" t="s">
        <v>3692</v>
      </c>
      <c r="AC759" t="s">
        <v>3694</v>
      </c>
      <c r="AD759" t="s">
        <v>3484</v>
      </c>
      <c r="AE759" t="s">
        <v>3718</v>
      </c>
    </row>
    <row r="760" spans="1:31" ht="15" customHeight="1" x14ac:dyDescent="0.2">
      <c r="A760" s="40">
        <v>82</v>
      </c>
      <c r="B760" s="85" t="s">
        <v>2164</v>
      </c>
      <c r="C760" s="85"/>
      <c r="D760" s="85" t="s">
        <v>18</v>
      </c>
      <c r="E760" s="70"/>
      <c r="F760" s="85" t="s">
        <v>3486</v>
      </c>
      <c r="G760" s="85"/>
      <c r="H760" s="83"/>
      <c r="I760" s="83"/>
      <c r="J760" s="83"/>
      <c r="K760" s="83"/>
      <c r="L760" s="83"/>
      <c r="Y760" t="s">
        <v>16</v>
      </c>
      <c r="Z760" t="s">
        <v>3692</v>
      </c>
      <c r="AA760" t="s">
        <v>3693</v>
      </c>
      <c r="AB760" t="s">
        <v>3692</v>
      </c>
      <c r="AC760" t="s">
        <v>3694</v>
      </c>
      <c r="AD760" t="s">
        <v>3486</v>
      </c>
      <c r="AE760" t="s">
        <v>3719</v>
      </c>
    </row>
    <row r="761" spans="1:31" ht="15" customHeight="1" x14ac:dyDescent="0.2">
      <c r="A761" s="40">
        <v>82</v>
      </c>
      <c r="B761" s="85" t="s">
        <v>2164</v>
      </c>
      <c r="C761" s="85"/>
      <c r="D761" s="85" t="s">
        <v>18</v>
      </c>
      <c r="E761" s="70"/>
      <c r="F761" s="85" t="s">
        <v>3488</v>
      </c>
      <c r="G761" s="85"/>
      <c r="H761" s="83"/>
      <c r="I761" s="83"/>
      <c r="J761" s="83"/>
      <c r="K761" s="83"/>
      <c r="L761" s="83"/>
      <c r="Y761" t="s">
        <v>16</v>
      </c>
      <c r="Z761" t="s">
        <v>3692</v>
      </c>
      <c r="AA761" t="s">
        <v>3693</v>
      </c>
      <c r="AB761" t="s">
        <v>3692</v>
      </c>
      <c r="AC761" t="s">
        <v>3694</v>
      </c>
      <c r="AD761" t="s">
        <v>3488</v>
      </c>
      <c r="AE761" t="s">
        <v>3720</v>
      </c>
    </row>
    <row r="762" spans="1:31" ht="15" customHeight="1" x14ac:dyDescent="0.2">
      <c r="A762" s="40">
        <v>82</v>
      </c>
      <c r="B762" s="85" t="s">
        <v>2164</v>
      </c>
      <c r="C762" s="85"/>
      <c r="D762" s="85" t="s">
        <v>18</v>
      </c>
      <c r="E762" s="70"/>
      <c r="F762" s="85" t="s">
        <v>3490</v>
      </c>
      <c r="G762" s="85"/>
      <c r="H762" s="83"/>
      <c r="I762" s="83"/>
      <c r="J762" s="83"/>
      <c r="K762" s="83"/>
      <c r="L762" s="83"/>
      <c r="Y762" t="s">
        <v>16</v>
      </c>
      <c r="Z762" t="s">
        <v>3692</v>
      </c>
      <c r="AA762" t="s">
        <v>3693</v>
      </c>
      <c r="AB762" t="s">
        <v>3692</v>
      </c>
      <c r="AC762" t="s">
        <v>3694</v>
      </c>
      <c r="AD762" t="s">
        <v>3490</v>
      </c>
      <c r="AE762" t="s">
        <v>3721</v>
      </c>
    </row>
    <row r="763" spans="1:31" ht="15" customHeight="1" x14ac:dyDescent="0.2">
      <c r="A763" s="40">
        <v>82</v>
      </c>
      <c r="B763" s="85" t="s">
        <v>2164</v>
      </c>
      <c r="C763" s="85"/>
      <c r="D763" s="85" t="s">
        <v>18</v>
      </c>
      <c r="E763" s="70"/>
      <c r="F763" s="85" t="s">
        <v>3492</v>
      </c>
      <c r="G763" s="85"/>
      <c r="H763" s="83"/>
      <c r="I763" s="83"/>
      <c r="J763" s="83"/>
      <c r="K763" s="83"/>
      <c r="L763" s="83"/>
      <c r="Y763" t="s">
        <v>16</v>
      </c>
      <c r="Z763" t="s">
        <v>3692</v>
      </c>
      <c r="AA763" t="s">
        <v>3693</v>
      </c>
      <c r="AB763" t="s">
        <v>3692</v>
      </c>
      <c r="AC763" t="s">
        <v>3694</v>
      </c>
      <c r="AD763" t="s">
        <v>3492</v>
      </c>
      <c r="AE763" t="s">
        <v>3722</v>
      </c>
    </row>
    <row r="764" spans="1:31" ht="15" customHeight="1" x14ac:dyDescent="0.2">
      <c r="A764" s="40">
        <v>82</v>
      </c>
      <c r="B764" s="85" t="s">
        <v>2164</v>
      </c>
      <c r="C764" s="85"/>
      <c r="D764" s="85" t="s">
        <v>18</v>
      </c>
      <c r="E764" s="70"/>
      <c r="F764" s="85" t="s">
        <v>3494</v>
      </c>
      <c r="G764" s="85"/>
      <c r="H764" s="83"/>
      <c r="I764" s="83"/>
      <c r="J764" s="83"/>
      <c r="K764" s="83"/>
      <c r="L764" s="83"/>
      <c r="Y764" t="s">
        <v>16</v>
      </c>
      <c r="Z764" t="s">
        <v>3692</v>
      </c>
      <c r="AA764" t="s">
        <v>3693</v>
      </c>
      <c r="AB764" t="s">
        <v>3692</v>
      </c>
      <c r="AC764" t="s">
        <v>3694</v>
      </c>
      <c r="AD764" t="s">
        <v>3494</v>
      </c>
      <c r="AE764" t="s">
        <v>3723</v>
      </c>
    </row>
    <row r="765" spans="1:31" ht="15" customHeight="1" x14ac:dyDescent="0.2">
      <c r="A765" s="40">
        <v>82</v>
      </c>
      <c r="B765" s="85" t="s">
        <v>2164</v>
      </c>
      <c r="C765" s="85"/>
      <c r="D765" s="85" t="s">
        <v>18</v>
      </c>
      <c r="E765" s="70"/>
      <c r="F765" s="85" t="s">
        <v>3496</v>
      </c>
      <c r="G765" s="85"/>
      <c r="H765" s="83"/>
      <c r="I765" s="83"/>
      <c r="J765" s="83"/>
      <c r="K765" s="83"/>
      <c r="L765" s="83"/>
      <c r="Y765" t="s">
        <v>16</v>
      </c>
      <c r="Z765" t="s">
        <v>3692</v>
      </c>
      <c r="AA765" t="s">
        <v>3693</v>
      </c>
      <c r="AB765" t="s">
        <v>3692</v>
      </c>
      <c r="AC765" t="s">
        <v>3694</v>
      </c>
      <c r="AD765" t="s">
        <v>3496</v>
      </c>
      <c r="AE765" t="s">
        <v>3724</v>
      </c>
    </row>
    <row r="766" spans="1:31" ht="15" customHeight="1" x14ac:dyDescent="0.2">
      <c r="A766" s="40">
        <v>82</v>
      </c>
      <c r="B766" s="85" t="s">
        <v>2164</v>
      </c>
      <c r="C766" s="85"/>
      <c r="D766" s="85" t="s">
        <v>18</v>
      </c>
      <c r="E766" s="70"/>
      <c r="F766" s="85" t="s">
        <v>3498</v>
      </c>
      <c r="G766" s="85"/>
      <c r="H766" s="83"/>
      <c r="I766" s="83"/>
      <c r="J766" s="83"/>
      <c r="K766" s="83"/>
      <c r="L766" s="83"/>
      <c r="Y766" t="s">
        <v>16</v>
      </c>
      <c r="Z766" t="s">
        <v>3692</v>
      </c>
      <c r="AA766" t="s">
        <v>3693</v>
      </c>
      <c r="AB766" t="s">
        <v>3692</v>
      </c>
      <c r="AC766" t="s">
        <v>3694</v>
      </c>
      <c r="AD766" t="s">
        <v>3498</v>
      </c>
      <c r="AE766" t="s">
        <v>3725</v>
      </c>
    </row>
    <row r="767" spans="1:31" ht="15" customHeight="1" x14ac:dyDescent="0.2">
      <c r="A767" s="40">
        <v>82</v>
      </c>
      <c r="B767" s="85" t="s">
        <v>2164</v>
      </c>
      <c r="C767" s="85"/>
      <c r="D767" s="85" t="s">
        <v>18</v>
      </c>
      <c r="E767" s="70"/>
      <c r="F767" s="85" t="s">
        <v>3500</v>
      </c>
      <c r="G767" s="85"/>
      <c r="H767" s="83"/>
      <c r="I767" s="83"/>
      <c r="J767" s="83"/>
      <c r="K767" s="83"/>
      <c r="L767" s="83"/>
      <c r="Y767" t="s">
        <v>16</v>
      </c>
      <c r="Z767" t="s">
        <v>3692</v>
      </c>
      <c r="AA767" t="s">
        <v>3693</v>
      </c>
      <c r="AB767" t="s">
        <v>3692</v>
      </c>
      <c r="AC767" t="s">
        <v>3694</v>
      </c>
      <c r="AD767" t="s">
        <v>3500</v>
      </c>
      <c r="AE767" t="s">
        <v>3726</v>
      </c>
    </row>
    <row r="768" spans="1:31" ht="15" customHeight="1" x14ac:dyDescent="0.2">
      <c r="A768" s="40">
        <v>82</v>
      </c>
      <c r="B768" s="85" t="s">
        <v>2164</v>
      </c>
      <c r="C768" s="85"/>
      <c r="D768" s="85" t="s">
        <v>18</v>
      </c>
      <c r="E768" s="70"/>
      <c r="F768" s="85" t="s">
        <v>3502</v>
      </c>
      <c r="G768" s="85"/>
      <c r="H768" s="83"/>
      <c r="I768" s="83"/>
      <c r="J768" s="83"/>
      <c r="K768" s="83"/>
      <c r="L768" s="83"/>
      <c r="Y768" t="s">
        <v>16</v>
      </c>
      <c r="Z768" t="s">
        <v>3692</v>
      </c>
      <c r="AA768" t="s">
        <v>3693</v>
      </c>
      <c r="AB768" t="s">
        <v>3692</v>
      </c>
      <c r="AC768" t="s">
        <v>3694</v>
      </c>
      <c r="AD768" t="s">
        <v>3502</v>
      </c>
      <c r="AE768" t="s">
        <v>3727</v>
      </c>
    </row>
    <row r="769" spans="1:31" ht="15" customHeight="1" x14ac:dyDescent="0.2">
      <c r="A769" s="40">
        <v>82</v>
      </c>
      <c r="B769" s="85" t="s">
        <v>2164</v>
      </c>
      <c r="C769" s="85"/>
      <c r="D769" s="85" t="s">
        <v>18</v>
      </c>
      <c r="E769" s="70"/>
      <c r="F769" s="85" t="s">
        <v>3504</v>
      </c>
      <c r="G769" s="85"/>
      <c r="H769" s="83"/>
      <c r="I769" s="83"/>
      <c r="J769" s="83"/>
      <c r="K769" s="83"/>
      <c r="L769" s="83"/>
      <c r="Y769" t="s">
        <v>16</v>
      </c>
      <c r="Z769" t="s">
        <v>3692</v>
      </c>
      <c r="AA769" t="s">
        <v>3693</v>
      </c>
      <c r="AB769" t="s">
        <v>3692</v>
      </c>
      <c r="AC769" t="s">
        <v>3694</v>
      </c>
      <c r="AD769" t="s">
        <v>3504</v>
      </c>
      <c r="AE769" t="s">
        <v>3728</v>
      </c>
    </row>
    <row r="770" spans="1:31" ht="15" customHeight="1" x14ac:dyDescent="0.2">
      <c r="A770" s="40">
        <v>82</v>
      </c>
      <c r="B770" s="85" t="s">
        <v>2164</v>
      </c>
      <c r="C770" s="85"/>
      <c r="D770" s="85" t="s">
        <v>18</v>
      </c>
      <c r="E770" s="70"/>
      <c r="F770" s="85" t="s">
        <v>3506</v>
      </c>
      <c r="G770" s="85"/>
      <c r="H770" s="83"/>
      <c r="I770" s="83"/>
      <c r="J770" s="83"/>
      <c r="K770" s="83"/>
      <c r="L770" s="83"/>
      <c r="Y770" t="s">
        <v>16</v>
      </c>
      <c r="Z770" t="s">
        <v>3692</v>
      </c>
      <c r="AA770" t="s">
        <v>3693</v>
      </c>
      <c r="AB770" t="s">
        <v>3692</v>
      </c>
      <c r="AC770" t="s">
        <v>3694</v>
      </c>
      <c r="AD770" t="s">
        <v>3506</v>
      </c>
      <c r="AE770" t="s">
        <v>3729</v>
      </c>
    </row>
    <row r="771" spans="1:31" ht="15" customHeight="1" x14ac:dyDescent="0.2">
      <c r="A771" s="40">
        <v>82</v>
      </c>
      <c r="B771" s="85" t="s">
        <v>2164</v>
      </c>
      <c r="C771" s="85"/>
      <c r="D771" s="85" t="s">
        <v>18</v>
      </c>
      <c r="E771" s="70"/>
      <c r="F771" s="85" t="s">
        <v>3508</v>
      </c>
      <c r="G771" s="85"/>
      <c r="H771" s="83"/>
      <c r="I771" s="83"/>
      <c r="J771" s="83"/>
      <c r="K771" s="83"/>
      <c r="L771" s="83"/>
      <c r="Y771" t="s">
        <v>16</v>
      </c>
      <c r="Z771" t="s">
        <v>3692</v>
      </c>
      <c r="AA771" t="s">
        <v>3693</v>
      </c>
      <c r="AB771" t="s">
        <v>3692</v>
      </c>
      <c r="AC771" t="s">
        <v>3694</v>
      </c>
      <c r="AD771" t="s">
        <v>3508</v>
      </c>
      <c r="AE771" t="s">
        <v>3730</v>
      </c>
    </row>
    <row r="772" spans="1:31" ht="15" customHeight="1" x14ac:dyDescent="0.2">
      <c r="A772" s="40">
        <v>82</v>
      </c>
      <c r="B772" s="85" t="s">
        <v>2164</v>
      </c>
      <c r="C772" s="85"/>
      <c r="D772" s="85" t="s">
        <v>18</v>
      </c>
      <c r="E772" s="70"/>
      <c r="F772" s="85" t="s">
        <v>3510</v>
      </c>
      <c r="G772" s="85"/>
      <c r="H772" s="83"/>
      <c r="I772" s="83"/>
      <c r="J772" s="83"/>
      <c r="K772" s="83"/>
      <c r="L772" s="83"/>
      <c r="Y772" t="s">
        <v>16</v>
      </c>
      <c r="Z772" t="s">
        <v>3692</v>
      </c>
      <c r="AA772" t="s">
        <v>3693</v>
      </c>
      <c r="AB772" t="s">
        <v>3692</v>
      </c>
      <c r="AC772" t="s">
        <v>3694</v>
      </c>
      <c r="AD772" t="s">
        <v>3510</v>
      </c>
      <c r="AE772" t="s">
        <v>3731</v>
      </c>
    </row>
    <row r="773" spans="1:31" ht="15" customHeight="1" x14ac:dyDescent="0.2">
      <c r="A773" s="40">
        <v>82</v>
      </c>
      <c r="B773" s="85" t="s">
        <v>2164</v>
      </c>
      <c r="C773" s="85"/>
      <c r="D773" s="85" t="s">
        <v>18</v>
      </c>
      <c r="E773" s="70"/>
      <c r="F773" s="85" t="s">
        <v>3512</v>
      </c>
      <c r="G773" s="85"/>
      <c r="H773" s="83"/>
      <c r="I773" s="83"/>
      <c r="J773" s="83"/>
      <c r="K773" s="83"/>
      <c r="L773" s="83"/>
      <c r="Y773" t="s">
        <v>16</v>
      </c>
      <c r="Z773" t="s">
        <v>3692</v>
      </c>
      <c r="AA773" t="s">
        <v>3693</v>
      </c>
      <c r="AB773" t="s">
        <v>3692</v>
      </c>
      <c r="AC773" t="s">
        <v>3694</v>
      </c>
      <c r="AD773" t="s">
        <v>3512</v>
      </c>
      <c r="AE773" t="s">
        <v>3732</v>
      </c>
    </row>
    <row r="774" spans="1:31" ht="15" customHeight="1" x14ac:dyDescent="0.2">
      <c r="A774" s="40">
        <v>82</v>
      </c>
      <c r="B774" s="85" t="s">
        <v>2164</v>
      </c>
      <c r="C774" s="85"/>
      <c r="D774" s="85" t="s">
        <v>18</v>
      </c>
      <c r="E774" s="70"/>
      <c r="F774" s="85" t="s">
        <v>3514</v>
      </c>
      <c r="G774" s="85"/>
      <c r="H774" s="83"/>
      <c r="I774" s="83"/>
      <c r="J774" s="83"/>
      <c r="K774" s="83"/>
      <c r="L774" s="83"/>
      <c r="Y774" t="s">
        <v>16</v>
      </c>
      <c r="Z774" t="s">
        <v>3692</v>
      </c>
      <c r="AA774" t="s">
        <v>3693</v>
      </c>
      <c r="AB774" t="s">
        <v>3692</v>
      </c>
      <c r="AC774" t="s">
        <v>3694</v>
      </c>
      <c r="AD774" t="s">
        <v>3514</v>
      </c>
      <c r="AE774" t="s">
        <v>3733</v>
      </c>
    </row>
    <row r="775" spans="1:31" ht="15" customHeight="1" x14ac:dyDescent="0.2">
      <c r="A775" s="40">
        <v>82</v>
      </c>
      <c r="B775" s="85" t="s">
        <v>2164</v>
      </c>
      <c r="C775" s="85"/>
      <c r="D775" s="85" t="s">
        <v>18</v>
      </c>
      <c r="E775" s="70"/>
      <c r="F775" s="85" t="s">
        <v>3516</v>
      </c>
      <c r="G775" s="85"/>
      <c r="H775" s="83"/>
      <c r="I775" s="83"/>
      <c r="J775" s="83"/>
      <c r="K775" s="83"/>
      <c r="L775" s="83"/>
      <c r="Y775" t="s">
        <v>16</v>
      </c>
      <c r="Z775" t="s">
        <v>3692</v>
      </c>
      <c r="AA775" t="s">
        <v>3693</v>
      </c>
      <c r="AB775" t="s">
        <v>3692</v>
      </c>
      <c r="AC775" t="s">
        <v>3694</v>
      </c>
      <c r="AD775" t="s">
        <v>3516</v>
      </c>
      <c r="AE775" t="s">
        <v>3734</v>
      </c>
    </row>
    <row r="776" spans="1:31" ht="15" customHeight="1" x14ac:dyDescent="0.2">
      <c r="A776" s="40">
        <v>82</v>
      </c>
      <c r="B776" s="85" t="s">
        <v>2164</v>
      </c>
      <c r="C776" s="85"/>
      <c r="D776" s="85" t="s">
        <v>18</v>
      </c>
      <c r="E776" s="70"/>
      <c r="F776" s="85" t="s">
        <v>3518</v>
      </c>
      <c r="G776" s="85"/>
      <c r="H776" s="83"/>
      <c r="I776" s="83"/>
      <c r="J776" s="83"/>
      <c r="K776" s="83"/>
      <c r="L776" s="83"/>
      <c r="Y776" t="s">
        <v>16</v>
      </c>
      <c r="Z776" t="s">
        <v>3692</v>
      </c>
      <c r="AA776" t="s">
        <v>3693</v>
      </c>
      <c r="AB776" t="s">
        <v>3692</v>
      </c>
      <c r="AC776" t="s">
        <v>3694</v>
      </c>
      <c r="AD776" t="s">
        <v>3518</v>
      </c>
      <c r="AE776" t="s">
        <v>3735</v>
      </c>
    </row>
    <row r="777" spans="1:31" ht="15" customHeight="1" x14ac:dyDescent="0.2">
      <c r="A777" s="40">
        <v>82</v>
      </c>
      <c r="B777" s="85" t="s">
        <v>2164</v>
      </c>
      <c r="C777" s="85"/>
      <c r="D777" s="85" t="s">
        <v>18</v>
      </c>
      <c r="E777" s="70"/>
      <c r="F777" s="85" t="s">
        <v>3520</v>
      </c>
      <c r="G777" s="85"/>
      <c r="H777" s="83"/>
      <c r="I777" s="83"/>
      <c r="J777" s="83"/>
      <c r="K777" s="83"/>
      <c r="L777" s="83"/>
      <c r="Y777" t="s">
        <v>16</v>
      </c>
      <c r="Z777" t="s">
        <v>3692</v>
      </c>
      <c r="AA777" t="s">
        <v>3693</v>
      </c>
      <c r="AB777" t="s">
        <v>3692</v>
      </c>
      <c r="AC777" t="s">
        <v>3694</v>
      </c>
      <c r="AD777" t="s">
        <v>3520</v>
      </c>
      <c r="AE777" t="s">
        <v>3736</v>
      </c>
    </row>
    <row r="778" spans="1:31" ht="15" customHeight="1" x14ac:dyDescent="0.2">
      <c r="A778" s="40">
        <v>82</v>
      </c>
      <c r="B778" s="85" t="s">
        <v>2164</v>
      </c>
      <c r="C778" s="85"/>
      <c r="D778" s="85" t="s">
        <v>18</v>
      </c>
      <c r="E778" s="70"/>
      <c r="F778" s="85" t="s">
        <v>3522</v>
      </c>
      <c r="G778" s="85"/>
      <c r="H778" s="83"/>
      <c r="I778" s="83"/>
      <c r="J778" s="83"/>
      <c r="K778" s="83"/>
      <c r="L778" s="83"/>
      <c r="Y778" t="s">
        <v>16</v>
      </c>
      <c r="Z778" t="s">
        <v>3692</v>
      </c>
      <c r="AA778" t="s">
        <v>3693</v>
      </c>
      <c r="AB778" t="s">
        <v>3692</v>
      </c>
      <c r="AC778" t="s">
        <v>3694</v>
      </c>
      <c r="AD778" t="s">
        <v>3522</v>
      </c>
      <c r="AE778" t="s">
        <v>3737</v>
      </c>
    </row>
    <row r="779" spans="1:31" ht="15" customHeight="1" x14ac:dyDescent="0.2">
      <c r="A779" s="40">
        <v>82</v>
      </c>
      <c r="B779" s="85" t="s">
        <v>2164</v>
      </c>
      <c r="C779" s="85"/>
      <c r="D779" s="85" t="s">
        <v>18</v>
      </c>
      <c r="E779" s="70"/>
      <c r="F779" s="85" t="s">
        <v>3738</v>
      </c>
      <c r="G779" s="85"/>
      <c r="H779" s="83"/>
      <c r="I779" s="83"/>
      <c r="J779" s="83"/>
      <c r="K779" s="83"/>
      <c r="L779" s="83"/>
      <c r="Y779" t="s">
        <v>16</v>
      </c>
      <c r="Z779" t="s">
        <v>3692</v>
      </c>
      <c r="AA779" t="s">
        <v>3693</v>
      </c>
      <c r="AB779" t="s">
        <v>3692</v>
      </c>
      <c r="AC779" t="s">
        <v>3694</v>
      </c>
      <c r="AD779" t="s">
        <v>3738</v>
      </c>
      <c r="AE779" t="s">
        <v>3739</v>
      </c>
    </row>
    <row r="780" spans="1:31" ht="15" customHeight="1" x14ac:dyDescent="0.2">
      <c r="A780" s="40">
        <v>82</v>
      </c>
      <c r="B780" s="85" t="s">
        <v>2164</v>
      </c>
      <c r="C780" s="85"/>
      <c r="D780" s="85" t="s">
        <v>18</v>
      </c>
      <c r="E780" s="70"/>
      <c r="F780" s="85" t="s">
        <v>3526</v>
      </c>
      <c r="G780" s="85"/>
      <c r="H780" s="83"/>
      <c r="I780" s="83"/>
      <c r="J780" s="83"/>
      <c r="K780" s="83"/>
      <c r="L780" s="83"/>
      <c r="Y780" t="s">
        <v>16</v>
      </c>
      <c r="Z780" t="s">
        <v>3692</v>
      </c>
      <c r="AA780" t="s">
        <v>3693</v>
      </c>
      <c r="AB780" t="s">
        <v>3692</v>
      </c>
      <c r="AC780" t="s">
        <v>3694</v>
      </c>
      <c r="AD780" t="s">
        <v>3526</v>
      </c>
      <c r="AE780" t="s">
        <v>3740</v>
      </c>
    </row>
    <row r="781" spans="1:31" ht="15" customHeight="1" x14ac:dyDescent="0.2">
      <c r="A781" s="40">
        <v>82</v>
      </c>
      <c r="B781" s="85" t="s">
        <v>2164</v>
      </c>
      <c r="C781" s="85"/>
      <c r="D781" s="85" t="s">
        <v>18</v>
      </c>
      <c r="E781" s="70"/>
      <c r="F781" s="85" t="s">
        <v>3528</v>
      </c>
      <c r="G781" s="85"/>
      <c r="H781" s="83"/>
      <c r="I781" s="83"/>
      <c r="J781" s="83"/>
      <c r="K781" s="83"/>
      <c r="L781" s="83"/>
      <c r="Y781" t="s">
        <v>16</v>
      </c>
      <c r="Z781" t="s">
        <v>3692</v>
      </c>
      <c r="AA781" t="s">
        <v>3693</v>
      </c>
      <c r="AB781" t="s">
        <v>3692</v>
      </c>
      <c r="AC781" t="s">
        <v>3694</v>
      </c>
      <c r="AD781" t="s">
        <v>3528</v>
      </c>
      <c r="AE781" t="s">
        <v>3741</v>
      </c>
    </row>
    <row r="782" spans="1:31" ht="15" customHeight="1" x14ac:dyDescent="0.2">
      <c r="A782" s="40">
        <v>82</v>
      </c>
      <c r="B782" s="85" t="s">
        <v>2164</v>
      </c>
      <c r="C782" s="85"/>
      <c r="D782" s="85" t="s">
        <v>18</v>
      </c>
      <c r="E782" s="70"/>
      <c r="F782" s="85" t="s">
        <v>3530</v>
      </c>
      <c r="G782" s="85"/>
      <c r="H782" s="83"/>
      <c r="I782" s="83"/>
      <c r="J782" s="83"/>
      <c r="K782" s="83"/>
      <c r="L782" s="83"/>
      <c r="Y782" t="s">
        <v>16</v>
      </c>
      <c r="Z782" t="s">
        <v>3692</v>
      </c>
      <c r="AA782" t="s">
        <v>3693</v>
      </c>
      <c r="AB782" t="s">
        <v>3692</v>
      </c>
      <c r="AC782" t="s">
        <v>3694</v>
      </c>
      <c r="AD782" t="s">
        <v>3530</v>
      </c>
      <c r="AE782" t="s">
        <v>3742</v>
      </c>
    </row>
    <row r="783" spans="1:31" ht="15" customHeight="1" x14ac:dyDescent="0.2">
      <c r="A783" s="40">
        <v>82</v>
      </c>
      <c r="B783" s="85" t="s">
        <v>2164</v>
      </c>
      <c r="C783" s="85"/>
      <c r="D783" s="85" t="s">
        <v>18</v>
      </c>
      <c r="E783" s="70"/>
      <c r="F783" s="85" t="s">
        <v>3532</v>
      </c>
      <c r="G783" s="85"/>
      <c r="H783" s="83"/>
      <c r="I783" s="83"/>
      <c r="J783" s="83"/>
      <c r="K783" s="83"/>
      <c r="L783" s="83"/>
      <c r="Y783" t="s">
        <v>16</v>
      </c>
      <c r="Z783" t="s">
        <v>3692</v>
      </c>
      <c r="AA783" t="s">
        <v>3693</v>
      </c>
      <c r="AB783" t="s">
        <v>3692</v>
      </c>
      <c r="AC783" t="s">
        <v>3694</v>
      </c>
      <c r="AD783" t="s">
        <v>3532</v>
      </c>
      <c r="AE783" t="s">
        <v>3743</v>
      </c>
    </row>
    <row r="784" spans="1:31" ht="15" customHeight="1" x14ac:dyDescent="0.2">
      <c r="A784" s="40">
        <v>82</v>
      </c>
      <c r="B784" s="85" t="s">
        <v>2164</v>
      </c>
      <c r="C784" s="85"/>
      <c r="D784" s="85" t="s">
        <v>18</v>
      </c>
      <c r="E784" s="70"/>
      <c r="F784" s="85" t="s">
        <v>3534</v>
      </c>
      <c r="G784" s="85"/>
      <c r="H784" s="83"/>
      <c r="I784" s="83"/>
      <c r="J784" s="83"/>
      <c r="K784" s="83"/>
      <c r="L784" s="83"/>
      <c r="Y784" t="s">
        <v>16</v>
      </c>
      <c r="Z784" t="s">
        <v>3692</v>
      </c>
      <c r="AA784" t="s">
        <v>3693</v>
      </c>
      <c r="AB784" t="s">
        <v>3692</v>
      </c>
      <c r="AC784" t="s">
        <v>3694</v>
      </c>
      <c r="AD784" t="s">
        <v>3534</v>
      </c>
      <c r="AE784" t="s">
        <v>3744</v>
      </c>
    </row>
    <row r="785" spans="1:31" ht="15" customHeight="1" x14ac:dyDescent="0.2">
      <c r="A785" s="40">
        <v>82</v>
      </c>
      <c r="B785" s="85" t="s">
        <v>2164</v>
      </c>
      <c r="C785" s="85"/>
      <c r="D785" s="85" t="s">
        <v>18</v>
      </c>
      <c r="E785" s="70"/>
      <c r="F785" s="85" t="s">
        <v>3536</v>
      </c>
      <c r="G785" s="85"/>
      <c r="H785" s="83"/>
      <c r="I785" s="83"/>
      <c r="J785" s="83"/>
      <c r="K785" s="83"/>
      <c r="L785" s="83"/>
      <c r="Y785" t="s">
        <v>16</v>
      </c>
      <c r="Z785" t="s">
        <v>3692</v>
      </c>
      <c r="AA785" t="s">
        <v>3693</v>
      </c>
      <c r="AB785" t="s">
        <v>3692</v>
      </c>
      <c r="AC785" t="s">
        <v>3694</v>
      </c>
      <c r="AD785" t="s">
        <v>3536</v>
      </c>
      <c r="AE785" t="s">
        <v>3745</v>
      </c>
    </row>
    <row r="786" spans="1:31" ht="15" customHeight="1" x14ac:dyDescent="0.2">
      <c r="A786" s="40">
        <v>82</v>
      </c>
      <c r="B786" s="85" t="s">
        <v>2164</v>
      </c>
      <c r="C786" s="85"/>
      <c r="D786" s="85" t="s">
        <v>18</v>
      </c>
      <c r="E786" s="70"/>
      <c r="F786" s="85" t="s">
        <v>3538</v>
      </c>
      <c r="G786" s="85"/>
      <c r="H786" s="83"/>
      <c r="I786" s="83"/>
      <c r="J786" s="83"/>
      <c r="K786" s="83"/>
      <c r="L786" s="83"/>
      <c r="Y786" t="s">
        <v>16</v>
      </c>
      <c r="Z786" t="s">
        <v>3692</v>
      </c>
      <c r="AA786" t="s">
        <v>3693</v>
      </c>
      <c r="AB786" t="s">
        <v>3692</v>
      </c>
      <c r="AC786" t="s">
        <v>3694</v>
      </c>
      <c r="AD786" t="s">
        <v>3538</v>
      </c>
      <c r="AE786" t="s">
        <v>3746</v>
      </c>
    </row>
    <row r="787" spans="1:31" ht="15" customHeight="1" x14ac:dyDescent="0.2">
      <c r="A787" s="40">
        <v>82</v>
      </c>
      <c r="B787" s="85" t="s">
        <v>2164</v>
      </c>
      <c r="C787" s="85"/>
      <c r="D787" s="85" t="s">
        <v>18</v>
      </c>
      <c r="E787" s="70"/>
      <c r="F787" s="85" t="s">
        <v>3540</v>
      </c>
      <c r="G787" s="85"/>
      <c r="H787" s="83"/>
      <c r="I787" s="83"/>
      <c r="J787" s="83"/>
      <c r="K787" s="83"/>
      <c r="L787" s="83"/>
      <c r="Y787" t="s">
        <v>16</v>
      </c>
      <c r="Z787" t="s">
        <v>3692</v>
      </c>
      <c r="AA787" t="s">
        <v>3693</v>
      </c>
      <c r="AB787" t="s">
        <v>3692</v>
      </c>
      <c r="AC787" t="s">
        <v>3694</v>
      </c>
      <c r="AD787" t="s">
        <v>3540</v>
      </c>
      <c r="AE787" t="s">
        <v>3747</v>
      </c>
    </row>
    <row r="788" spans="1:31" ht="15" customHeight="1" x14ac:dyDescent="0.2">
      <c r="A788" s="40">
        <v>82</v>
      </c>
      <c r="B788" s="85" t="s">
        <v>2164</v>
      </c>
      <c r="C788" s="85"/>
      <c r="D788" s="85" t="s">
        <v>18</v>
      </c>
      <c r="E788" s="70"/>
      <c r="F788" s="85" t="s">
        <v>3542</v>
      </c>
      <c r="G788" s="85"/>
      <c r="H788" s="83"/>
      <c r="I788" s="83"/>
      <c r="J788" s="83"/>
      <c r="K788" s="83"/>
      <c r="L788" s="83"/>
      <c r="Y788" t="s">
        <v>16</v>
      </c>
      <c r="Z788" t="s">
        <v>3692</v>
      </c>
      <c r="AA788" t="s">
        <v>3693</v>
      </c>
      <c r="AB788" t="s">
        <v>3692</v>
      </c>
      <c r="AC788" t="s">
        <v>3694</v>
      </c>
      <c r="AD788" t="s">
        <v>3542</v>
      </c>
      <c r="AE788" t="s">
        <v>3748</v>
      </c>
    </row>
    <row r="789" spans="1:31" ht="15" customHeight="1" x14ac:dyDescent="0.2">
      <c r="A789" s="40">
        <v>82</v>
      </c>
      <c r="B789" s="85" t="s">
        <v>2164</v>
      </c>
      <c r="C789" s="85"/>
      <c r="D789" s="85" t="s">
        <v>18</v>
      </c>
      <c r="E789" s="70"/>
      <c r="F789" s="85" t="s">
        <v>3544</v>
      </c>
      <c r="G789" s="85"/>
      <c r="H789" s="83"/>
      <c r="I789" s="83"/>
      <c r="J789" s="83"/>
      <c r="K789" s="83"/>
      <c r="L789" s="83"/>
      <c r="Y789" t="s">
        <v>16</v>
      </c>
      <c r="Z789" t="s">
        <v>3692</v>
      </c>
      <c r="AA789" t="s">
        <v>3693</v>
      </c>
      <c r="AB789" t="s">
        <v>3692</v>
      </c>
      <c r="AC789" t="s">
        <v>3694</v>
      </c>
      <c r="AD789" t="s">
        <v>3544</v>
      </c>
      <c r="AE789" t="s">
        <v>3749</v>
      </c>
    </row>
    <row r="790" spans="1:31" ht="15" customHeight="1" x14ac:dyDescent="0.2">
      <c r="A790" s="40">
        <v>82</v>
      </c>
      <c r="B790" s="85" t="s">
        <v>2164</v>
      </c>
      <c r="C790" s="85"/>
      <c r="D790" s="85" t="s">
        <v>18</v>
      </c>
      <c r="E790" s="70"/>
      <c r="F790" s="85" t="s">
        <v>3546</v>
      </c>
      <c r="G790" s="85"/>
      <c r="H790" s="83"/>
      <c r="I790" s="83"/>
      <c r="J790" s="83"/>
      <c r="K790" s="83"/>
      <c r="L790" s="83"/>
      <c r="Y790" t="s">
        <v>16</v>
      </c>
      <c r="Z790" t="s">
        <v>3692</v>
      </c>
      <c r="AA790" t="s">
        <v>3693</v>
      </c>
      <c r="AB790" t="s">
        <v>3692</v>
      </c>
      <c r="AC790" t="s">
        <v>3694</v>
      </c>
      <c r="AD790" t="s">
        <v>3546</v>
      </c>
      <c r="AE790" t="s">
        <v>3750</v>
      </c>
    </row>
    <row r="791" spans="1:31" ht="15" customHeight="1" x14ac:dyDescent="0.2">
      <c r="A791" s="40">
        <v>82</v>
      </c>
      <c r="B791" s="85" t="s">
        <v>2164</v>
      </c>
      <c r="C791" s="85"/>
      <c r="D791" s="85" t="s">
        <v>18</v>
      </c>
      <c r="E791" s="70"/>
      <c r="F791" s="85" t="s">
        <v>3548</v>
      </c>
      <c r="G791" s="85"/>
      <c r="H791" s="83"/>
      <c r="I791" s="83"/>
      <c r="J791" s="83"/>
      <c r="K791" s="83"/>
      <c r="L791" s="83"/>
      <c r="Y791" t="s">
        <v>16</v>
      </c>
      <c r="Z791" t="s">
        <v>3692</v>
      </c>
      <c r="AA791" t="s">
        <v>3693</v>
      </c>
      <c r="AB791" t="s">
        <v>3692</v>
      </c>
      <c r="AC791" t="s">
        <v>3694</v>
      </c>
      <c r="AD791" t="s">
        <v>3548</v>
      </c>
      <c r="AE791" t="s">
        <v>3751</v>
      </c>
    </row>
    <row r="792" spans="1:31" ht="15" customHeight="1" x14ac:dyDescent="0.2">
      <c r="A792" s="40">
        <v>82</v>
      </c>
      <c r="B792" s="85" t="s">
        <v>2164</v>
      </c>
      <c r="C792" s="85"/>
      <c r="D792" s="85" t="s">
        <v>18</v>
      </c>
      <c r="E792" s="70"/>
      <c r="F792" s="85" t="s">
        <v>3550</v>
      </c>
      <c r="G792" s="85"/>
      <c r="H792" s="83"/>
      <c r="I792" s="83"/>
      <c r="J792" s="83"/>
      <c r="K792" s="83"/>
      <c r="L792" s="83"/>
      <c r="Y792" t="s">
        <v>16</v>
      </c>
      <c r="Z792" t="s">
        <v>3692</v>
      </c>
      <c r="AA792" t="s">
        <v>3693</v>
      </c>
      <c r="AB792" t="s">
        <v>3692</v>
      </c>
      <c r="AC792" t="s">
        <v>3694</v>
      </c>
      <c r="AD792" t="s">
        <v>3550</v>
      </c>
      <c r="AE792" t="s">
        <v>3752</v>
      </c>
    </row>
    <row r="793" spans="1:31" ht="15" customHeight="1" x14ac:dyDescent="0.2">
      <c r="A793" s="40">
        <v>82</v>
      </c>
      <c r="B793" s="85" t="s">
        <v>2164</v>
      </c>
      <c r="C793" s="85"/>
      <c r="D793" s="85" t="s">
        <v>18</v>
      </c>
      <c r="E793" s="70"/>
      <c r="F793" s="85" t="s">
        <v>3552</v>
      </c>
      <c r="G793" s="85"/>
      <c r="H793" s="83"/>
      <c r="I793" s="83"/>
      <c r="J793" s="83"/>
      <c r="K793" s="83"/>
      <c r="L793" s="83"/>
      <c r="Y793" t="s">
        <v>16</v>
      </c>
      <c r="Z793" t="s">
        <v>3692</v>
      </c>
      <c r="AA793" t="s">
        <v>3693</v>
      </c>
      <c r="AB793" t="s">
        <v>3692</v>
      </c>
      <c r="AC793" t="s">
        <v>3694</v>
      </c>
      <c r="AD793" t="s">
        <v>3552</v>
      </c>
      <c r="AE793" t="s">
        <v>3753</v>
      </c>
    </row>
    <row r="794" spans="1:31" ht="15" customHeight="1" x14ac:dyDescent="0.2">
      <c r="A794" s="40">
        <v>82</v>
      </c>
      <c r="B794" s="85" t="s">
        <v>2164</v>
      </c>
      <c r="C794" s="85"/>
      <c r="D794" s="85" t="s">
        <v>18</v>
      </c>
      <c r="E794" s="70"/>
      <c r="F794" s="85" t="s">
        <v>3554</v>
      </c>
      <c r="G794" s="85"/>
      <c r="H794" s="83"/>
      <c r="I794" s="83"/>
      <c r="J794" s="83"/>
      <c r="K794" s="83"/>
      <c r="L794" s="83"/>
      <c r="Y794" t="s">
        <v>16</v>
      </c>
      <c r="Z794" t="s">
        <v>3692</v>
      </c>
      <c r="AA794" t="s">
        <v>3693</v>
      </c>
      <c r="AB794" t="s">
        <v>3692</v>
      </c>
      <c r="AC794" t="s">
        <v>3694</v>
      </c>
      <c r="AD794" t="s">
        <v>3554</v>
      </c>
      <c r="AE794" t="s">
        <v>3754</v>
      </c>
    </row>
    <row r="795" spans="1:31" ht="15" customHeight="1" x14ac:dyDescent="0.2">
      <c r="A795" s="40">
        <v>82</v>
      </c>
      <c r="B795" s="85" t="s">
        <v>2164</v>
      </c>
      <c r="C795" s="85"/>
      <c r="D795" s="85" t="s">
        <v>18</v>
      </c>
      <c r="E795" s="70"/>
      <c r="F795" s="85" t="s">
        <v>3556</v>
      </c>
      <c r="G795" s="85"/>
      <c r="H795" s="83"/>
      <c r="I795" s="83"/>
      <c r="J795" s="83"/>
      <c r="K795" s="83"/>
      <c r="L795" s="83"/>
      <c r="Y795" t="s">
        <v>16</v>
      </c>
      <c r="Z795" t="s">
        <v>3692</v>
      </c>
      <c r="AA795" t="s">
        <v>3693</v>
      </c>
      <c r="AB795" t="s">
        <v>3692</v>
      </c>
      <c r="AC795" t="s">
        <v>3694</v>
      </c>
      <c r="AD795" t="s">
        <v>3556</v>
      </c>
      <c r="AE795" t="s">
        <v>3755</v>
      </c>
    </row>
    <row r="796" spans="1:31" ht="15" customHeight="1" x14ac:dyDescent="0.2">
      <c r="A796" s="40">
        <v>82</v>
      </c>
      <c r="B796" s="85" t="s">
        <v>2164</v>
      </c>
      <c r="C796" s="85"/>
      <c r="D796" s="85" t="s">
        <v>18</v>
      </c>
      <c r="E796" s="70"/>
      <c r="F796" s="85" t="s">
        <v>3558</v>
      </c>
      <c r="G796" s="85"/>
      <c r="H796" s="83"/>
      <c r="I796" s="83"/>
      <c r="J796" s="83"/>
      <c r="K796" s="83"/>
      <c r="L796" s="83"/>
      <c r="Y796" t="s">
        <v>16</v>
      </c>
      <c r="Z796" t="s">
        <v>3692</v>
      </c>
      <c r="AA796" t="s">
        <v>3693</v>
      </c>
      <c r="AB796" t="s">
        <v>3692</v>
      </c>
      <c r="AC796" t="s">
        <v>3694</v>
      </c>
      <c r="AD796" t="s">
        <v>3558</v>
      </c>
      <c r="AE796" t="s">
        <v>3756</v>
      </c>
    </row>
    <row r="797" spans="1:31" ht="15" customHeight="1" x14ac:dyDescent="0.2">
      <c r="A797" s="40">
        <v>82</v>
      </c>
      <c r="B797" s="85" t="s">
        <v>2164</v>
      </c>
      <c r="C797" s="85"/>
      <c r="D797" s="85" t="s">
        <v>18</v>
      </c>
      <c r="E797" s="70"/>
      <c r="F797" s="85" t="s">
        <v>3560</v>
      </c>
      <c r="G797" s="85"/>
      <c r="H797" s="83"/>
      <c r="I797" s="83"/>
      <c r="J797" s="83"/>
      <c r="K797" s="83"/>
      <c r="L797" s="83"/>
      <c r="Y797" t="s">
        <v>16</v>
      </c>
      <c r="Z797" t="s">
        <v>3692</v>
      </c>
      <c r="AA797" t="s">
        <v>3693</v>
      </c>
      <c r="AB797" t="s">
        <v>3692</v>
      </c>
      <c r="AC797" t="s">
        <v>3694</v>
      </c>
      <c r="AD797" t="s">
        <v>3560</v>
      </c>
      <c r="AE797" t="s">
        <v>3757</v>
      </c>
    </row>
    <row r="798" spans="1:31" ht="15" customHeight="1" x14ac:dyDescent="0.2">
      <c r="A798" s="40">
        <v>82</v>
      </c>
      <c r="B798" s="85" t="s">
        <v>2164</v>
      </c>
      <c r="C798" s="85"/>
      <c r="D798" s="85" t="s">
        <v>18</v>
      </c>
      <c r="E798" s="70"/>
      <c r="F798" s="85" t="s">
        <v>3562</v>
      </c>
      <c r="G798" s="85"/>
      <c r="H798" s="83"/>
      <c r="I798" s="83"/>
      <c r="J798" s="83"/>
      <c r="K798" s="83"/>
      <c r="L798" s="83"/>
      <c r="Y798" t="s">
        <v>16</v>
      </c>
      <c r="Z798" t="s">
        <v>3692</v>
      </c>
      <c r="AA798" t="s">
        <v>3693</v>
      </c>
      <c r="AB798" t="s">
        <v>3692</v>
      </c>
      <c r="AC798" t="s">
        <v>3694</v>
      </c>
      <c r="AD798" t="s">
        <v>3562</v>
      </c>
      <c r="AE798" t="s">
        <v>3758</v>
      </c>
    </row>
    <row r="799" spans="1:31" ht="15" customHeight="1" x14ac:dyDescent="0.2">
      <c r="A799" s="40">
        <v>82</v>
      </c>
      <c r="B799" s="85" t="s">
        <v>2164</v>
      </c>
      <c r="C799" s="85"/>
      <c r="D799" s="85" t="s">
        <v>18</v>
      </c>
      <c r="E799" s="70"/>
      <c r="F799" s="85" t="s">
        <v>3564</v>
      </c>
      <c r="G799" s="85"/>
      <c r="H799" s="83"/>
      <c r="I799" s="83"/>
      <c r="J799" s="83"/>
      <c r="K799" s="83"/>
      <c r="L799" s="83"/>
      <c r="Y799" t="s">
        <v>16</v>
      </c>
      <c r="Z799" t="s">
        <v>3692</v>
      </c>
      <c r="AA799" t="s">
        <v>3693</v>
      </c>
      <c r="AB799" t="s">
        <v>3692</v>
      </c>
      <c r="AC799" t="s">
        <v>3694</v>
      </c>
      <c r="AD799" t="s">
        <v>3564</v>
      </c>
      <c r="AE799" t="s">
        <v>3759</v>
      </c>
    </row>
    <row r="800" spans="1:31" ht="15" customHeight="1" x14ac:dyDescent="0.2">
      <c r="A800" s="40">
        <v>82</v>
      </c>
      <c r="B800" s="85" t="s">
        <v>2164</v>
      </c>
      <c r="C800" s="85"/>
      <c r="D800" s="85" t="s">
        <v>18</v>
      </c>
      <c r="E800" s="70"/>
      <c r="F800" s="85" t="s">
        <v>3566</v>
      </c>
      <c r="G800" s="85"/>
      <c r="H800" s="83"/>
      <c r="I800" s="83"/>
      <c r="J800" s="83"/>
      <c r="K800" s="83"/>
      <c r="L800" s="83"/>
      <c r="Y800" t="s">
        <v>16</v>
      </c>
      <c r="Z800" t="s">
        <v>3692</v>
      </c>
      <c r="AA800" t="s">
        <v>3693</v>
      </c>
      <c r="AB800" t="s">
        <v>3692</v>
      </c>
      <c r="AC800" t="s">
        <v>3694</v>
      </c>
      <c r="AD800" t="s">
        <v>3566</v>
      </c>
      <c r="AE800" t="s">
        <v>3760</v>
      </c>
    </row>
    <row r="801" spans="1:31" ht="15" customHeight="1" x14ac:dyDescent="0.2">
      <c r="A801" s="40">
        <v>82</v>
      </c>
      <c r="B801" s="85" t="s">
        <v>2164</v>
      </c>
      <c r="C801" s="85"/>
      <c r="D801" s="85" t="s">
        <v>18</v>
      </c>
      <c r="E801" s="70"/>
      <c r="F801" s="85" t="s">
        <v>3568</v>
      </c>
      <c r="G801" s="85"/>
      <c r="H801" s="83"/>
      <c r="I801" s="83"/>
      <c r="J801" s="83"/>
      <c r="K801" s="83"/>
      <c r="L801" s="83"/>
      <c r="Y801" t="s">
        <v>16</v>
      </c>
      <c r="Z801" t="s">
        <v>3692</v>
      </c>
      <c r="AA801" t="s">
        <v>3693</v>
      </c>
      <c r="AB801" t="s">
        <v>3692</v>
      </c>
      <c r="AC801" t="s">
        <v>3694</v>
      </c>
      <c r="AD801" t="s">
        <v>3568</v>
      </c>
      <c r="AE801" t="s">
        <v>3761</v>
      </c>
    </row>
    <row r="802" spans="1:31" ht="15" customHeight="1" x14ac:dyDescent="0.2">
      <c r="A802" s="40">
        <v>82</v>
      </c>
      <c r="B802" s="85" t="s">
        <v>2164</v>
      </c>
      <c r="C802" s="85"/>
      <c r="D802" s="85" t="s">
        <v>18</v>
      </c>
      <c r="E802" s="70"/>
      <c r="F802" s="85" t="s">
        <v>3570</v>
      </c>
      <c r="G802" s="85"/>
      <c r="H802" s="83"/>
      <c r="I802" s="83"/>
      <c r="J802" s="83"/>
      <c r="K802" s="83"/>
      <c r="L802" s="83"/>
      <c r="Y802" t="s">
        <v>16</v>
      </c>
      <c r="Z802" t="s">
        <v>3692</v>
      </c>
      <c r="AA802" t="s">
        <v>3693</v>
      </c>
      <c r="AB802" t="s">
        <v>3692</v>
      </c>
      <c r="AC802" t="s">
        <v>3694</v>
      </c>
      <c r="AD802" t="s">
        <v>3570</v>
      </c>
      <c r="AE802" t="s">
        <v>3762</v>
      </c>
    </row>
    <row r="803" spans="1:31" ht="15" customHeight="1" x14ac:dyDescent="0.2">
      <c r="A803" s="40">
        <v>82</v>
      </c>
      <c r="B803" s="85" t="s">
        <v>2164</v>
      </c>
      <c r="C803" s="85"/>
      <c r="D803" s="85" t="s">
        <v>18</v>
      </c>
      <c r="E803" s="70"/>
      <c r="F803" s="85" t="s">
        <v>3572</v>
      </c>
      <c r="G803" s="85"/>
      <c r="H803" s="83"/>
      <c r="I803" s="83"/>
      <c r="J803" s="83"/>
      <c r="K803" s="83"/>
      <c r="L803" s="83"/>
      <c r="Y803" t="s">
        <v>16</v>
      </c>
      <c r="Z803" t="s">
        <v>3692</v>
      </c>
      <c r="AA803" t="s">
        <v>3693</v>
      </c>
      <c r="AB803" t="s">
        <v>3692</v>
      </c>
      <c r="AC803" t="s">
        <v>3694</v>
      </c>
      <c r="AD803" t="s">
        <v>3572</v>
      </c>
      <c r="AE803" t="s">
        <v>3763</v>
      </c>
    </row>
    <row r="804" spans="1:31" ht="15" customHeight="1" x14ac:dyDescent="0.2">
      <c r="A804" s="40">
        <v>82</v>
      </c>
      <c r="B804" s="85" t="s">
        <v>2164</v>
      </c>
      <c r="C804" s="85"/>
      <c r="D804" s="85" t="s">
        <v>18</v>
      </c>
      <c r="E804" s="70"/>
      <c r="F804" s="85" t="s">
        <v>3574</v>
      </c>
      <c r="G804" s="85"/>
      <c r="H804" s="83"/>
      <c r="I804" s="83"/>
      <c r="J804" s="83"/>
      <c r="K804" s="83"/>
      <c r="L804" s="83"/>
      <c r="Y804" t="s">
        <v>16</v>
      </c>
      <c r="Z804" t="s">
        <v>3692</v>
      </c>
      <c r="AA804" t="s">
        <v>3693</v>
      </c>
      <c r="AB804" t="s">
        <v>3692</v>
      </c>
      <c r="AC804" t="s">
        <v>3694</v>
      </c>
      <c r="AD804" t="s">
        <v>3574</v>
      </c>
      <c r="AE804" t="s">
        <v>3764</v>
      </c>
    </row>
    <row r="805" spans="1:31" ht="15" customHeight="1" x14ac:dyDescent="0.2">
      <c r="A805" s="40">
        <v>82</v>
      </c>
      <c r="B805" s="85" t="s">
        <v>2164</v>
      </c>
      <c r="C805" s="85"/>
      <c r="D805" s="85" t="s">
        <v>18</v>
      </c>
      <c r="E805" s="70"/>
      <c r="F805" s="85" t="s">
        <v>3576</v>
      </c>
      <c r="G805" s="85"/>
      <c r="H805" s="83"/>
      <c r="I805" s="83"/>
      <c r="J805" s="83"/>
      <c r="K805" s="83"/>
      <c r="L805" s="83"/>
      <c r="Y805" t="s">
        <v>16</v>
      </c>
      <c r="Z805" t="s">
        <v>3692</v>
      </c>
      <c r="AA805" t="s">
        <v>3693</v>
      </c>
      <c r="AB805" t="s">
        <v>3692</v>
      </c>
      <c r="AC805" t="s">
        <v>3694</v>
      </c>
      <c r="AD805" t="s">
        <v>3576</v>
      </c>
      <c r="AE805" t="s">
        <v>3765</v>
      </c>
    </row>
    <row r="806" spans="1:31" ht="15" customHeight="1" x14ac:dyDescent="0.2">
      <c r="A806" s="40">
        <v>82</v>
      </c>
      <c r="B806" s="85" t="s">
        <v>2164</v>
      </c>
      <c r="C806" s="85"/>
      <c r="D806" s="85" t="s">
        <v>18</v>
      </c>
      <c r="E806" s="70"/>
      <c r="F806" s="85" t="s">
        <v>3578</v>
      </c>
      <c r="G806" s="85"/>
      <c r="H806" s="83"/>
      <c r="I806" s="83"/>
      <c r="J806" s="83"/>
      <c r="K806" s="83"/>
      <c r="L806" s="83"/>
      <c r="Y806" t="s">
        <v>16</v>
      </c>
      <c r="Z806" t="s">
        <v>3692</v>
      </c>
      <c r="AA806" t="s">
        <v>3693</v>
      </c>
      <c r="AB806" t="s">
        <v>3692</v>
      </c>
      <c r="AC806" t="s">
        <v>3694</v>
      </c>
      <c r="AD806" t="s">
        <v>3578</v>
      </c>
      <c r="AE806" t="s">
        <v>3766</v>
      </c>
    </row>
    <row r="807" spans="1:31" ht="15" customHeight="1" x14ac:dyDescent="0.2">
      <c r="A807" s="40">
        <v>82</v>
      </c>
      <c r="B807" s="85" t="s">
        <v>2164</v>
      </c>
      <c r="C807" s="85"/>
      <c r="D807" s="85" t="s">
        <v>18</v>
      </c>
      <c r="E807" s="70"/>
      <c r="F807" s="85" t="s">
        <v>3580</v>
      </c>
      <c r="G807" s="85"/>
      <c r="H807" s="83"/>
      <c r="I807" s="83"/>
      <c r="J807" s="83"/>
      <c r="K807" s="83"/>
      <c r="L807" s="83"/>
      <c r="Y807" t="s">
        <v>16</v>
      </c>
      <c r="Z807" t="s">
        <v>3692</v>
      </c>
      <c r="AA807" t="s">
        <v>3693</v>
      </c>
      <c r="AB807" t="s">
        <v>3692</v>
      </c>
      <c r="AC807" t="s">
        <v>3694</v>
      </c>
      <c r="AD807" t="s">
        <v>3580</v>
      </c>
      <c r="AE807" t="s">
        <v>3767</v>
      </c>
    </row>
    <row r="808" spans="1:31" ht="15" customHeight="1" x14ac:dyDescent="0.2">
      <c r="A808" s="40">
        <v>82</v>
      </c>
      <c r="B808" s="85" t="s">
        <v>2164</v>
      </c>
      <c r="C808" s="85"/>
      <c r="D808" s="85" t="s">
        <v>18</v>
      </c>
      <c r="E808" s="70"/>
      <c r="F808" s="85" t="s">
        <v>3582</v>
      </c>
      <c r="G808" s="85"/>
      <c r="H808" s="83"/>
      <c r="I808" s="83"/>
      <c r="J808" s="83"/>
      <c r="K808" s="83"/>
      <c r="L808" s="83"/>
      <c r="Y808" t="s">
        <v>16</v>
      </c>
      <c r="Z808" t="s">
        <v>3692</v>
      </c>
      <c r="AA808" t="s">
        <v>3693</v>
      </c>
      <c r="AB808" t="s">
        <v>3692</v>
      </c>
      <c r="AC808" t="s">
        <v>3694</v>
      </c>
      <c r="AD808" t="s">
        <v>3582</v>
      </c>
      <c r="AE808" t="s">
        <v>3768</v>
      </c>
    </row>
    <row r="809" spans="1:31" ht="15" customHeight="1" x14ac:dyDescent="0.2">
      <c r="A809" s="40">
        <v>82</v>
      </c>
      <c r="B809" s="85" t="s">
        <v>2164</v>
      </c>
      <c r="C809" s="85"/>
      <c r="D809" s="85" t="s">
        <v>18</v>
      </c>
      <c r="E809" s="70"/>
      <c r="F809" s="85" t="s">
        <v>3584</v>
      </c>
      <c r="G809" s="85"/>
      <c r="H809" s="83"/>
      <c r="I809" s="83"/>
      <c r="J809" s="83"/>
      <c r="K809" s="83"/>
      <c r="L809" s="83"/>
      <c r="Y809" t="s">
        <v>16</v>
      </c>
      <c r="Z809" t="s">
        <v>3692</v>
      </c>
      <c r="AA809" t="s">
        <v>3693</v>
      </c>
      <c r="AB809" t="s">
        <v>3692</v>
      </c>
      <c r="AC809" t="s">
        <v>3694</v>
      </c>
      <c r="AD809" t="s">
        <v>3584</v>
      </c>
      <c r="AE809" t="s">
        <v>3769</v>
      </c>
    </row>
    <row r="810" spans="1:31" ht="15" customHeight="1" x14ac:dyDescent="0.2">
      <c r="A810" s="40">
        <v>82</v>
      </c>
      <c r="B810" s="85" t="s">
        <v>2164</v>
      </c>
      <c r="C810" s="85"/>
      <c r="D810" s="85" t="s">
        <v>18</v>
      </c>
      <c r="E810" s="70"/>
      <c r="F810" s="85" t="s">
        <v>3586</v>
      </c>
      <c r="G810" s="85"/>
      <c r="H810" s="83"/>
      <c r="I810" s="83"/>
      <c r="J810" s="83"/>
      <c r="K810" s="83"/>
      <c r="L810" s="83"/>
      <c r="Y810" t="s">
        <v>16</v>
      </c>
      <c r="Z810" t="s">
        <v>3692</v>
      </c>
      <c r="AA810" t="s">
        <v>3693</v>
      </c>
      <c r="AB810" t="s">
        <v>3692</v>
      </c>
      <c r="AC810" t="s">
        <v>3694</v>
      </c>
      <c r="AD810" t="s">
        <v>3586</v>
      </c>
      <c r="AE810" t="s">
        <v>3770</v>
      </c>
    </row>
    <row r="811" spans="1:31" ht="15" customHeight="1" x14ac:dyDescent="0.2">
      <c r="A811" s="40">
        <v>82</v>
      </c>
      <c r="B811" s="85" t="s">
        <v>2164</v>
      </c>
      <c r="C811" s="85"/>
      <c r="D811" s="85" t="s">
        <v>18</v>
      </c>
      <c r="E811" s="70"/>
      <c r="F811" s="85" t="s">
        <v>3588</v>
      </c>
      <c r="G811" s="85"/>
      <c r="H811" s="83"/>
      <c r="I811" s="83"/>
      <c r="J811" s="83"/>
      <c r="K811" s="83"/>
      <c r="L811" s="83"/>
      <c r="Y811" t="s">
        <v>16</v>
      </c>
      <c r="Z811" t="s">
        <v>3692</v>
      </c>
      <c r="AA811" t="s">
        <v>3693</v>
      </c>
      <c r="AB811" t="s">
        <v>3692</v>
      </c>
      <c r="AC811" t="s">
        <v>3694</v>
      </c>
      <c r="AD811" t="s">
        <v>3588</v>
      </c>
      <c r="AE811" t="s">
        <v>3771</v>
      </c>
    </row>
    <row r="812" spans="1:31" ht="15" customHeight="1" x14ac:dyDescent="0.2">
      <c r="A812" s="40">
        <v>82</v>
      </c>
      <c r="B812" s="85" t="s">
        <v>2164</v>
      </c>
      <c r="C812" s="85"/>
      <c r="D812" s="85" t="s">
        <v>18</v>
      </c>
      <c r="E812" s="70"/>
      <c r="F812" s="85" t="s">
        <v>3590</v>
      </c>
      <c r="G812" s="85"/>
      <c r="H812" s="83"/>
      <c r="I812" s="83"/>
      <c r="J812" s="83"/>
      <c r="K812" s="83"/>
      <c r="L812" s="83"/>
      <c r="Y812" t="s">
        <v>16</v>
      </c>
      <c r="Z812" t="s">
        <v>3692</v>
      </c>
      <c r="AA812" t="s">
        <v>3693</v>
      </c>
      <c r="AB812" t="s">
        <v>3692</v>
      </c>
      <c r="AC812" t="s">
        <v>3694</v>
      </c>
      <c r="AD812" t="s">
        <v>3590</v>
      </c>
      <c r="AE812" t="s">
        <v>3772</v>
      </c>
    </row>
    <row r="813" spans="1:31" ht="15" customHeight="1" x14ac:dyDescent="0.2">
      <c r="A813" s="40">
        <v>82</v>
      </c>
      <c r="B813" s="85" t="s">
        <v>2164</v>
      </c>
      <c r="C813" s="85"/>
      <c r="D813" s="85" t="s">
        <v>18</v>
      </c>
      <c r="E813" s="70"/>
      <c r="F813" s="85" t="s">
        <v>3688</v>
      </c>
      <c r="G813" s="85"/>
      <c r="H813" s="83"/>
      <c r="I813" s="83"/>
      <c r="J813" s="83"/>
      <c r="K813" s="83"/>
      <c r="L813" s="83"/>
      <c r="Y813" t="s">
        <v>16</v>
      </c>
      <c r="Z813" t="s">
        <v>3692</v>
      </c>
      <c r="AA813" t="s">
        <v>3693</v>
      </c>
      <c r="AB813" t="s">
        <v>3692</v>
      </c>
      <c r="AC813" t="s">
        <v>3694</v>
      </c>
      <c r="AD813" t="s">
        <v>3688</v>
      </c>
      <c r="AE813" t="s">
        <v>3773</v>
      </c>
    </row>
    <row r="814" spans="1:31" ht="15" customHeight="1" x14ac:dyDescent="0.2">
      <c r="A814" s="40">
        <v>82</v>
      </c>
      <c r="B814" s="85" t="s">
        <v>2164</v>
      </c>
      <c r="C814" s="85"/>
      <c r="D814" s="85" t="s">
        <v>18</v>
      </c>
      <c r="E814" s="70"/>
      <c r="F814" s="85" t="s">
        <v>3592</v>
      </c>
      <c r="G814" s="85"/>
      <c r="H814" s="83"/>
      <c r="I814" s="83"/>
      <c r="J814" s="83"/>
      <c r="K814" s="83"/>
      <c r="L814" s="83"/>
      <c r="Y814" t="s">
        <v>16</v>
      </c>
      <c r="Z814" t="s">
        <v>3692</v>
      </c>
      <c r="AA814" t="s">
        <v>3693</v>
      </c>
      <c r="AB814" t="s">
        <v>3692</v>
      </c>
      <c r="AC814" t="s">
        <v>3694</v>
      </c>
      <c r="AD814" t="s">
        <v>3592</v>
      </c>
      <c r="AE814" t="s">
        <v>3774</v>
      </c>
    </row>
    <row r="815" spans="1:31" ht="15" customHeight="1" x14ac:dyDescent="0.2">
      <c r="A815" s="40">
        <v>82</v>
      </c>
      <c r="B815" s="85" t="s">
        <v>2164</v>
      </c>
      <c r="C815" s="85"/>
      <c r="D815" s="85" t="s">
        <v>18</v>
      </c>
      <c r="E815" s="70"/>
      <c r="F815" s="85" t="s">
        <v>3594</v>
      </c>
      <c r="G815" s="85"/>
      <c r="H815" s="83"/>
      <c r="I815" s="83"/>
      <c r="J815" s="83"/>
      <c r="K815" s="83"/>
      <c r="L815" s="83"/>
      <c r="Y815" t="s">
        <v>16</v>
      </c>
      <c r="Z815" t="s">
        <v>3692</v>
      </c>
      <c r="AA815" t="s">
        <v>3693</v>
      </c>
      <c r="AB815" t="s">
        <v>3692</v>
      </c>
      <c r="AC815" t="s">
        <v>3694</v>
      </c>
      <c r="AD815" t="s">
        <v>3594</v>
      </c>
      <c r="AE815" t="s">
        <v>3775</v>
      </c>
    </row>
    <row r="816" spans="1:31" ht="15" customHeight="1" x14ac:dyDescent="0.2">
      <c r="A816" s="40">
        <v>82</v>
      </c>
      <c r="B816" s="85" t="s">
        <v>2164</v>
      </c>
      <c r="C816" s="85"/>
      <c r="D816" s="85" t="s">
        <v>18</v>
      </c>
      <c r="E816" s="70"/>
      <c r="F816" s="85" t="s">
        <v>3596</v>
      </c>
      <c r="G816" s="85"/>
      <c r="H816" s="83"/>
      <c r="I816" s="83"/>
      <c r="J816" s="83"/>
      <c r="K816" s="83"/>
      <c r="L816" s="83"/>
      <c r="Y816" t="s">
        <v>16</v>
      </c>
      <c r="Z816" t="s">
        <v>3692</v>
      </c>
      <c r="AA816" t="s">
        <v>3693</v>
      </c>
      <c r="AB816" t="s">
        <v>3692</v>
      </c>
      <c r="AC816" t="s">
        <v>3694</v>
      </c>
      <c r="AD816" t="s">
        <v>3596</v>
      </c>
      <c r="AE816" t="s">
        <v>3776</v>
      </c>
    </row>
    <row r="817" spans="1:31" ht="15" customHeight="1" x14ac:dyDescent="0.2">
      <c r="A817" s="40">
        <v>82</v>
      </c>
      <c r="B817" s="85" t="s">
        <v>2164</v>
      </c>
      <c r="C817" s="85"/>
      <c r="D817" s="85" t="s">
        <v>18</v>
      </c>
      <c r="E817" s="70"/>
      <c r="F817" s="85" t="s">
        <v>3598</v>
      </c>
      <c r="G817" s="85"/>
      <c r="H817" s="83"/>
      <c r="I817" s="83"/>
      <c r="J817" s="83"/>
      <c r="K817" s="83"/>
      <c r="L817" s="83"/>
      <c r="Y817" t="s">
        <v>16</v>
      </c>
      <c r="Z817" t="s">
        <v>3692</v>
      </c>
      <c r="AA817" t="s">
        <v>3693</v>
      </c>
      <c r="AB817" t="s">
        <v>3692</v>
      </c>
      <c r="AC817" t="s">
        <v>3694</v>
      </c>
      <c r="AD817" t="s">
        <v>3598</v>
      </c>
      <c r="AE817" t="s">
        <v>3777</v>
      </c>
    </row>
    <row r="818" spans="1:31" ht="15" customHeight="1" x14ac:dyDescent="0.2">
      <c r="A818" s="40">
        <v>82</v>
      </c>
      <c r="B818" s="85" t="s">
        <v>2164</v>
      </c>
      <c r="C818" s="85"/>
      <c r="D818" s="85" t="s">
        <v>18</v>
      </c>
      <c r="E818" s="70"/>
      <c r="F818" s="85" t="s">
        <v>3600</v>
      </c>
      <c r="G818" s="85"/>
      <c r="H818" s="83"/>
      <c r="I818" s="83"/>
      <c r="J818" s="83"/>
      <c r="K818" s="83"/>
      <c r="L818" s="83"/>
      <c r="Y818" t="s">
        <v>16</v>
      </c>
      <c r="Z818" t="s">
        <v>3692</v>
      </c>
      <c r="AA818" t="s">
        <v>3693</v>
      </c>
      <c r="AB818" t="s">
        <v>3692</v>
      </c>
      <c r="AC818" t="s">
        <v>3694</v>
      </c>
      <c r="AD818" t="s">
        <v>3600</v>
      </c>
      <c r="AE818" t="s">
        <v>3778</v>
      </c>
    </row>
    <row r="819" spans="1:31" ht="15" customHeight="1" x14ac:dyDescent="0.2">
      <c r="A819" s="40">
        <v>82</v>
      </c>
      <c r="B819" s="85" t="s">
        <v>2164</v>
      </c>
      <c r="C819" s="85"/>
      <c r="D819" s="85" t="s">
        <v>18</v>
      </c>
      <c r="E819" s="70"/>
      <c r="F819" s="85" t="s">
        <v>3602</v>
      </c>
      <c r="G819" s="85"/>
      <c r="H819" s="83"/>
      <c r="I819" s="83"/>
      <c r="J819" s="83"/>
      <c r="K819" s="83"/>
      <c r="L819" s="83"/>
      <c r="Y819" t="s">
        <v>16</v>
      </c>
      <c r="Z819" t="s">
        <v>3692</v>
      </c>
      <c r="AA819" t="s">
        <v>3693</v>
      </c>
      <c r="AB819" t="s">
        <v>3692</v>
      </c>
      <c r="AC819" t="s">
        <v>3694</v>
      </c>
      <c r="AD819" t="s">
        <v>3602</v>
      </c>
      <c r="AE819" t="s">
        <v>3779</v>
      </c>
    </row>
    <row r="820" spans="1:31" ht="15" customHeight="1" x14ac:dyDescent="0.2">
      <c r="A820" s="40">
        <v>82</v>
      </c>
      <c r="B820" s="85" t="s">
        <v>2164</v>
      </c>
      <c r="C820" s="85"/>
      <c r="D820" s="85" t="s">
        <v>18</v>
      </c>
      <c r="E820" s="70"/>
      <c r="F820" s="85" t="s">
        <v>3604</v>
      </c>
      <c r="G820" s="85"/>
      <c r="H820" s="83"/>
      <c r="I820" s="83"/>
      <c r="J820" s="83"/>
      <c r="K820" s="83"/>
      <c r="L820" s="83"/>
      <c r="Y820" t="s">
        <v>16</v>
      </c>
      <c r="Z820" t="s">
        <v>3692</v>
      </c>
      <c r="AA820" t="s">
        <v>3693</v>
      </c>
      <c r="AB820" t="s">
        <v>3692</v>
      </c>
      <c r="AC820" t="s">
        <v>3694</v>
      </c>
      <c r="AD820" t="s">
        <v>3604</v>
      </c>
      <c r="AE820" t="s">
        <v>3780</v>
      </c>
    </row>
    <row r="821" spans="1:31" ht="15" customHeight="1" x14ac:dyDescent="0.2">
      <c r="A821" s="40">
        <v>82</v>
      </c>
      <c r="B821" s="85" t="s">
        <v>2164</v>
      </c>
      <c r="C821" s="85"/>
      <c r="D821" s="85" t="s">
        <v>18</v>
      </c>
      <c r="E821" s="70"/>
      <c r="F821" s="85" t="s">
        <v>3606</v>
      </c>
      <c r="G821" s="85"/>
      <c r="H821" s="83"/>
      <c r="I821" s="83"/>
      <c r="J821" s="83"/>
      <c r="K821" s="83"/>
      <c r="L821" s="83"/>
      <c r="Y821" t="s">
        <v>16</v>
      </c>
      <c r="Z821" t="s">
        <v>3692</v>
      </c>
      <c r="AA821" t="s">
        <v>3693</v>
      </c>
      <c r="AB821" t="s">
        <v>3692</v>
      </c>
      <c r="AC821" t="s">
        <v>3694</v>
      </c>
      <c r="AD821" t="s">
        <v>3606</v>
      </c>
      <c r="AE821" t="s">
        <v>3781</v>
      </c>
    </row>
    <row r="822" spans="1:31" ht="15" customHeight="1" x14ac:dyDescent="0.2">
      <c r="A822" s="40">
        <v>82</v>
      </c>
      <c r="B822" s="85" t="s">
        <v>2164</v>
      </c>
      <c r="C822" s="85"/>
      <c r="D822" s="85" t="s">
        <v>18</v>
      </c>
      <c r="E822" s="70"/>
      <c r="F822" s="85" t="s">
        <v>3608</v>
      </c>
      <c r="G822" s="85"/>
      <c r="H822" s="83"/>
      <c r="I822" s="83"/>
      <c r="J822" s="83"/>
      <c r="K822" s="83"/>
      <c r="L822" s="83"/>
      <c r="Y822" t="s">
        <v>16</v>
      </c>
      <c r="Z822" t="s">
        <v>3692</v>
      </c>
      <c r="AA822" t="s">
        <v>3693</v>
      </c>
      <c r="AB822" t="s">
        <v>3692</v>
      </c>
      <c r="AC822" t="s">
        <v>3694</v>
      </c>
      <c r="AD822" t="s">
        <v>3608</v>
      </c>
      <c r="AE822" t="s">
        <v>3782</v>
      </c>
    </row>
    <row r="823" spans="1:31" ht="15" customHeight="1" x14ac:dyDescent="0.2">
      <c r="A823" s="40">
        <v>82</v>
      </c>
      <c r="B823" s="85" t="s">
        <v>2164</v>
      </c>
      <c r="C823" s="85"/>
      <c r="D823" s="85" t="s">
        <v>18</v>
      </c>
      <c r="E823" s="70"/>
      <c r="F823" s="85" t="s">
        <v>3610</v>
      </c>
      <c r="G823" s="85"/>
      <c r="H823" s="83"/>
      <c r="I823" s="83"/>
      <c r="J823" s="83"/>
      <c r="K823" s="83"/>
      <c r="L823" s="83"/>
      <c r="Y823" t="s">
        <v>16</v>
      </c>
      <c r="Z823" t="s">
        <v>3692</v>
      </c>
      <c r="AA823" t="s">
        <v>3693</v>
      </c>
      <c r="AB823" t="s">
        <v>3692</v>
      </c>
      <c r="AC823" t="s">
        <v>3694</v>
      </c>
      <c r="AD823" t="s">
        <v>3610</v>
      </c>
      <c r="AE823" t="s">
        <v>3783</v>
      </c>
    </row>
    <row r="824" spans="1:31" ht="15" customHeight="1" x14ac:dyDescent="0.2">
      <c r="A824" s="40">
        <v>82</v>
      </c>
      <c r="B824" s="85" t="s">
        <v>2164</v>
      </c>
      <c r="C824" s="85"/>
      <c r="D824" s="85" t="s">
        <v>18</v>
      </c>
      <c r="E824" s="70"/>
      <c r="F824" s="85" t="s">
        <v>3612</v>
      </c>
      <c r="G824" s="85"/>
      <c r="H824" s="83"/>
      <c r="I824" s="83"/>
      <c r="J824" s="83"/>
      <c r="K824" s="83"/>
      <c r="L824" s="83"/>
      <c r="Y824" t="s">
        <v>16</v>
      </c>
      <c r="Z824" t="s">
        <v>3692</v>
      </c>
      <c r="AA824" t="s">
        <v>3693</v>
      </c>
      <c r="AB824" t="s">
        <v>3692</v>
      </c>
      <c r="AC824" t="s">
        <v>3694</v>
      </c>
      <c r="AD824" t="s">
        <v>3612</v>
      </c>
      <c r="AE824" t="s">
        <v>3784</v>
      </c>
    </row>
    <row r="825" spans="1:31" ht="15" customHeight="1" x14ac:dyDescent="0.2">
      <c r="A825" s="40">
        <v>82</v>
      </c>
      <c r="B825" s="85" t="s">
        <v>2164</v>
      </c>
      <c r="C825" s="85"/>
      <c r="D825" s="85" t="s">
        <v>18</v>
      </c>
      <c r="E825" s="70"/>
      <c r="F825" s="85" t="s">
        <v>3614</v>
      </c>
      <c r="G825" s="85"/>
      <c r="H825" s="83"/>
      <c r="I825" s="83"/>
      <c r="J825" s="83"/>
      <c r="K825" s="83"/>
      <c r="L825" s="83"/>
      <c r="Y825" t="s">
        <v>16</v>
      </c>
      <c r="Z825" t="s">
        <v>3692</v>
      </c>
      <c r="AA825" t="s">
        <v>3693</v>
      </c>
      <c r="AB825" t="s">
        <v>3692</v>
      </c>
      <c r="AC825" t="s">
        <v>3694</v>
      </c>
      <c r="AD825" t="s">
        <v>3614</v>
      </c>
      <c r="AE825" t="s">
        <v>3785</v>
      </c>
    </row>
    <row r="826" spans="1:31" ht="15" customHeight="1" x14ac:dyDescent="0.2">
      <c r="A826" s="40">
        <v>82</v>
      </c>
      <c r="B826" s="85" t="s">
        <v>2164</v>
      </c>
      <c r="C826" s="85"/>
      <c r="D826" s="85" t="s">
        <v>18</v>
      </c>
      <c r="E826" s="70"/>
      <c r="F826" s="85" t="s">
        <v>3616</v>
      </c>
      <c r="G826" s="85"/>
      <c r="H826" s="83"/>
      <c r="I826" s="83"/>
      <c r="J826" s="83"/>
      <c r="K826" s="83"/>
      <c r="L826" s="83"/>
      <c r="Y826" t="s">
        <v>16</v>
      </c>
      <c r="Z826" t="s">
        <v>3692</v>
      </c>
      <c r="AA826" t="s">
        <v>3693</v>
      </c>
      <c r="AB826" t="s">
        <v>3692</v>
      </c>
      <c r="AC826" t="s">
        <v>3694</v>
      </c>
      <c r="AD826" t="s">
        <v>3616</v>
      </c>
      <c r="AE826" t="s">
        <v>3786</v>
      </c>
    </row>
    <row r="827" spans="1:31" ht="15" customHeight="1" x14ac:dyDescent="0.2">
      <c r="A827" s="40">
        <v>82</v>
      </c>
      <c r="B827" s="85" t="s">
        <v>2164</v>
      </c>
      <c r="C827" s="85"/>
      <c r="D827" s="85" t="s">
        <v>18</v>
      </c>
      <c r="E827" s="70"/>
      <c r="F827" s="85" t="s">
        <v>3630</v>
      </c>
      <c r="G827" s="85"/>
      <c r="H827" s="83"/>
      <c r="I827" s="83"/>
      <c r="J827" s="83"/>
      <c r="K827" s="83"/>
      <c r="L827" s="83"/>
      <c r="Y827" t="s">
        <v>16</v>
      </c>
      <c r="Z827" t="s">
        <v>3692</v>
      </c>
      <c r="AA827" t="s">
        <v>3693</v>
      </c>
      <c r="AB827" t="s">
        <v>3692</v>
      </c>
      <c r="AC827" t="s">
        <v>3694</v>
      </c>
      <c r="AD827" t="s">
        <v>3630</v>
      </c>
      <c r="AE827" t="s">
        <v>3787</v>
      </c>
    </row>
    <row r="828" spans="1:31" ht="15" customHeight="1" x14ac:dyDescent="0.2">
      <c r="A828" s="40">
        <v>82</v>
      </c>
      <c r="B828" s="85" t="s">
        <v>2164</v>
      </c>
      <c r="C828" s="85"/>
      <c r="D828" s="85" t="s">
        <v>18</v>
      </c>
      <c r="E828" s="70"/>
      <c r="F828" s="85" t="s">
        <v>3788</v>
      </c>
      <c r="G828" s="85"/>
      <c r="H828" s="83"/>
      <c r="I828" s="83"/>
      <c r="J828" s="83"/>
      <c r="K828" s="83"/>
      <c r="L828" s="83"/>
      <c r="Y828" t="s">
        <v>16</v>
      </c>
      <c r="Z828" t="s">
        <v>3692</v>
      </c>
      <c r="AA828" t="s">
        <v>3693</v>
      </c>
      <c r="AB828" t="s">
        <v>3692</v>
      </c>
      <c r="AC828" t="s">
        <v>3694</v>
      </c>
      <c r="AD828" t="s">
        <v>3788</v>
      </c>
      <c r="AE828" t="s">
        <v>3789</v>
      </c>
    </row>
    <row r="829" spans="1:31" ht="15" customHeight="1" x14ac:dyDescent="0.2">
      <c r="A829" s="40">
        <v>82</v>
      </c>
      <c r="B829" s="85" t="s">
        <v>2164</v>
      </c>
      <c r="C829" s="85"/>
      <c r="D829" s="85" t="s">
        <v>18</v>
      </c>
      <c r="E829" s="70"/>
      <c r="F829" s="85" t="s">
        <v>3620</v>
      </c>
      <c r="G829" s="85"/>
      <c r="H829" s="83"/>
      <c r="I829" s="83"/>
      <c r="J829" s="83"/>
      <c r="K829" s="83"/>
      <c r="L829" s="83"/>
      <c r="Y829" t="s">
        <v>16</v>
      </c>
      <c r="Z829" t="s">
        <v>3692</v>
      </c>
      <c r="AA829" t="s">
        <v>3693</v>
      </c>
      <c r="AB829" t="s">
        <v>3692</v>
      </c>
      <c r="AC829" t="s">
        <v>3694</v>
      </c>
      <c r="AD829" t="s">
        <v>3620</v>
      </c>
      <c r="AE829" t="s">
        <v>3790</v>
      </c>
    </row>
    <row r="830" spans="1:31" ht="15" customHeight="1" x14ac:dyDescent="0.2">
      <c r="A830" s="40">
        <v>82</v>
      </c>
      <c r="B830" s="85" t="s">
        <v>2164</v>
      </c>
      <c r="C830" s="85"/>
      <c r="D830" s="85" t="s">
        <v>18</v>
      </c>
      <c r="E830" s="70"/>
      <c r="F830" s="85" t="s">
        <v>3622</v>
      </c>
      <c r="G830" s="85"/>
      <c r="H830" s="83"/>
      <c r="I830" s="83"/>
      <c r="J830" s="83"/>
      <c r="K830" s="83"/>
      <c r="L830" s="83"/>
      <c r="Y830" t="s">
        <v>16</v>
      </c>
      <c r="Z830" t="s">
        <v>3692</v>
      </c>
      <c r="AA830" t="s">
        <v>3693</v>
      </c>
      <c r="AB830" t="s">
        <v>3692</v>
      </c>
      <c r="AC830" t="s">
        <v>3694</v>
      </c>
      <c r="AD830" t="s">
        <v>3622</v>
      </c>
      <c r="AE830" t="s">
        <v>3791</v>
      </c>
    </row>
    <row r="831" spans="1:31" ht="15" customHeight="1" x14ac:dyDescent="0.2">
      <c r="A831" s="40">
        <v>82</v>
      </c>
      <c r="B831" s="85" t="s">
        <v>2164</v>
      </c>
      <c r="C831" s="85"/>
      <c r="D831" s="85" t="s">
        <v>18</v>
      </c>
      <c r="E831" s="70"/>
      <c r="F831" s="85" t="s">
        <v>3624</v>
      </c>
      <c r="G831" s="85"/>
      <c r="H831" s="83"/>
      <c r="I831" s="83"/>
      <c r="J831" s="83"/>
      <c r="K831" s="83"/>
      <c r="L831" s="83"/>
      <c r="Y831" t="s">
        <v>16</v>
      </c>
      <c r="Z831" t="s">
        <v>3692</v>
      </c>
      <c r="AA831" t="s">
        <v>3693</v>
      </c>
      <c r="AB831" t="s">
        <v>3692</v>
      </c>
      <c r="AC831" t="s">
        <v>3694</v>
      </c>
      <c r="AD831" t="s">
        <v>3624</v>
      </c>
      <c r="AE831" t="s">
        <v>3792</v>
      </c>
    </row>
    <row r="832" spans="1:31" ht="15" customHeight="1" x14ac:dyDescent="0.2">
      <c r="A832" s="40">
        <v>82</v>
      </c>
      <c r="B832" s="85" t="s">
        <v>2164</v>
      </c>
      <c r="C832" s="85"/>
      <c r="D832" s="85" t="s">
        <v>18</v>
      </c>
      <c r="E832" s="70"/>
      <c r="F832" s="85" t="s">
        <v>3626</v>
      </c>
      <c r="G832" s="85"/>
      <c r="H832" s="83"/>
      <c r="I832" s="83"/>
      <c r="J832" s="83"/>
      <c r="K832" s="83"/>
      <c r="L832" s="83"/>
      <c r="Y832" t="s">
        <v>16</v>
      </c>
      <c r="Z832" t="s">
        <v>3692</v>
      </c>
      <c r="AA832" t="s">
        <v>3693</v>
      </c>
      <c r="AB832" t="s">
        <v>3692</v>
      </c>
      <c r="AC832" t="s">
        <v>3694</v>
      </c>
      <c r="AD832" t="s">
        <v>3626</v>
      </c>
      <c r="AE832" t="s">
        <v>3793</v>
      </c>
    </row>
    <row r="833" spans="1:31" ht="15" customHeight="1" x14ac:dyDescent="0.2">
      <c r="A833" s="40">
        <v>82</v>
      </c>
      <c r="B833" s="85" t="s">
        <v>2164</v>
      </c>
      <c r="C833" s="85"/>
      <c r="D833" s="85" t="s">
        <v>18</v>
      </c>
      <c r="E833" s="70"/>
      <c r="F833" s="85" t="s">
        <v>3628</v>
      </c>
      <c r="G833" s="85"/>
      <c r="H833" s="83"/>
      <c r="I833" s="83"/>
      <c r="J833" s="83"/>
      <c r="K833" s="83"/>
      <c r="L833" s="83"/>
      <c r="Y833" t="s">
        <v>16</v>
      </c>
      <c r="Z833" t="s">
        <v>3692</v>
      </c>
      <c r="AA833" t="s">
        <v>3693</v>
      </c>
      <c r="AB833" t="s">
        <v>3692</v>
      </c>
      <c r="AC833" t="s">
        <v>3694</v>
      </c>
      <c r="AD833" t="s">
        <v>3628</v>
      </c>
      <c r="AE833" t="s">
        <v>3794</v>
      </c>
    </row>
    <row r="834" spans="1:31" ht="15" customHeight="1" x14ac:dyDescent="0.2">
      <c r="A834" s="40">
        <v>82</v>
      </c>
      <c r="B834" s="85" t="s">
        <v>2164</v>
      </c>
      <c r="C834" s="85"/>
      <c r="D834" s="85" t="s">
        <v>18</v>
      </c>
      <c r="E834" s="70"/>
      <c r="F834" s="85" t="s">
        <v>3632</v>
      </c>
      <c r="G834" s="85"/>
      <c r="H834" s="83"/>
      <c r="I834" s="83"/>
      <c r="J834" s="83"/>
      <c r="K834" s="83"/>
      <c r="L834" s="83"/>
      <c r="Y834" t="s">
        <v>16</v>
      </c>
      <c r="Z834" t="s">
        <v>3692</v>
      </c>
      <c r="AA834" t="s">
        <v>3693</v>
      </c>
      <c r="AB834" t="s">
        <v>3692</v>
      </c>
      <c r="AC834" t="s">
        <v>3694</v>
      </c>
      <c r="AD834" t="s">
        <v>3632</v>
      </c>
      <c r="AE834" t="s">
        <v>3795</v>
      </c>
    </row>
    <row r="835" spans="1:31" ht="15" customHeight="1" x14ac:dyDescent="0.2">
      <c r="A835" s="40">
        <v>82</v>
      </c>
      <c r="B835" s="85" t="s">
        <v>2164</v>
      </c>
      <c r="C835" s="85"/>
      <c r="D835" s="85" t="s">
        <v>18</v>
      </c>
      <c r="E835" s="70"/>
      <c r="F835" s="85" t="s">
        <v>3634</v>
      </c>
      <c r="G835" s="85"/>
      <c r="H835" s="83"/>
      <c r="I835" s="83"/>
      <c r="J835" s="83"/>
      <c r="K835" s="83"/>
      <c r="L835" s="83"/>
      <c r="Y835" t="s">
        <v>16</v>
      </c>
      <c r="Z835" t="s">
        <v>3692</v>
      </c>
      <c r="AA835" t="s">
        <v>3693</v>
      </c>
      <c r="AB835" t="s">
        <v>3692</v>
      </c>
      <c r="AC835" t="s">
        <v>3694</v>
      </c>
      <c r="AD835" t="s">
        <v>3634</v>
      </c>
      <c r="AE835" t="s">
        <v>3796</v>
      </c>
    </row>
    <row r="836" spans="1:31" ht="15" customHeight="1" x14ac:dyDescent="0.2">
      <c r="A836" s="40">
        <v>82</v>
      </c>
      <c r="B836" s="85" t="s">
        <v>2164</v>
      </c>
      <c r="C836" s="85"/>
      <c r="D836" s="85" t="s">
        <v>18</v>
      </c>
      <c r="E836" s="70"/>
      <c r="F836" s="85" t="s">
        <v>3636</v>
      </c>
      <c r="G836" s="85"/>
      <c r="H836" s="83"/>
      <c r="I836" s="83"/>
      <c r="J836" s="83"/>
      <c r="K836" s="83"/>
      <c r="L836" s="83"/>
      <c r="Y836" t="s">
        <v>16</v>
      </c>
      <c r="Z836" t="s">
        <v>3692</v>
      </c>
      <c r="AA836" t="s">
        <v>3693</v>
      </c>
      <c r="AB836" t="s">
        <v>3692</v>
      </c>
      <c r="AC836" t="s">
        <v>3694</v>
      </c>
      <c r="AD836" t="s">
        <v>3636</v>
      </c>
      <c r="AE836" t="s">
        <v>3797</v>
      </c>
    </row>
    <row r="837" spans="1:31" ht="15" customHeight="1" x14ac:dyDescent="0.2">
      <c r="A837" s="40">
        <v>82</v>
      </c>
      <c r="B837" s="85" t="s">
        <v>2164</v>
      </c>
      <c r="C837" s="85"/>
      <c r="D837" s="85" t="s">
        <v>18</v>
      </c>
      <c r="E837" s="70"/>
      <c r="F837" s="85" t="s">
        <v>3638</v>
      </c>
      <c r="G837" s="85"/>
      <c r="H837" s="83"/>
      <c r="I837" s="83"/>
      <c r="J837" s="83"/>
      <c r="K837" s="83"/>
      <c r="L837" s="83"/>
      <c r="Y837" t="s">
        <v>16</v>
      </c>
      <c r="Z837" t="s">
        <v>3692</v>
      </c>
      <c r="AA837" t="s">
        <v>3693</v>
      </c>
      <c r="AB837" t="s">
        <v>3692</v>
      </c>
      <c r="AC837" t="s">
        <v>3694</v>
      </c>
      <c r="AD837" t="s">
        <v>3638</v>
      </c>
      <c r="AE837" t="s">
        <v>3798</v>
      </c>
    </row>
    <row r="838" spans="1:31" ht="15" customHeight="1" x14ac:dyDescent="0.2">
      <c r="A838" s="40">
        <v>82</v>
      </c>
      <c r="B838" s="85" t="s">
        <v>2164</v>
      </c>
      <c r="C838" s="85"/>
      <c r="D838" s="85" t="s">
        <v>18</v>
      </c>
      <c r="E838" s="70"/>
      <c r="F838" s="85" t="s">
        <v>3640</v>
      </c>
      <c r="G838" s="85"/>
      <c r="H838" s="83"/>
      <c r="I838" s="83"/>
      <c r="J838" s="83"/>
      <c r="K838" s="83"/>
      <c r="L838" s="83"/>
      <c r="Y838" t="s">
        <v>16</v>
      </c>
      <c r="Z838" t="s">
        <v>3692</v>
      </c>
      <c r="AA838" t="s">
        <v>3693</v>
      </c>
      <c r="AB838" t="s">
        <v>3692</v>
      </c>
      <c r="AC838" t="s">
        <v>3694</v>
      </c>
      <c r="AD838" t="s">
        <v>3640</v>
      </c>
      <c r="AE838" t="s">
        <v>3799</v>
      </c>
    </row>
    <row r="839" spans="1:31" ht="15" customHeight="1" x14ac:dyDescent="0.2">
      <c r="A839" s="40">
        <v>82</v>
      </c>
      <c r="B839" s="85" t="s">
        <v>2164</v>
      </c>
      <c r="C839" s="85"/>
      <c r="D839" s="85" t="s">
        <v>18</v>
      </c>
      <c r="E839" s="70"/>
      <c r="F839" s="85" t="s">
        <v>3800</v>
      </c>
      <c r="G839" s="85"/>
      <c r="H839" s="83"/>
      <c r="I839" s="83"/>
      <c r="J839" s="83"/>
      <c r="K839" s="83"/>
      <c r="L839" s="83"/>
      <c r="Y839" t="s">
        <v>16</v>
      </c>
      <c r="Z839" t="s">
        <v>3692</v>
      </c>
      <c r="AA839" t="s">
        <v>3693</v>
      </c>
      <c r="AB839" t="s">
        <v>3692</v>
      </c>
      <c r="AC839" t="s">
        <v>3694</v>
      </c>
      <c r="AD839" t="s">
        <v>3800</v>
      </c>
      <c r="AE839" t="s">
        <v>3801</v>
      </c>
    </row>
    <row r="840" spans="1:31" ht="15" customHeight="1" x14ac:dyDescent="0.2">
      <c r="A840" s="40">
        <v>82</v>
      </c>
      <c r="B840" s="85" t="s">
        <v>2164</v>
      </c>
      <c r="C840" s="85"/>
      <c r="D840" s="85" t="s">
        <v>18</v>
      </c>
      <c r="E840" s="70"/>
      <c r="F840" s="85" t="s">
        <v>3644</v>
      </c>
      <c r="G840" s="85"/>
      <c r="H840" s="83"/>
      <c r="I840" s="83"/>
      <c r="J840" s="83"/>
      <c r="K840" s="83"/>
      <c r="L840" s="83"/>
      <c r="Y840" t="s">
        <v>16</v>
      </c>
      <c r="Z840" t="s">
        <v>3692</v>
      </c>
      <c r="AA840" t="s">
        <v>3693</v>
      </c>
      <c r="AB840" t="s">
        <v>3692</v>
      </c>
      <c r="AC840" t="s">
        <v>3694</v>
      </c>
      <c r="AD840" t="s">
        <v>3644</v>
      </c>
      <c r="AE840" t="s">
        <v>3802</v>
      </c>
    </row>
    <row r="841" spans="1:31" ht="15" customHeight="1" x14ac:dyDescent="0.2">
      <c r="A841" s="40">
        <v>82</v>
      </c>
      <c r="B841" s="85" t="s">
        <v>2164</v>
      </c>
      <c r="C841" s="85"/>
      <c r="D841" s="85" t="s">
        <v>18</v>
      </c>
      <c r="E841" s="70"/>
      <c r="F841" s="85" t="s">
        <v>3646</v>
      </c>
      <c r="G841" s="85"/>
      <c r="H841" s="83"/>
      <c r="I841" s="83"/>
      <c r="J841" s="83"/>
      <c r="K841" s="83"/>
      <c r="L841" s="83"/>
      <c r="Y841" t="s">
        <v>16</v>
      </c>
      <c r="Z841" t="s">
        <v>3692</v>
      </c>
      <c r="AA841" t="s">
        <v>3693</v>
      </c>
      <c r="AB841" t="s">
        <v>3692</v>
      </c>
      <c r="AC841" t="s">
        <v>3694</v>
      </c>
      <c r="AD841" t="s">
        <v>3646</v>
      </c>
      <c r="AE841" t="s">
        <v>3803</v>
      </c>
    </row>
    <row r="842" spans="1:31" ht="15" customHeight="1" x14ac:dyDescent="0.2">
      <c r="A842" s="40">
        <v>82</v>
      </c>
      <c r="B842" s="85" t="s">
        <v>2164</v>
      </c>
      <c r="C842" s="85"/>
      <c r="D842" s="85" t="s">
        <v>18</v>
      </c>
      <c r="E842" s="70"/>
      <c r="F842" s="85" t="s">
        <v>3648</v>
      </c>
      <c r="G842" s="85"/>
      <c r="H842" s="83"/>
      <c r="I842" s="83"/>
      <c r="J842" s="83"/>
      <c r="K842" s="83"/>
      <c r="L842" s="83"/>
      <c r="Y842" t="s">
        <v>16</v>
      </c>
      <c r="Z842" t="s">
        <v>3692</v>
      </c>
      <c r="AA842" t="s">
        <v>3693</v>
      </c>
      <c r="AB842" t="s">
        <v>3692</v>
      </c>
      <c r="AC842" t="s">
        <v>3694</v>
      </c>
      <c r="AD842" t="s">
        <v>3648</v>
      </c>
      <c r="AE842" t="s">
        <v>3804</v>
      </c>
    </row>
    <row r="843" spans="1:31" ht="15" customHeight="1" x14ac:dyDescent="0.2">
      <c r="A843" s="40">
        <v>82</v>
      </c>
      <c r="B843" s="85" t="s">
        <v>2164</v>
      </c>
      <c r="C843" s="85"/>
      <c r="D843" s="85" t="s">
        <v>18</v>
      </c>
      <c r="E843" s="70"/>
      <c r="F843" s="85" t="s">
        <v>3650</v>
      </c>
      <c r="G843" s="85"/>
      <c r="H843" s="83"/>
      <c r="I843" s="83"/>
      <c r="J843" s="83"/>
      <c r="K843" s="83"/>
      <c r="L843" s="83"/>
      <c r="Y843" t="s">
        <v>16</v>
      </c>
      <c r="Z843" t="s">
        <v>3692</v>
      </c>
      <c r="AA843" t="s">
        <v>3693</v>
      </c>
      <c r="AB843" t="s">
        <v>3692</v>
      </c>
      <c r="AC843" t="s">
        <v>3694</v>
      </c>
      <c r="AD843" t="s">
        <v>3650</v>
      </c>
      <c r="AE843" t="s">
        <v>3805</v>
      </c>
    </row>
    <row r="844" spans="1:31" ht="15" customHeight="1" x14ac:dyDescent="0.2">
      <c r="A844" s="40">
        <v>82</v>
      </c>
      <c r="B844" s="85" t="s">
        <v>2164</v>
      </c>
      <c r="C844" s="85"/>
      <c r="D844" s="85" t="s">
        <v>18</v>
      </c>
      <c r="E844" s="70"/>
      <c r="F844" s="85" t="s">
        <v>3652</v>
      </c>
      <c r="G844" s="85"/>
      <c r="H844" s="83"/>
      <c r="I844" s="83"/>
      <c r="J844" s="83"/>
      <c r="K844" s="83"/>
      <c r="L844" s="83"/>
      <c r="Y844" t="s">
        <v>16</v>
      </c>
      <c r="Z844" t="s">
        <v>3692</v>
      </c>
      <c r="AA844" t="s">
        <v>3693</v>
      </c>
      <c r="AB844" t="s">
        <v>3692</v>
      </c>
      <c r="AC844" t="s">
        <v>3694</v>
      </c>
      <c r="AD844" t="s">
        <v>3652</v>
      </c>
      <c r="AE844" t="s">
        <v>3806</v>
      </c>
    </row>
    <row r="845" spans="1:31" ht="15" customHeight="1" x14ac:dyDescent="0.2">
      <c r="A845" s="40">
        <v>82</v>
      </c>
      <c r="B845" s="85" t="s">
        <v>2164</v>
      </c>
      <c r="C845" s="85"/>
      <c r="D845" s="85" t="s">
        <v>18</v>
      </c>
      <c r="E845" s="70"/>
      <c r="F845" s="85" t="s">
        <v>3654</v>
      </c>
      <c r="G845" s="85"/>
      <c r="H845" s="83"/>
      <c r="I845" s="83"/>
      <c r="J845" s="83"/>
      <c r="K845" s="83"/>
      <c r="L845" s="83"/>
      <c r="Y845" t="s">
        <v>16</v>
      </c>
      <c r="Z845" t="s">
        <v>3692</v>
      </c>
      <c r="AA845" t="s">
        <v>3693</v>
      </c>
      <c r="AB845" t="s">
        <v>3692</v>
      </c>
      <c r="AC845" t="s">
        <v>3694</v>
      </c>
      <c r="AD845" t="s">
        <v>3654</v>
      </c>
      <c r="AE845" t="s">
        <v>3807</v>
      </c>
    </row>
    <row r="846" spans="1:31" ht="15" customHeight="1" x14ac:dyDescent="0.2">
      <c r="A846" s="40">
        <v>82</v>
      </c>
      <c r="B846" s="85" t="s">
        <v>2164</v>
      </c>
      <c r="C846" s="85"/>
      <c r="D846" s="85" t="s">
        <v>18</v>
      </c>
      <c r="E846" s="70"/>
      <c r="F846" s="85" t="s">
        <v>3656</v>
      </c>
      <c r="G846" s="85"/>
      <c r="H846" s="83"/>
      <c r="I846" s="83"/>
      <c r="J846" s="83"/>
      <c r="K846" s="83"/>
      <c r="L846" s="83"/>
      <c r="Y846" t="s">
        <v>16</v>
      </c>
      <c r="Z846" t="s">
        <v>3692</v>
      </c>
      <c r="AA846" t="s">
        <v>3693</v>
      </c>
      <c r="AB846" t="s">
        <v>3692</v>
      </c>
      <c r="AC846" t="s">
        <v>3694</v>
      </c>
      <c r="AD846" t="s">
        <v>3656</v>
      </c>
      <c r="AE846" t="s">
        <v>3808</v>
      </c>
    </row>
    <row r="847" spans="1:31" ht="15" customHeight="1" x14ac:dyDescent="0.2">
      <c r="A847" s="40">
        <v>82</v>
      </c>
      <c r="B847" s="85" t="s">
        <v>2164</v>
      </c>
      <c r="C847" s="85"/>
      <c r="D847" s="85" t="s">
        <v>18</v>
      </c>
      <c r="E847" s="70"/>
      <c r="F847" s="85" t="s">
        <v>3658</v>
      </c>
      <c r="G847" s="85"/>
      <c r="H847" s="83"/>
      <c r="I847" s="83"/>
      <c r="J847" s="83"/>
      <c r="K847" s="83"/>
      <c r="L847" s="83"/>
      <c r="Y847" t="s">
        <v>16</v>
      </c>
      <c r="Z847" t="s">
        <v>3692</v>
      </c>
      <c r="AA847" t="s">
        <v>3693</v>
      </c>
      <c r="AB847" t="s">
        <v>3692</v>
      </c>
      <c r="AC847" t="s">
        <v>3694</v>
      </c>
      <c r="AD847" t="s">
        <v>3658</v>
      </c>
      <c r="AE847" t="s">
        <v>3809</v>
      </c>
    </row>
    <row r="848" spans="1:31" ht="15" customHeight="1" x14ac:dyDescent="0.2">
      <c r="A848" s="40">
        <v>82</v>
      </c>
      <c r="B848" s="85" t="s">
        <v>2164</v>
      </c>
      <c r="C848" s="85"/>
      <c r="D848" s="85" t="s">
        <v>18</v>
      </c>
      <c r="E848" s="70"/>
      <c r="F848" s="85" t="s">
        <v>3660</v>
      </c>
      <c r="G848" s="85"/>
      <c r="H848" s="83"/>
      <c r="I848" s="83"/>
      <c r="J848" s="83"/>
      <c r="K848" s="83"/>
      <c r="L848" s="83"/>
      <c r="Y848" t="s">
        <v>16</v>
      </c>
      <c r="Z848" t="s">
        <v>3692</v>
      </c>
      <c r="AA848" t="s">
        <v>3693</v>
      </c>
      <c r="AB848" t="s">
        <v>3692</v>
      </c>
      <c r="AC848" t="s">
        <v>3694</v>
      </c>
      <c r="AD848" t="s">
        <v>3660</v>
      </c>
      <c r="AE848" t="s">
        <v>3810</v>
      </c>
    </row>
    <row r="849" spans="1:31" ht="15" customHeight="1" x14ac:dyDescent="0.2">
      <c r="A849" s="40">
        <v>82</v>
      </c>
      <c r="B849" s="85" t="s">
        <v>2164</v>
      </c>
      <c r="C849" s="85"/>
      <c r="D849" s="85" t="s">
        <v>18</v>
      </c>
      <c r="E849" s="70"/>
      <c r="F849" s="85" t="s">
        <v>3662</v>
      </c>
      <c r="G849" s="85"/>
      <c r="H849" s="83"/>
      <c r="I849" s="83"/>
      <c r="J849" s="83"/>
      <c r="K849" s="83"/>
      <c r="L849" s="83"/>
      <c r="Y849" t="s">
        <v>16</v>
      </c>
      <c r="Z849" t="s">
        <v>3692</v>
      </c>
      <c r="AA849" t="s">
        <v>3693</v>
      </c>
      <c r="AB849" t="s">
        <v>3692</v>
      </c>
      <c r="AC849" t="s">
        <v>3694</v>
      </c>
      <c r="AD849" t="s">
        <v>3662</v>
      </c>
      <c r="AE849" t="s">
        <v>3811</v>
      </c>
    </row>
    <row r="850" spans="1:31" ht="15" customHeight="1" x14ac:dyDescent="0.2">
      <c r="A850" s="40">
        <v>82</v>
      </c>
      <c r="B850" s="85" t="s">
        <v>2164</v>
      </c>
      <c r="C850" s="85"/>
      <c r="D850" s="85" t="s">
        <v>18</v>
      </c>
      <c r="E850" s="70"/>
      <c r="F850" s="85" t="s">
        <v>3664</v>
      </c>
      <c r="G850" s="85"/>
      <c r="H850" s="83"/>
      <c r="I850" s="83"/>
      <c r="J850" s="83"/>
      <c r="K850" s="83"/>
      <c r="L850" s="83"/>
      <c r="Y850" t="s">
        <v>16</v>
      </c>
      <c r="Z850" t="s">
        <v>3692</v>
      </c>
      <c r="AA850" t="s">
        <v>3693</v>
      </c>
      <c r="AB850" t="s">
        <v>3692</v>
      </c>
      <c r="AC850" t="s">
        <v>3694</v>
      </c>
      <c r="AD850" t="s">
        <v>3664</v>
      </c>
      <c r="AE850" t="s">
        <v>3812</v>
      </c>
    </row>
    <row r="851" spans="1:31" ht="15" customHeight="1" x14ac:dyDescent="0.2">
      <c r="A851" s="40">
        <v>82</v>
      </c>
      <c r="B851" s="85" t="s">
        <v>2164</v>
      </c>
      <c r="C851" s="85"/>
      <c r="D851" s="85" t="s">
        <v>18</v>
      </c>
      <c r="E851" s="70"/>
      <c r="F851" s="85" t="s">
        <v>3666</v>
      </c>
      <c r="G851" s="85"/>
      <c r="H851" s="83"/>
      <c r="I851" s="83"/>
      <c r="J851" s="83"/>
      <c r="K851" s="83"/>
      <c r="L851" s="83"/>
      <c r="Y851" t="s">
        <v>16</v>
      </c>
      <c r="Z851" t="s">
        <v>3692</v>
      </c>
      <c r="AA851" t="s">
        <v>3693</v>
      </c>
      <c r="AB851" t="s">
        <v>3692</v>
      </c>
      <c r="AC851" t="s">
        <v>3694</v>
      </c>
      <c r="AD851" t="s">
        <v>3666</v>
      </c>
      <c r="AE851" t="s">
        <v>3813</v>
      </c>
    </row>
    <row r="852" spans="1:31" ht="15" customHeight="1" x14ac:dyDescent="0.2">
      <c r="A852" s="40">
        <v>82</v>
      </c>
      <c r="B852" s="85" t="s">
        <v>2164</v>
      </c>
      <c r="C852" s="85"/>
      <c r="D852" s="85" t="s">
        <v>18</v>
      </c>
      <c r="E852" s="70"/>
      <c r="F852" s="85" t="s">
        <v>3668</v>
      </c>
      <c r="G852" s="85"/>
      <c r="H852" s="83"/>
      <c r="I852" s="83"/>
      <c r="J852" s="83"/>
      <c r="K852" s="83"/>
      <c r="L852" s="83"/>
      <c r="Y852" t="s">
        <v>16</v>
      </c>
      <c r="Z852" t="s">
        <v>3692</v>
      </c>
      <c r="AA852" t="s">
        <v>3693</v>
      </c>
      <c r="AB852" t="s">
        <v>3692</v>
      </c>
      <c r="AC852" t="s">
        <v>3694</v>
      </c>
      <c r="AD852" t="s">
        <v>3668</v>
      </c>
      <c r="AE852" t="s">
        <v>3814</v>
      </c>
    </row>
    <row r="853" spans="1:31" ht="15" customHeight="1" x14ac:dyDescent="0.2">
      <c r="A853" s="40">
        <v>82</v>
      </c>
      <c r="B853" s="85" t="s">
        <v>2164</v>
      </c>
      <c r="C853" s="85"/>
      <c r="D853" s="85" t="s">
        <v>18</v>
      </c>
      <c r="E853" s="70"/>
      <c r="F853" s="85" t="s">
        <v>3670</v>
      </c>
      <c r="G853" s="85"/>
      <c r="H853" s="83"/>
      <c r="I853" s="83"/>
      <c r="J853" s="83"/>
      <c r="K853" s="83"/>
      <c r="L853" s="83"/>
      <c r="Y853" t="s">
        <v>16</v>
      </c>
      <c r="Z853" t="s">
        <v>3692</v>
      </c>
      <c r="AA853" t="s">
        <v>3693</v>
      </c>
      <c r="AB853" t="s">
        <v>3692</v>
      </c>
      <c r="AC853" t="s">
        <v>3694</v>
      </c>
      <c r="AD853" t="s">
        <v>3670</v>
      </c>
      <c r="AE853" t="s">
        <v>3815</v>
      </c>
    </row>
    <row r="854" spans="1:31" ht="15" customHeight="1" x14ac:dyDescent="0.2">
      <c r="A854" s="40">
        <v>82</v>
      </c>
      <c r="B854" s="85" t="s">
        <v>2164</v>
      </c>
      <c r="C854" s="85"/>
      <c r="D854" s="85" t="s">
        <v>18</v>
      </c>
      <c r="E854" s="70"/>
      <c r="F854" s="85" t="s">
        <v>3672</v>
      </c>
      <c r="G854" s="85"/>
      <c r="H854" s="83"/>
      <c r="I854" s="83"/>
      <c r="J854" s="83"/>
      <c r="K854" s="83"/>
      <c r="L854" s="83"/>
      <c r="Y854" t="s">
        <v>16</v>
      </c>
      <c r="Z854" t="s">
        <v>3692</v>
      </c>
      <c r="AA854" t="s">
        <v>3693</v>
      </c>
      <c r="AB854" t="s">
        <v>3692</v>
      </c>
      <c r="AC854" t="s">
        <v>3694</v>
      </c>
      <c r="AD854" t="s">
        <v>3672</v>
      </c>
      <c r="AE854" t="s">
        <v>3816</v>
      </c>
    </row>
    <row r="855" spans="1:31" ht="15" customHeight="1" x14ac:dyDescent="0.2">
      <c r="A855" s="40">
        <v>82</v>
      </c>
      <c r="B855" s="85" t="s">
        <v>2164</v>
      </c>
      <c r="C855" s="85"/>
      <c r="D855" s="85" t="s">
        <v>18</v>
      </c>
      <c r="E855" s="70"/>
      <c r="F855" s="85" t="s">
        <v>3674</v>
      </c>
      <c r="G855" s="85"/>
      <c r="H855" s="83"/>
      <c r="I855" s="83"/>
      <c r="J855" s="83"/>
      <c r="K855" s="83"/>
      <c r="L855" s="83"/>
      <c r="Y855" t="s">
        <v>16</v>
      </c>
      <c r="Z855" t="s">
        <v>3692</v>
      </c>
      <c r="AA855" t="s">
        <v>3693</v>
      </c>
      <c r="AB855" t="s">
        <v>3692</v>
      </c>
      <c r="AC855" t="s">
        <v>3694</v>
      </c>
      <c r="AD855" t="s">
        <v>3674</v>
      </c>
      <c r="AE855" t="s">
        <v>3817</v>
      </c>
    </row>
    <row r="856" spans="1:31" ht="15" customHeight="1" x14ac:dyDescent="0.2">
      <c r="A856" s="40">
        <v>82</v>
      </c>
      <c r="B856" s="85" t="s">
        <v>2164</v>
      </c>
      <c r="C856" s="85"/>
      <c r="D856" s="85" t="s">
        <v>18</v>
      </c>
      <c r="E856" s="70"/>
      <c r="F856" s="85" t="s">
        <v>3676</v>
      </c>
      <c r="G856" s="85"/>
      <c r="H856" s="83"/>
      <c r="I856" s="83"/>
      <c r="J856" s="83"/>
      <c r="K856" s="83"/>
      <c r="L856" s="83"/>
      <c r="Y856" t="s">
        <v>16</v>
      </c>
      <c r="Z856" t="s">
        <v>3692</v>
      </c>
      <c r="AA856" t="s">
        <v>3693</v>
      </c>
      <c r="AB856" t="s">
        <v>3692</v>
      </c>
      <c r="AC856" t="s">
        <v>3694</v>
      </c>
      <c r="AD856" t="s">
        <v>3676</v>
      </c>
      <c r="AE856" t="s">
        <v>3818</v>
      </c>
    </row>
    <row r="857" spans="1:31" ht="15" customHeight="1" x14ac:dyDescent="0.2">
      <c r="A857" s="40">
        <v>82</v>
      </c>
      <c r="B857" s="85" t="s">
        <v>2164</v>
      </c>
      <c r="C857" s="85"/>
      <c r="D857" s="85" t="s">
        <v>18</v>
      </c>
      <c r="E857" s="70"/>
      <c r="F857" s="85" t="s">
        <v>3678</v>
      </c>
      <c r="G857" s="85"/>
      <c r="H857" s="83"/>
      <c r="I857" s="83"/>
      <c r="J857" s="83"/>
      <c r="K857" s="83"/>
      <c r="L857" s="83"/>
      <c r="Y857" t="s">
        <v>16</v>
      </c>
      <c r="Z857" t="s">
        <v>3692</v>
      </c>
      <c r="AA857" t="s">
        <v>3693</v>
      </c>
      <c r="AB857" t="s">
        <v>3692</v>
      </c>
      <c r="AC857" t="s">
        <v>3694</v>
      </c>
      <c r="AD857" t="s">
        <v>3678</v>
      </c>
      <c r="AE857" t="s">
        <v>3819</v>
      </c>
    </row>
    <row r="858" spans="1:31" ht="15" customHeight="1" x14ac:dyDescent="0.2">
      <c r="A858" s="40">
        <v>82</v>
      </c>
      <c r="B858" s="85" t="s">
        <v>2164</v>
      </c>
      <c r="C858" s="85"/>
      <c r="D858" s="85" t="s">
        <v>18</v>
      </c>
      <c r="E858" s="70"/>
      <c r="F858" s="85" t="s">
        <v>3680</v>
      </c>
      <c r="G858" s="85"/>
      <c r="H858" s="83"/>
      <c r="I858" s="83"/>
      <c r="J858" s="83"/>
      <c r="K858" s="83"/>
      <c r="L858" s="83"/>
      <c r="Y858" t="s">
        <v>16</v>
      </c>
      <c r="Z858" t="s">
        <v>3692</v>
      </c>
      <c r="AA858" t="s">
        <v>3693</v>
      </c>
      <c r="AB858" t="s">
        <v>3692</v>
      </c>
      <c r="AC858" t="s">
        <v>3694</v>
      </c>
      <c r="AD858" t="s">
        <v>3680</v>
      </c>
      <c r="AE858" t="s">
        <v>3820</v>
      </c>
    </row>
    <row r="859" spans="1:31" ht="15" customHeight="1" x14ac:dyDescent="0.2">
      <c r="A859" s="40">
        <v>82</v>
      </c>
      <c r="B859" s="85" t="s">
        <v>2164</v>
      </c>
      <c r="C859" s="85"/>
      <c r="D859" s="85" t="s">
        <v>18</v>
      </c>
      <c r="E859" s="70"/>
      <c r="F859" s="85" t="s">
        <v>3682</v>
      </c>
      <c r="G859" s="85"/>
      <c r="H859" s="83"/>
      <c r="I859" s="83"/>
      <c r="J859" s="83"/>
      <c r="K859" s="83"/>
      <c r="L859" s="83"/>
      <c r="Y859" t="s">
        <v>16</v>
      </c>
      <c r="Z859" t="s">
        <v>3692</v>
      </c>
      <c r="AA859" t="s">
        <v>3693</v>
      </c>
      <c r="AB859" t="s">
        <v>3692</v>
      </c>
      <c r="AC859" t="s">
        <v>3694</v>
      </c>
      <c r="AD859" t="s">
        <v>3682</v>
      </c>
      <c r="AE859" t="s">
        <v>3821</v>
      </c>
    </row>
    <row r="860" spans="1:31" ht="15" customHeight="1" x14ac:dyDescent="0.2">
      <c r="A860" s="40">
        <v>82</v>
      </c>
      <c r="B860" s="85" t="s">
        <v>2164</v>
      </c>
      <c r="C860" s="85"/>
      <c r="D860" s="85" t="s">
        <v>18</v>
      </c>
      <c r="E860" s="70"/>
      <c r="F860" s="85" t="s">
        <v>3684</v>
      </c>
      <c r="G860" s="85"/>
      <c r="H860" s="83"/>
      <c r="I860" s="83"/>
      <c r="J860" s="83"/>
      <c r="K860" s="83"/>
      <c r="L860" s="83"/>
      <c r="Y860" t="s">
        <v>16</v>
      </c>
      <c r="Z860" t="s">
        <v>3692</v>
      </c>
      <c r="AA860" t="s">
        <v>3693</v>
      </c>
      <c r="AB860" t="s">
        <v>3692</v>
      </c>
      <c r="AC860" t="s">
        <v>3694</v>
      </c>
      <c r="AD860" t="s">
        <v>3684</v>
      </c>
      <c r="AE860" t="s">
        <v>3822</v>
      </c>
    </row>
    <row r="861" spans="1:31" ht="15" customHeight="1" x14ac:dyDescent="0.2">
      <c r="A861" s="40">
        <v>82</v>
      </c>
      <c r="B861" s="85" t="s">
        <v>2164</v>
      </c>
      <c r="C861" s="85"/>
      <c r="D861" s="85" t="s">
        <v>18</v>
      </c>
      <c r="E861" s="70"/>
      <c r="F861" s="85" t="s">
        <v>3686</v>
      </c>
      <c r="G861" s="85"/>
      <c r="H861" s="83"/>
      <c r="I861" s="83"/>
      <c r="J861" s="83"/>
      <c r="K861" s="83"/>
      <c r="L861" s="83"/>
      <c r="Y861" t="s">
        <v>16</v>
      </c>
      <c r="Z861" t="s">
        <v>3692</v>
      </c>
      <c r="AA861" t="s">
        <v>3693</v>
      </c>
      <c r="AB861" t="s">
        <v>3692</v>
      </c>
      <c r="AC861" t="s">
        <v>3694</v>
      </c>
      <c r="AD861" t="s">
        <v>3686</v>
      </c>
      <c r="AE861" t="s">
        <v>3823</v>
      </c>
    </row>
    <row r="862" spans="1:31" ht="15" customHeight="1" x14ac:dyDescent="0.2">
      <c r="A862" s="40">
        <v>82</v>
      </c>
      <c r="B862" s="85" t="s">
        <v>2164</v>
      </c>
      <c r="C862" s="85"/>
      <c r="D862" s="85" t="s">
        <v>18</v>
      </c>
      <c r="E862" s="70"/>
      <c r="F862" s="85" t="s">
        <v>3690</v>
      </c>
      <c r="G862" s="85"/>
      <c r="H862" s="83"/>
      <c r="I862" s="83"/>
      <c r="J862" s="83"/>
      <c r="K862" s="83"/>
      <c r="L862" s="83"/>
      <c r="Y862" t="s">
        <v>16</v>
      </c>
      <c r="Z862" t="s">
        <v>3692</v>
      </c>
      <c r="AA862" t="s">
        <v>3693</v>
      </c>
      <c r="AB862" t="s">
        <v>3692</v>
      </c>
      <c r="AC862" t="s">
        <v>3694</v>
      </c>
      <c r="AD862" t="s">
        <v>3690</v>
      </c>
      <c r="AE862" t="s">
        <v>3824</v>
      </c>
    </row>
    <row r="863" spans="1:31" ht="15" customHeight="1" x14ac:dyDescent="0.2">
      <c r="A863" s="40">
        <v>82</v>
      </c>
      <c r="B863" s="85" t="s">
        <v>2169</v>
      </c>
      <c r="C863" s="85"/>
      <c r="D863" s="85" t="s">
        <v>18</v>
      </c>
      <c r="E863" s="70"/>
      <c r="F863" s="85" t="s">
        <v>3435</v>
      </c>
      <c r="G863" s="85"/>
      <c r="H863" s="83"/>
      <c r="I863" s="83"/>
      <c r="J863" s="83"/>
      <c r="K863" s="83"/>
      <c r="L863" s="83"/>
      <c r="Y863" t="s">
        <v>16</v>
      </c>
      <c r="Z863" t="s">
        <v>3825</v>
      </c>
      <c r="AA863" t="s">
        <v>3826</v>
      </c>
      <c r="AB863" t="s">
        <v>3825</v>
      </c>
      <c r="AC863" t="s">
        <v>3827</v>
      </c>
      <c r="AD863" t="s">
        <v>3435</v>
      </c>
      <c r="AE863" t="s">
        <v>3828</v>
      </c>
    </row>
    <row r="864" spans="1:31" ht="15" customHeight="1" x14ac:dyDescent="0.2">
      <c r="A864" s="40">
        <v>82</v>
      </c>
      <c r="B864" s="85" t="s">
        <v>2169</v>
      </c>
      <c r="C864" s="85"/>
      <c r="D864" s="85" t="s">
        <v>18</v>
      </c>
      <c r="E864" s="70"/>
      <c r="F864" s="85" t="s">
        <v>3440</v>
      </c>
      <c r="G864" s="85"/>
      <c r="H864" s="83"/>
      <c r="I864" s="83"/>
      <c r="J864" s="83"/>
      <c r="K864" s="83"/>
      <c r="L864" s="83"/>
      <c r="Y864" t="s">
        <v>16</v>
      </c>
      <c r="Z864" t="s">
        <v>3825</v>
      </c>
      <c r="AA864" t="s">
        <v>3826</v>
      </c>
      <c r="AB864" t="s">
        <v>3825</v>
      </c>
      <c r="AC864" t="s">
        <v>3827</v>
      </c>
      <c r="AD864" t="s">
        <v>3440</v>
      </c>
      <c r="AE864" t="s">
        <v>3829</v>
      </c>
    </row>
    <row r="865" spans="1:31" ht="15" customHeight="1" x14ac:dyDescent="0.2">
      <c r="A865" s="40">
        <v>82</v>
      </c>
      <c r="B865" s="85" t="s">
        <v>2169</v>
      </c>
      <c r="C865" s="85"/>
      <c r="D865" s="85" t="s">
        <v>18</v>
      </c>
      <c r="E865" s="70"/>
      <c r="F865" s="85" t="s">
        <v>3442</v>
      </c>
      <c r="G865" s="85"/>
      <c r="H865" s="83"/>
      <c r="I865" s="83"/>
      <c r="J865" s="83"/>
      <c r="K865" s="83"/>
      <c r="L865" s="83"/>
      <c r="Y865" t="s">
        <v>16</v>
      </c>
      <c r="Z865" t="s">
        <v>3825</v>
      </c>
      <c r="AA865" t="s">
        <v>3826</v>
      </c>
      <c r="AB865" t="s">
        <v>3825</v>
      </c>
      <c r="AC865" t="s">
        <v>3827</v>
      </c>
      <c r="AD865" t="s">
        <v>3442</v>
      </c>
      <c r="AE865" t="s">
        <v>3830</v>
      </c>
    </row>
    <row r="866" spans="1:31" ht="15" customHeight="1" x14ac:dyDescent="0.2">
      <c r="A866" s="40">
        <v>82</v>
      </c>
      <c r="B866" s="85" t="s">
        <v>2169</v>
      </c>
      <c r="C866" s="85"/>
      <c r="D866" s="85" t="s">
        <v>18</v>
      </c>
      <c r="E866" s="70"/>
      <c r="F866" s="85" t="s">
        <v>3444</v>
      </c>
      <c r="G866" s="85"/>
      <c r="H866" s="83"/>
      <c r="I866" s="83"/>
      <c r="J866" s="83"/>
      <c r="K866" s="83"/>
      <c r="L866" s="83"/>
      <c r="Y866" t="s">
        <v>16</v>
      </c>
      <c r="Z866" t="s">
        <v>3825</v>
      </c>
      <c r="AA866" t="s">
        <v>3826</v>
      </c>
      <c r="AB866" t="s">
        <v>3825</v>
      </c>
      <c r="AC866" t="s">
        <v>3827</v>
      </c>
      <c r="AD866" t="s">
        <v>3444</v>
      </c>
      <c r="AE866" t="s">
        <v>3831</v>
      </c>
    </row>
    <row r="867" spans="1:31" ht="15" customHeight="1" x14ac:dyDescent="0.2">
      <c r="A867" s="40">
        <v>82</v>
      </c>
      <c r="B867" s="85" t="s">
        <v>2169</v>
      </c>
      <c r="C867" s="85"/>
      <c r="D867" s="85" t="s">
        <v>18</v>
      </c>
      <c r="E867" s="70"/>
      <c r="F867" s="85" t="s">
        <v>3446</v>
      </c>
      <c r="G867" s="85"/>
      <c r="H867" s="83"/>
      <c r="I867" s="83"/>
      <c r="J867" s="83"/>
      <c r="K867" s="83"/>
      <c r="L867" s="83"/>
      <c r="Y867" t="s">
        <v>16</v>
      </c>
      <c r="Z867" t="s">
        <v>3825</v>
      </c>
      <c r="AA867" t="s">
        <v>3826</v>
      </c>
      <c r="AB867" t="s">
        <v>3825</v>
      </c>
      <c r="AC867" t="s">
        <v>3827</v>
      </c>
      <c r="AD867" t="s">
        <v>3446</v>
      </c>
      <c r="AE867" t="s">
        <v>3832</v>
      </c>
    </row>
    <row r="868" spans="1:31" ht="15" customHeight="1" x14ac:dyDescent="0.2">
      <c r="A868" s="40">
        <v>82</v>
      </c>
      <c r="B868" s="85" t="s">
        <v>2169</v>
      </c>
      <c r="C868" s="85"/>
      <c r="D868" s="85" t="s">
        <v>18</v>
      </c>
      <c r="E868" s="70"/>
      <c r="F868" s="85" t="s">
        <v>3448</v>
      </c>
      <c r="G868" s="85"/>
      <c r="H868" s="83"/>
      <c r="I868" s="83"/>
      <c r="J868" s="83"/>
      <c r="K868" s="83"/>
      <c r="L868" s="83"/>
      <c r="Y868" t="s">
        <v>16</v>
      </c>
      <c r="Z868" t="s">
        <v>3825</v>
      </c>
      <c r="AA868" t="s">
        <v>3826</v>
      </c>
      <c r="AB868" t="s">
        <v>3825</v>
      </c>
      <c r="AC868" t="s">
        <v>3827</v>
      </c>
      <c r="AD868" t="s">
        <v>3448</v>
      </c>
      <c r="AE868" t="s">
        <v>3833</v>
      </c>
    </row>
    <row r="869" spans="1:31" ht="15" customHeight="1" x14ac:dyDescent="0.2">
      <c r="A869" s="40">
        <v>82</v>
      </c>
      <c r="B869" s="85" t="s">
        <v>2169</v>
      </c>
      <c r="C869" s="85"/>
      <c r="D869" s="85" t="s">
        <v>18</v>
      </c>
      <c r="E869" s="70"/>
      <c r="F869" s="85" t="s">
        <v>3450</v>
      </c>
      <c r="G869" s="85"/>
      <c r="H869" s="83"/>
      <c r="I869" s="83"/>
      <c r="J869" s="83"/>
      <c r="K869" s="83"/>
      <c r="L869" s="83"/>
      <c r="Y869" t="s">
        <v>16</v>
      </c>
      <c r="Z869" t="s">
        <v>3825</v>
      </c>
      <c r="AA869" t="s">
        <v>3826</v>
      </c>
      <c r="AB869" t="s">
        <v>3825</v>
      </c>
      <c r="AC869" t="s">
        <v>3827</v>
      </c>
      <c r="AD869" t="s">
        <v>3450</v>
      </c>
      <c r="AE869" t="s">
        <v>3834</v>
      </c>
    </row>
    <row r="870" spans="1:31" ht="15" customHeight="1" x14ac:dyDescent="0.2">
      <c r="A870" s="40">
        <v>82</v>
      </c>
      <c r="B870" s="85" t="s">
        <v>2169</v>
      </c>
      <c r="C870" s="85"/>
      <c r="D870" s="85" t="s">
        <v>18</v>
      </c>
      <c r="E870" s="70"/>
      <c r="F870" s="85" t="s">
        <v>3452</v>
      </c>
      <c r="G870" s="85"/>
      <c r="H870" s="83"/>
      <c r="I870" s="83"/>
      <c r="J870" s="83"/>
      <c r="K870" s="83"/>
      <c r="L870" s="83"/>
      <c r="Y870" t="s">
        <v>16</v>
      </c>
      <c r="Z870" t="s">
        <v>3825</v>
      </c>
      <c r="AA870" t="s">
        <v>3826</v>
      </c>
      <c r="AB870" t="s">
        <v>3825</v>
      </c>
      <c r="AC870" t="s">
        <v>3827</v>
      </c>
      <c r="AD870" t="s">
        <v>3452</v>
      </c>
      <c r="AE870" t="s">
        <v>3835</v>
      </c>
    </row>
    <row r="871" spans="1:31" ht="15" customHeight="1" x14ac:dyDescent="0.2">
      <c r="A871" s="40">
        <v>82</v>
      </c>
      <c r="B871" s="85" t="s">
        <v>2169</v>
      </c>
      <c r="C871" s="85"/>
      <c r="D871" s="85" t="s">
        <v>18</v>
      </c>
      <c r="E871" s="70"/>
      <c r="F871" s="85" t="s">
        <v>3454</v>
      </c>
      <c r="G871" s="85"/>
      <c r="H871" s="83"/>
      <c r="I871" s="83"/>
      <c r="J871" s="83"/>
      <c r="K871" s="83"/>
      <c r="L871" s="83"/>
      <c r="Y871" t="s">
        <v>16</v>
      </c>
      <c r="Z871" t="s">
        <v>3825</v>
      </c>
      <c r="AA871" t="s">
        <v>3826</v>
      </c>
      <c r="AB871" t="s">
        <v>3825</v>
      </c>
      <c r="AC871" t="s">
        <v>3827</v>
      </c>
      <c r="AD871" t="s">
        <v>3454</v>
      </c>
      <c r="AE871" t="s">
        <v>3836</v>
      </c>
    </row>
    <row r="872" spans="1:31" ht="15" customHeight="1" x14ac:dyDescent="0.2">
      <c r="A872" s="40">
        <v>82</v>
      </c>
      <c r="B872" s="85" t="s">
        <v>2169</v>
      </c>
      <c r="C872" s="85"/>
      <c r="D872" s="85" t="s">
        <v>18</v>
      </c>
      <c r="E872" s="70"/>
      <c r="F872" s="85" t="s">
        <v>3456</v>
      </c>
      <c r="G872" s="85"/>
      <c r="H872" s="83"/>
      <c r="I872" s="83"/>
      <c r="J872" s="83"/>
      <c r="K872" s="83"/>
      <c r="L872" s="83"/>
      <c r="Y872" t="s">
        <v>16</v>
      </c>
      <c r="Z872" t="s">
        <v>3825</v>
      </c>
      <c r="AA872" t="s">
        <v>3826</v>
      </c>
      <c r="AB872" t="s">
        <v>3825</v>
      </c>
      <c r="AC872" t="s">
        <v>3827</v>
      </c>
      <c r="AD872" t="s">
        <v>3456</v>
      </c>
      <c r="AE872" t="s">
        <v>3837</v>
      </c>
    </row>
    <row r="873" spans="1:31" ht="15" customHeight="1" x14ac:dyDescent="0.2">
      <c r="A873" s="40">
        <v>82</v>
      </c>
      <c r="B873" s="85" t="s">
        <v>2169</v>
      </c>
      <c r="C873" s="85"/>
      <c r="D873" s="85" t="s">
        <v>18</v>
      </c>
      <c r="E873" s="70"/>
      <c r="F873" s="85" t="s">
        <v>3458</v>
      </c>
      <c r="G873" s="85"/>
      <c r="H873" s="83"/>
      <c r="I873" s="83"/>
      <c r="J873" s="83"/>
      <c r="K873" s="83"/>
      <c r="L873" s="83"/>
      <c r="Y873" t="s">
        <v>16</v>
      </c>
      <c r="Z873" t="s">
        <v>3825</v>
      </c>
      <c r="AA873" t="s">
        <v>3826</v>
      </c>
      <c r="AB873" t="s">
        <v>3825</v>
      </c>
      <c r="AC873" t="s">
        <v>3827</v>
      </c>
      <c r="AD873" t="s">
        <v>3458</v>
      </c>
      <c r="AE873" t="s">
        <v>3838</v>
      </c>
    </row>
    <row r="874" spans="1:31" ht="15" customHeight="1" x14ac:dyDescent="0.2">
      <c r="A874" s="40">
        <v>82</v>
      </c>
      <c r="B874" s="85" t="s">
        <v>2169</v>
      </c>
      <c r="C874" s="85"/>
      <c r="D874" s="85" t="s">
        <v>18</v>
      </c>
      <c r="E874" s="70"/>
      <c r="F874" s="85" t="s">
        <v>3460</v>
      </c>
      <c r="G874" s="85"/>
      <c r="H874" s="83"/>
      <c r="I874" s="83"/>
      <c r="J874" s="83"/>
      <c r="K874" s="83"/>
      <c r="L874" s="83"/>
      <c r="Y874" t="s">
        <v>16</v>
      </c>
      <c r="Z874" t="s">
        <v>3825</v>
      </c>
      <c r="AA874" t="s">
        <v>3826</v>
      </c>
      <c r="AB874" t="s">
        <v>3825</v>
      </c>
      <c r="AC874" t="s">
        <v>3827</v>
      </c>
      <c r="AD874" t="s">
        <v>3460</v>
      </c>
      <c r="AE874" t="s">
        <v>3839</v>
      </c>
    </row>
    <row r="875" spans="1:31" ht="15" customHeight="1" x14ac:dyDescent="0.2">
      <c r="A875" s="40">
        <v>82</v>
      </c>
      <c r="B875" s="85" t="s">
        <v>2169</v>
      </c>
      <c r="C875" s="85"/>
      <c r="D875" s="85" t="s">
        <v>18</v>
      </c>
      <c r="E875" s="70"/>
      <c r="F875" s="85" t="s">
        <v>3462</v>
      </c>
      <c r="G875" s="85"/>
      <c r="H875" s="83"/>
      <c r="I875" s="83"/>
      <c r="J875" s="83"/>
      <c r="K875" s="83"/>
      <c r="L875" s="83"/>
      <c r="Y875" t="s">
        <v>16</v>
      </c>
      <c r="Z875" t="s">
        <v>3825</v>
      </c>
      <c r="AA875" t="s">
        <v>3826</v>
      </c>
      <c r="AB875" t="s">
        <v>3825</v>
      </c>
      <c r="AC875" t="s">
        <v>3827</v>
      </c>
      <c r="AD875" t="s">
        <v>3462</v>
      </c>
      <c r="AE875" t="s">
        <v>3840</v>
      </c>
    </row>
    <row r="876" spans="1:31" ht="15" customHeight="1" x14ac:dyDescent="0.2">
      <c r="A876" s="40">
        <v>82</v>
      </c>
      <c r="B876" s="85" t="s">
        <v>2169</v>
      </c>
      <c r="C876" s="85"/>
      <c r="D876" s="85" t="s">
        <v>18</v>
      </c>
      <c r="E876" s="70"/>
      <c r="F876" s="85" t="s">
        <v>3464</v>
      </c>
      <c r="G876" s="85"/>
      <c r="H876" s="83"/>
      <c r="I876" s="83"/>
      <c r="J876" s="83"/>
      <c r="K876" s="83"/>
      <c r="L876" s="83"/>
      <c r="Y876" t="s">
        <v>16</v>
      </c>
      <c r="Z876" t="s">
        <v>3825</v>
      </c>
      <c r="AA876" t="s">
        <v>3826</v>
      </c>
      <c r="AB876" t="s">
        <v>3825</v>
      </c>
      <c r="AC876" t="s">
        <v>3827</v>
      </c>
      <c r="AD876" t="s">
        <v>3464</v>
      </c>
      <c r="AE876" t="s">
        <v>3841</v>
      </c>
    </row>
    <row r="877" spans="1:31" ht="15" customHeight="1" x14ac:dyDescent="0.2">
      <c r="A877" s="40">
        <v>82</v>
      </c>
      <c r="B877" s="85" t="s">
        <v>2169</v>
      </c>
      <c r="C877" s="85"/>
      <c r="D877" s="85" t="s">
        <v>18</v>
      </c>
      <c r="E877" s="70"/>
      <c r="F877" s="85" t="s">
        <v>3466</v>
      </c>
      <c r="G877" s="85"/>
      <c r="H877" s="83"/>
      <c r="I877" s="83"/>
      <c r="J877" s="83"/>
      <c r="K877" s="83"/>
      <c r="L877" s="83"/>
      <c r="Y877" t="s">
        <v>16</v>
      </c>
      <c r="Z877" t="s">
        <v>3825</v>
      </c>
      <c r="AA877" t="s">
        <v>3826</v>
      </c>
      <c r="AB877" t="s">
        <v>3825</v>
      </c>
      <c r="AC877" t="s">
        <v>3827</v>
      </c>
      <c r="AD877" t="s">
        <v>3466</v>
      </c>
      <c r="AE877" t="s">
        <v>3842</v>
      </c>
    </row>
    <row r="878" spans="1:31" ht="15" customHeight="1" x14ac:dyDescent="0.2">
      <c r="A878" s="40">
        <v>82</v>
      </c>
      <c r="B878" s="85" t="s">
        <v>2169</v>
      </c>
      <c r="C878" s="85"/>
      <c r="D878" s="85" t="s">
        <v>18</v>
      </c>
      <c r="E878" s="70"/>
      <c r="F878" s="85" t="s">
        <v>3468</v>
      </c>
      <c r="G878" s="85"/>
      <c r="H878" s="83"/>
      <c r="I878" s="83"/>
      <c r="J878" s="83"/>
      <c r="K878" s="83"/>
      <c r="L878" s="83"/>
      <c r="Y878" t="s">
        <v>16</v>
      </c>
      <c r="Z878" t="s">
        <v>3825</v>
      </c>
      <c r="AA878" t="s">
        <v>3826</v>
      </c>
      <c r="AB878" t="s">
        <v>3825</v>
      </c>
      <c r="AC878" t="s">
        <v>3827</v>
      </c>
      <c r="AD878" t="s">
        <v>3468</v>
      </c>
      <c r="AE878" t="s">
        <v>3843</v>
      </c>
    </row>
    <row r="879" spans="1:31" ht="15" customHeight="1" x14ac:dyDescent="0.2">
      <c r="A879" s="40">
        <v>82</v>
      </c>
      <c r="B879" s="85" t="s">
        <v>2169</v>
      </c>
      <c r="C879" s="85"/>
      <c r="D879" s="85" t="s">
        <v>18</v>
      </c>
      <c r="E879" s="70"/>
      <c r="F879" s="85" t="s">
        <v>3470</v>
      </c>
      <c r="G879" s="85"/>
      <c r="H879" s="83"/>
      <c r="I879" s="83"/>
      <c r="J879" s="83"/>
      <c r="K879" s="83"/>
      <c r="L879" s="83"/>
      <c r="Y879" t="s">
        <v>16</v>
      </c>
      <c r="Z879" t="s">
        <v>3825</v>
      </c>
      <c r="AA879" t="s">
        <v>3826</v>
      </c>
      <c r="AB879" t="s">
        <v>3825</v>
      </c>
      <c r="AC879" t="s">
        <v>3827</v>
      </c>
      <c r="AD879" t="s">
        <v>3470</v>
      </c>
      <c r="AE879" t="s">
        <v>3844</v>
      </c>
    </row>
    <row r="880" spans="1:31" ht="15" customHeight="1" x14ac:dyDescent="0.2">
      <c r="A880" s="40">
        <v>82</v>
      </c>
      <c r="B880" s="85" t="s">
        <v>2169</v>
      </c>
      <c r="C880" s="85"/>
      <c r="D880" s="85" t="s">
        <v>18</v>
      </c>
      <c r="E880" s="70"/>
      <c r="F880" s="85" t="s">
        <v>3472</v>
      </c>
      <c r="G880" s="85"/>
      <c r="H880" s="83"/>
      <c r="I880" s="83"/>
      <c r="J880" s="83"/>
      <c r="K880" s="83"/>
      <c r="L880" s="83"/>
      <c r="Y880" t="s">
        <v>16</v>
      </c>
      <c r="Z880" t="s">
        <v>3825</v>
      </c>
      <c r="AA880" t="s">
        <v>3826</v>
      </c>
      <c r="AB880" t="s">
        <v>3825</v>
      </c>
      <c r="AC880" t="s">
        <v>3827</v>
      </c>
      <c r="AD880" t="s">
        <v>3472</v>
      </c>
      <c r="AE880" t="s">
        <v>3845</v>
      </c>
    </row>
    <row r="881" spans="1:31" ht="15" customHeight="1" x14ac:dyDescent="0.2">
      <c r="A881" s="40">
        <v>82</v>
      </c>
      <c r="B881" s="85" t="s">
        <v>2169</v>
      </c>
      <c r="C881" s="85"/>
      <c r="D881" s="85" t="s">
        <v>18</v>
      </c>
      <c r="E881" s="70"/>
      <c r="F881" s="85" t="s">
        <v>3474</v>
      </c>
      <c r="G881" s="85"/>
      <c r="H881" s="83"/>
      <c r="I881" s="83"/>
      <c r="J881" s="83"/>
      <c r="K881" s="83"/>
      <c r="L881" s="83"/>
      <c r="Y881" t="s">
        <v>16</v>
      </c>
      <c r="Z881" t="s">
        <v>3825</v>
      </c>
      <c r="AA881" t="s">
        <v>3826</v>
      </c>
      <c r="AB881" t="s">
        <v>3825</v>
      </c>
      <c r="AC881" t="s">
        <v>3827</v>
      </c>
      <c r="AD881" t="s">
        <v>3474</v>
      </c>
      <c r="AE881" t="s">
        <v>3846</v>
      </c>
    </row>
    <row r="882" spans="1:31" ht="15" customHeight="1" x14ac:dyDescent="0.2">
      <c r="A882" s="40">
        <v>82</v>
      </c>
      <c r="B882" s="85" t="s">
        <v>2169</v>
      </c>
      <c r="C882" s="85"/>
      <c r="D882" s="85" t="s">
        <v>18</v>
      </c>
      <c r="E882" s="70"/>
      <c r="F882" s="85" t="s">
        <v>3476</v>
      </c>
      <c r="G882" s="85"/>
      <c r="H882" s="83"/>
      <c r="I882" s="83"/>
      <c r="J882" s="83"/>
      <c r="K882" s="83"/>
      <c r="L882" s="83"/>
      <c r="Y882" t="s">
        <v>16</v>
      </c>
      <c r="Z882" t="s">
        <v>3825</v>
      </c>
      <c r="AA882" t="s">
        <v>3826</v>
      </c>
      <c r="AB882" t="s">
        <v>3825</v>
      </c>
      <c r="AC882" t="s">
        <v>3827</v>
      </c>
      <c r="AD882" t="s">
        <v>3476</v>
      </c>
      <c r="AE882" t="s">
        <v>3847</v>
      </c>
    </row>
    <row r="883" spans="1:31" ht="15" customHeight="1" x14ac:dyDescent="0.2">
      <c r="A883" s="40">
        <v>82</v>
      </c>
      <c r="B883" s="85" t="s">
        <v>2169</v>
      </c>
      <c r="C883" s="85"/>
      <c r="D883" s="85" t="s">
        <v>18</v>
      </c>
      <c r="E883" s="70"/>
      <c r="F883" s="85" t="s">
        <v>3478</v>
      </c>
      <c r="G883" s="85"/>
      <c r="H883" s="83"/>
      <c r="I883" s="83"/>
      <c r="J883" s="83"/>
      <c r="K883" s="83"/>
      <c r="L883" s="83"/>
      <c r="Y883" t="s">
        <v>16</v>
      </c>
      <c r="Z883" t="s">
        <v>3825</v>
      </c>
      <c r="AA883" t="s">
        <v>3826</v>
      </c>
      <c r="AB883" t="s">
        <v>3825</v>
      </c>
      <c r="AC883" t="s">
        <v>3827</v>
      </c>
      <c r="AD883" t="s">
        <v>3478</v>
      </c>
      <c r="AE883" t="s">
        <v>3848</v>
      </c>
    </row>
    <row r="884" spans="1:31" ht="15" customHeight="1" x14ac:dyDescent="0.2">
      <c r="A884" s="40">
        <v>82</v>
      </c>
      <c r="B884" s="85" t="s">
        <v>2169</v>
      </c>
      <c r="C884" s="85"/>
      <c r="D884" s="85" t="s">
        <v>18</v>
      </c>
      <c r="E884" s="70"/>
      <c r="F884" s="85" t="s">
        <v>3480</v>
      </c>
      <c r="G884" s="85"/>
      <c r="H884" s="83"/>
      <c r="I884" s="83"/>
      <c r="J884" s="83"/>
      <c r="K884" s="83"/>
      <c r="L884" s="83"/>
      <c r="Y884" t="s">
        <v>16</v>
      </c>
      <c r="Z884" t="s">
        <v>3825</v>
      </c>
      <c r="AA884" t="s">
        <v>3826</v>
      </c>
      <c r="AB884" t="s">
        <v>3825</v>
      </c>
      <c r="AC884" t="s">
        <v>3827</v>
      </c>
      <c r="AD884" t="s">
        <v>3480</v>
      </c>
      <c r="AE884" t="s">
        <v>3849</v>
      </c>
    </row>
    <row r="885" spans="1:31" ht="15" customHeight="1" x14ac:dyDescent="0.2">
      <c r="A885" s="40">
        <v>82</v>
      </c>
      <c r="B885" s="85" t="s">
        <v>2169</v>
      </c>
      <c r="C885" s="85"/>
      <c r="D885" s="85" t="s">
        <v>18</v>
      </c>
      <c r="E885" s="70"/>
      <c r="F885" s="85" t="s">
        <v>3482</v>
      </c>
      <c r="G885" s="85"/>
      <c r="H885" s="83"/>
      <c r="I885" s="83"/>
      <c r="J885" s="83"/>
      <c r="K885" s="83"/>
      <c r="L885" s="83"/>
      <c r="Y885" t="s">
        <v>16</v>
      </c>
      <c r="Z885" t="s">
        <v>3825</v>
      </c>
      <c r="AA885" t="s">
        <v>3826</v>
      </c>
      <c r="AB885" t="s">
        <v>3825</v>
      </c>
      <c r="AC885" t="s">
        <v>3827</v>
      </c>
      <c r="AD885" t="s">
        <v>3482</v>
      </c>
      <c r="AE885" t="s">
        <v>3850</v>
      </c>
    </row>
    <row r="886" spans="1:31" ht="15" customHeight="1" x14ac:dyDescent="0.2">
      <c r="A886" s="40">
        <v>82</v>
      </c>
      <c r="B886" s="85" t="s">
        <v>2169</v>
      </c>
      <c r="C886" s="85"/>
      <c r="D886" s="85" t="s">
        <v>18</v>
      </c>
      <c r="E886" s="70"/>
      <c r="F886" s="85" t="s">
        <v>3484</v>
      </c>
      <c r="G886" s="85"/>
      <c r="H886" s="83"/>
      <c r="I886" s="83"/>
      <c r="J886" s="83"/>
      <c r="K886" s="83"/>
      <c r="L886" s="83"/>
      <c r="Y886" t="s">
        <v>16</v>
      </c>
      <c r="Z886" t="s">
        <v>3825</v>
      </c>
      <c r="AA886" t="s">
        <v>3826</v>
      </c>
      <c r="AB886" t="s">
        <v>3825</v>
      </c>
      <c r="AC886" t="s">
        <v>3827</v>
      </c>
      <c r="AD886" t="s">
        <v>3484</v>
      </c>
      <c r="AE886" t="s">
        <v>3851</v>
      </c>
    </row>
    <row r="887" spans="1:31" ht="15" customHeight="1" x14ac:dyDescent="0.2">
      <c r="A887" s="40">
        <v>82</v>
      </c>
      <c r="B887" s="85" t="s">
        <v>2169</v>
      </c>
      <c r="C887" s="85"/>
      <c r="D887" s="85" t="s">
        <v>18</v>
      </c>
      <c r="E887" s="70"/>
      <c r="F887" s="85" t="s">
        <v>3486</v>
      </c>
      <c r="G887" s="85"/>
      <c r="H887" s="83"/>
      <c r="I887" s="83"/>
      <c r="J887" s="83"/>
      <c r="K887" s="83"/>
      <c r="L887" s="83"/>
      <c r="Y887" t="s">
        <v>16</v>
      </c>
      <c r="Z887" t="s">
        <v>3825</v>
      </c>
      <c r="AA887" t="s">
        <v>3826</v>
      </c>
      <c r="AB887" t="s">
        <v>3825</v>
      </c>
      <c r="AC887" t="s">
        <v>3827</v>
      </c>
      <c r="AD887" t="s">
        <v>3486</v>
      </c>
      <c r="AE887" t="s">
        <v>3852</v>
      </c>
    </row>
    <row r="888" spans="1:31" ht="15" customHeight="1" x14ac:dyDescent="0.2">
      <c r="A888" s="40">
        <v>82</v>
      </c>
      <c r="B888" s="85" t="s">
        <v>2169</v>
      </c>
      <c r="C888" s="85"/>
      <c r="D888" s="85" t="s">
        <v>18</v>
      </c>
      <c r="E888" s="70"/>
      <c r="F888" s="85" t="s">
        <v>3488</v>
      </c>
      <c r="G888" s="85"/>
      <c r="H888" s="83"/>
      <c r="I888" s="83"/>
      <c r="J888" s="83"/>
      <c r="K888" s="83"/>
      <c r="L888" s="83"/>
      <c r="Y888" t="s">
        <v>16</v>
      </c>
      <c r="Z888" t="s">
        <v>3825</v>
      </c>
      <c r="AA888" t="s">
        <v>3826</v>
      </c>
      <c r="AB888" t="s">
        <v>3825</v>
      </c>
      <c r="AC888" t="s">
        <v>3827</v>
      </c>
      <c r="AD888" t="s">
        <v>3488</v>
      </c>
      <c r="AE888" t="s">
        <v>3853</v>
      </c>
    </row>
    <row r="889" spans="1:31" ht="15" customHeight="1" x14ac:dyDescent="0.2">
      <c r="A889" s="40">
        <v>82</v>
      </c>
      <c r="B889" s="85" t="s">
        <v>2169</v>
      </c>
      <c r="C889" s="85"/>
      <c r="D889" s="85" t="s">
        <v>18</v>
      </c>
      <c r="E889" s="70"/>
      <c r="F889" s="85" t="s">
        <v>3490</v>
      </c>
      <c r="G889" s="85"/>
      <c r="H889" s="83"/>
      <c r="I889" s="83"/>
      <c r="J889" s="83"/>
      <c r="K889" s="83"/>
      <c r="L889" s="83"/>
      <c r="Y889" t="s">
        <v>16</v>
      </c>
      <c r="Z889" t="s">
        <v>3825</v>
      </c>
      <c r="AA889" t="s">
        <v>3826</v>
      </c>
      <c r="AB889" t="s">
        <v>3825</v>
      </c>
      <c r="AC889" t="s">
        <v>3827</v>
      </c>
      <c r="AD889" t="s">
        <v>3490</v>
      </c>
      <c r="AE889" t="s">
        <v>3854</v>
      </c>
    </row>
    <row r="890" spans="1:31" ht="15" customHeight="1" x14ac:dyDescent="0.2">
      <c r="A890" s="40">
        <v>82</v>
      </c>
      <c r="B890" s="85" t="s">
        <v>2169</v>
      </c>
      <c r="C890" s="85"/>
      <c r="D890" s="85" t="s">
        <v>18</v>
      </c>
      <c r="E890" s="70"/>
      <c r="F890" s="85" t="s">
        <v>3492</v>
      </c>
      <c r="G890" s="85"/>
      <c r="H890" s="83"/>
      <c r="I890" s="83"/>
      <c r="J890" s="83"/>
      <c r="K890" s="83"/>
      <c r="L890" s="83"/>
      <c r="Y890" t="s">
        <v>16</v>
      </c>
      <c r="Z890" t="s">
        <v>3825</v>
      </c>
      <c r="AA890" t="s">
        <v>3826</v>
      </c>
      <c r="AB890" t="s">
        <v>3825</v>
      </c>
      <c r="AC890" t="s">
        <v>3827</v>
      </c>
      <c r="AD890" t="s">
        <v>3492</v>
      </c>
      <c r="AE890" t="s">
        <v>3855</v>
      </c>
    </row>
    <row r="891" spans="1:31" ht="15" customHeight="1" x14ac:dyDescent="0.2">
      <c r="A891" s="40">
        <v>82</v>
      </c>
      <c r="B891" s="85" t="s">
        <v>2169</v>
      </c>
      <c r="C891" s="85"/>
      <c r="D891" s="85" t="s">
        <v>18</v>
      </c>
      <c r="E891" s="70"/>
      <c r="F891" s="85" t="s">
        <v>3494</v>
      </c>
      <c r="G891" s="85"/>
      <c r="H891" s="83"/>
      <c r="I891" s="83"/>
      <c r="J891" s="83"/>
      <c r="K891" s="83"/>
      <c r="L891" s="83"/>
      <c r="Y891" t="s">
        <v>16</v>
      </c>
      <c r="Z891" t="s">
        <v>3825</v>
      </c>
      <c r="AA891" t="s">
        <v>3826</v>
      </c>
      <c r="AB891" t="s">
        <v>3825</v>
      </c>
      <c r="AC891" t="s">
        <v>3827</v>
      </c>
      <c r="AD891" t="s">
        <v>3494</v>
      </c>
      <c r="AE891" t="s">
        <v>3856</v>
      </c>
    </row>
    <row r="892" spans="1:31" ht="15" customHeight="1" x14ac:dyDescent="0.2">
      <c r="A892" s="40">
        <v>82</v>
      </c>
      <c r="B892" s="85" t="s">
        <v>2169</v>
      </c>
      <c r="C892" s="85"/>
      <c r="D892" s="85" t="s">
        <v>18</v>
      </c>
      <c r="E892" s="70"/>
      <c r="F892" s="85" t="s">
        <v>3496</v>
      </c>
      <c r="G892" s="85"/>
      <c r="H892" s="83"/>
      <c r="I892" s="83"/>
      <c r="J892" s="83"/>
      <c r="K892" s="83"/>
      <c r="L892" s="83"/>
      <c r="Y892" t="s">
        <v>16</v>
      </c>
      <c r="Z892" t="s">
        <v>3825</v>
      </c>
      <c r="AA892" t="s">
        <v>3826</v>
      </c>
      <c r="AB892" t="s">
        <v>3825</v>
      </c>
      <c r="AC892" t="s">
        <v>3827</v>
      </c>
      <c r="AD892" t="s">
        <v>3496</v>
      </c>
      <c r="AE892" t="s">
        <v>3857</v>
      </c>
    </row>
    <row r="893" spans="1:31" ht="15" customHeight="1" x14ac:dyDescent="0.2">
      <c r="A893" s="40">
        <v>82</v>
      </c>
      <c r="B893" s="85" t="s">
        <v>2169</v>
      </c>
      <c r="C893" s="85"/>
      <c r="D893" s="85" t="s">
        <v>18</v>
      </c>
      <c r="E893" s="70"/>
      <c r="F893" s="85" t="s">
        <v>3498</v>
      </c>
      <c r="G893" s="85"/>
      <c r="H893" s="83"/>
      <c r="I893" s="83"/>
      <c r="J893" s="83"/>
      <c r="K893" s="83"/>
      <c r="L893" s="83"/>
      <c r="Y893" t="s">
        <v>16</v>
      </c>
      <c r="Z893" t="s">
        <v>3825</v>
      </c>
      <c r="AA893" t="s">
        <v>3826</v>
      </c>
      <c r="AB893" t="s">
        <v>3825</v>
      </c>
      <c r="AC893" t="s">
        <v>3827</v>
      </c>
      <c r="AD893" t="s">
        <v>3498</v>
      </c>
      <c r="AE893" t="s">
        <v>3858</v>
      </c>
    </row>
    <row r="894" spans="1:31" ht="15" customHeight="1" x14ac:dyDescent="0.2">
      <c r="A894" s="40">
        <v>82</v>
      </c>
      <c r="B894" s="85" t="s">
        <v>2169</v>
      </c>
      <c r="C894" s="85"/>
      <c r="D894" s="85" t="s">
        <v>18</v>
      </c>
      <c r="E894" s="70"/>
      <c r="F894" s="85" t="s">
        <v>3500</v>
      </c>
      <c r="G894" s="85"/>
      <c r="H894" s="83"/>
      <c r="I894" s="83"/>
      <c r="J894" s="83"/>
      <c r="K894" s="83"/>
      <c r="L894" s="83"/>
      <c r="Y894" t="s">
        <v>16</v>
      </c>
      <c r="Z894" t="s">
        <v>3825</v>
      </c>
      <c r="AA894" t="s">
        <v>3826</v>
      </c>
      <c r="AB894" t="s">
        <v>3825</v>
      </c>
      <c r="AC894" t="s">
        <v>3827</v>
      </c>
      <c r="AD894" t="s">
        <v>3500</v>
      </c>
      <c r="AE894" t="s">
        <v>3859</v>
      </c>
    </row>
    <row r="895" spans="1:31" ht="15" customHeight="1" x14ac:dyDescent="0.2">
      <c r="A895" s="40">
        <v>82</v>
      </c>
      <c r="B895" s="85" t="s">
        <v>2169</v>
      </c>
      <c r="C895" s="85"/>
      <c r="D895" s="85" t="s">
        <v>18</v>
      </c>
      <c r="E895" s="70"/>
      <c r="F895" s="85" t="s">
        <v>3502</v>
      </c>
      <c r="G895" s="85"/>
      <c r="H895" s="83"/>
      <c r="I895" s="83"/>
      <c r="J895" s="83"/>
      <c r="K895" s="83"/>
      <c r="L895" s="83"/>
      <c r="Y895" t="s">
        <v>16</v>
      </c>
      <c r="Z895" t="s">
        <v>3825</v>
      </c>
      <c r="AA895" t="s">
        <v>3826</v>
      </c>
      <c r="AB895" t="s">
        <v>3825</v>
      </c>
      <c r="AC895" t="s">
        <v>3827</v>
      </c>
      <c r="AD895" t="s">
        <v>3502</v>
      </c>
      <c r="AE895" t="s">
        <v>3860</v>
      </c>
    </row>
    <row r="896" spans="1:31" ht="15" customHeight="1" x14ac:dyDescent="0.2">
      <c r="A896" s="40">
        <v>82</v>
      </c>
      <c r="B896" s="85" t="s">
        <v>2169</v>
      </c>
      <c r="C896" s="85"/>
      <c r="D896" s="85" t="s">
        <v>18</v>
      </c>
      <c r="E896" s="70"/>
      <c r="F896" s="85" t="s">
        <v>3504</v>
      </c>
      <c r="G896" s="85"/>
      <c r="H896" s="83"/>
      <c r="I896" s="83"/>
      <c r="J896" s="83"/>
      <c r="K896" s="83"/>
      <c r="L896" s="83"/>
      <c r="Y896" t="s">
        <v>16</v>
      </c>
      <c r="Z896" t="s">
        <v>3825</v>
      </c>
      <c r="AA896" t="s">
        <v>3826</v>
      </c>
      <c r="AB896" t="s">
        <v>3825</v>
      </c>
      <c r="AC896" t="s">
        <v>3827</v>
      </c>
      <c r="AD896" t="s">
        <v>3504</v>
      </c>
      <c r="AE896" t="s">
        <v>3861</v>
      </c>
    </row>
    <row r="897" spans="1:31" ht="15" customHeight="1" x14ac:dyDescent="0.2">
      <c r="A897" s="40">
        <v>82</v>
      </c>
      <c r="B897" s="85" t="s">
        <v>2169</v>
      </c>
      <c r="C897" s="85"/>
      <c r="D897" s="85" t="s">
        <v>18</v>
      </c>
      <c r="E897" s="70"/>
      <c r="F897" s="85" t="s">
        <v>3506</v>
      </c>
      <c r="G897" s="85"/>
      <c r="H897" s="83"/>
      <c r="I897" s="83"/>
      <c r="J897" s="83"/>
      <c r="K897" s="83"/>
      <c r="L897" s="83"/>
      <c r="Y897" t="s">
        <v>16</v>
      </c>
      <c r="Z897" t="s">
        <v>3825</v>
      </c>
      <c r="AA897" t="s">
        <v>3826</v>
      </c>
      <c r="AB897" t="s">
        <v>3825</v>
      </c>
      <c r="AC897" t="s">
        <v>3827</v>
      </c>
      <c r="AD897" t="s">
        <v>3506</v>
      </c>
      <c r="AE897" t="s">
        <v>3862</v>
      </c>
    </row>
    <row r="898" spans="1:31" ht="15" customHeight="1" x14ac:dyDescent="0.2">
      <c r="A898" s="40">
        <v>82</v>
      </c>
      <c r="B898" s="85" t="s">
        <v>2169</v>
      </c>
      <c r="C898" s="85"/>
      <c r="D898" s="85" t="s">
        <v>18</v>
      </c>
      <c r="E898" s="70"/>
      <c r="F898" s="85" t="s">
        <v>3508</v>
      </c>
      <c r="G898" s="85"/>
      <c r="H898" s="83"/>
      <c r="I898" s="83"/>
      <c r="J898" s="83"/>
      <c r="K898" s="83"/>
      <c r="L898" s="83"/>
      <c r="Y898" t="s">
        <v>16</v>
      </c>
      <c r="Z898" t="s">
        <v>3825</v>
      </c>
      <c r="AA898" t="s">
        <v>3826</v>
      </c>
      <c r="AB898" t="s">
        <v>3825</v>
      </c>
      <c r="AC898" t="s">
        <v>3827</v>
      </c>
      <c r="AD898" t="s">
        <v>3508</v>
      </c>
      <c r="AE898" t="s">
        <v>3863</v>
      </c>
    </row>
    <row r="899" spans="1:31" ht="15" customHeight="1" x14ac:dyDescent="0.2">
      <c r="A899" s="40">
        <v>82</v>
      </c>
      <c r="B899" s="85" t="s">
        <v>2169</v>
      </c>
      <c r="C899" s="85"/>
      <c r="D899" s="85" t="s">
        <v>18</v>
      </c>
      <c r="E899" s="70"/>
      <c r="F899" s="85" t="s">
        <v>3510</v>
      </c>
      <c r="G899" s="85"/>
      <c r="H899" s="83"/>
      <c r="I899" s="83"/>
      <c r="J899" s="83"/>
      <c r="K899" s="83"/>
      <c r="L899" s="83"/>
      <c r="Y899" t="s">
        <v>16</v>
      </c>
      <c r="Z899" t="s">
        <v>3825</v>
      </c>
      <c r="AA899" t="s">
        <v>3826</v>
      </c>
      <c r="AB899" t="s">
        <v>3825</v>
      </c>
      <c r="AC899" t="s">
        <v>3827</v>
      </c>
      <c r="AD899" t="s">
        <v>3510</v>
      </c>
      <c r="AE899" t="s">
        <v>3864</v>
      </c>
    </row>
    <row r="900" spans="1:31" ht="15" customHeight="1" x14ac:dyDescent="0.2">
      <c r="A900" s="40">
        <v>82</v>
      </c>
      <c r="B900" s="85" t="s">
        <v>2169</v>
      </c>
      <c r="C900" s="85"/>
      <c r="D900" s="85" t="s">
        <v>18</v>
      </c>
      <c r="E900" s="70"/>
      <c r="F900" s="85" t="s">
        <v>3512</v>
      </c>
      <c r="G900" s="85"/>
      <c r="H900" s="83"/>
      <c r="I900" s="83"/>
      <c r="J900" s="83"/>
      <c r="K900" s="83"/>
      <c r="L900" s="83"/>
      <c r="Y900" t="s">
        <v>16</v>
      </c>
      <c r="Z900" t="s">
        <v>3825</v>
      </c>
      <c r="AA900" t="s">
        <v>3826</v>
      </c>
      <c r="AB900" t="s">
        <v>3825</v>
      </c>
      <c r="AC900" t="s">
        <v>3827</v>
      </c>
      <c r="AD900" t="s">
        <v>3512</v>
      </c>
      <c r="AE900" t="s">
        <v>3865</v>
      </c>
    </row>
    <row r="901" spans="1:31" ht="15" customHeight="1" x14ac:dyDescent="0.2">
      <c r="A901" s="40">
        <v>82</v>
      </c>
      <c r="B901" s="85" t="s">
        <v>2169</v>
      </c>
      <c r="C901" s="85"/>
      <c r="D901" s="85" t="s">
        <v>18</v>
      </c>
      <c r="E901" s="70"/>
      <c r="F901" s="85" t="s">
        <v>3514</v>
      </c>
      <c r="G901" s="85"/>
      <c r="H901" s="83"/>
      <c r="I901" s="83"/>
      <c r="J901" s="83"/>
      <c r="K901" s="83"/>
      <c r="L901" s="83"/>
      <c r="Y901" t="s">
        <v>16</v>
      </c>
      <c r="Z901" t="s">
        <v>3825</v>
      </c>
      <c r="AA901" t="s">
        <v>3826</v>
      </c>
      <c r="AB901" t="s">
        <v>3825</v>
      </c>
      <c r="AC901" t="s">
        <v>3827</v>
      </c>
      <c r="AD901" t="s">
        <v>3514</v>
      </c>
      <c r="AE901" t="s">
        <v>3866</v>
      </c>
    </row>
    <row r="902" spans="1:31" ht="15" customHeight="1" x14ac:dyDescent="0.2">
      <c r="A902" s="40">
        <v>82</v>
      </c>
      <c r="B902" s="85" t="s">
        <v>2169</v>
      </c>
      <c r="C902" s="85"/>
      <c r="D902" s="85" t="s">
        <v>18</v>
      </c>
      <c r="E902" s="70"/>
      <c r="F902" s="85" t="s">
        <v>3516</v>
      </c>
      <c r="G902" s="85"/>
      <c r="H902" s="83"/>
      <c r="I902" s="83"/>
      <c r="J902" s="83"/>
      <c r="K902" s="83"/>
      <c r="L902" s="83"/>
      <c r="Y902" t="s">
        <v>16</v>
      </c>
      <c r="Z902" t="s">
        <v>3825</v>
      </c>
      <c r="AA902" t="s">
        <v>3826</v>
      </c>
      <c r="AB902" t="s">
        <v>3825</v>
      </c>
      <c r="AC902" t="s">
        <v>3827</v>
      </c>
      <c r="AD902" t="s">
        <v>3516</v>
      </c>
      <c r="AE902" t="s">
        <v>3867</v>
      </c>
    </row>
    <row r="903" spans="1:31" ht="15" customHeight="1" x14ac:dyDescent="0.2">
      <c r="A903" s="40">
        <v>82</v>
      </c>
      <c r="B903" s="85" t="s">
        <v>2169</v>
      </c>
      <c r="C903" s="85"/>
      <c r="D903" s="85" t="s">
        <v>18</v>
      </c>
      <c r="E903" s="70"/>
      <c r="F903" s="85" t="s">
        <v>3518</v>
      </c>
      <c r="G903" s="85"/>
      <c r="H903" s="83"/>
      <c r="I903" s="83"/>
      <c r="J903" s="83"/>
      <c r="K903" s="83"/>
      <c r="L903" s="83"/>
      <c r="Y903" t="s">
        <v>16</v>
      </c>
      <c r="Z903" t="s">
        <v>3825</v>
      </c>
      <c r="AA903" t="s">
        <v>3826</v>
      </c>
      <c r="AB903" t="s">
        <v>3825</v>
      </c>
      <c r="AC903" t="s">
        <v>3827</v>
      </c>
      <c r="AD903" t="s">
        <v>3518</v>
      </c>
      <c r="AE903" t="s">
        <v>3868</v>
      </c>
    </row>
    <row r="904" spans="1:31" ht="15" customHeight="1" x14ac:dyDescent="0.2">
      <c r="A904" s="40">
        <v>82</v>
      </c>
      <c r="B904" s="85" t="s">
        <v>2169</v>
      </c>
      <c r="C904" s="85"/>
      <c r="D904" s="85" t="s">
        <v>18</v>
      </c>
      <c r="E904" s="70"/>
      <c r="F904" s="85" t="s">
        <v>3520</v>
      </c>
      <c r="G904" s="85"/>
      <c r="H904" s="83"/>
      <c r="I904" s="83"/>
      <c r="J904" s="83"/>
      <c r="K904" s="83"/>
      <c r="L904" s="83"/>
      <c r="Y904" t="s">
        <v>16</v>
      </c>
      <c r="Z904" t="s">
        <v>3825</v>
      </c>
      <c r="AA904" t="s">
        <v>3826</v>
      </c>
      <c r="AB904" t="s">
        <v>3825</v>
      </c>
      <c r="AC904" t="s">
        <v>3827</v>
      </c>
      <c r="AD904" t="s">
        <v>3520</v>
      </c>
      <c r="AE904" t="s">
        <v>3869</v>
      </c>
    </row>
    <row r="905" spans="1:31" ht="15" customHeight="1" x14ac:dyDescent="0.2">
      <c r="A905" s="40">
        <v>82</v>
      </c>
      <c r="B905" s="85" t="s">
        <v>2169</v>
      </c>
      <c r="C905" s="85"/>
      <c r="D905" s="85" t="s">
        <v>18</v>
      </c>
      <c r="E905" s="70"/>
      <c r="F905" s="85" t="s">
        <v>3522</v>
      </c>
      <c r="G905" s="85"/>
      <c r="H905" s="83"/>
      <c r="I905" s="83"/>
      <c r="J905" s="83"/>
      <c r="K905" s="83"/>
      <c r="L905" s="83"/>
      <c r="Y905" t="s">
        <v>16</v>
      </c>
      <c r="Z905" t="s">
        <v>3825</v>
      </c>
      <c r="AA905" t="s">
        <v>3826</v>
      </c>
      <c r="AB905" t="s">
        <v>3825</v>
      </c>
      <c r="AC905" t="s">
        <v>3827</v>
      </c>
      <c r="AD905" t="s">
        <v>3522</v>
      </c>
      <c r="AE905" t="s">
        <v>3870</v>
      </c>
    </row>
    <row r="906" spans="1:31" ht="15" customHeight="1" x14ac:dyDescent="0.2">
      <c r="A906" s="40">
        <v>82</v>
      </c>
      <c r="B906" s="85" t="s">
        <v>2169</v>
      </c>
      <c r="C906" s="85"/>
      <c r="D906" s="85" t="s">
        <v>18</v>
      </c>
      <c r="E906" s="70"/>
      <c r="F906" s="85" t="s">
        <v>3524</v>
      </c>
      <c r="G906" s="85"/>
      <c r="H906" s="83"/>
      <c r="I906" s="83"/>
      <c r="J906" s="83"/>
      <c r="K906" s="83"/>
      <c r="L906" s="83"/>
      <c r="Y906" t="s">
        <v>16</v>
      </c>
      <c r="Z906" t="s">
        <v>3825</v>
      </c>
      <c r="AA906" t="s">
        <v>3826</v>
      </c>
      <c r="AB906" t="s">
        <v>3825</v>
      </c>
      <c r="AC906" t="s">
        <v>3827</v>
      </c>
      <c r="AD906" t="s">
        <v>3524</v>
      </c>
      <c r="AE906" t="s">
        <v>3871</v>
      </c>
    </row>
    <row r="907" spans="1:31" ht="15" customHeight="1" x14ac:dyDescent="0.2">
      <c r="A907" s="40">
        <v>82</v>
      </c>
      <c r="B907" s="85" t="s">
        <v>2169</v>
      </c>
      <c r="C907" s="85"/>
      <c r="D907" s="85" t="s">
        <v>18</v>
      </c>
      <c r="E907" s="70"/>
      <c r="F907" s="85" t="s">
        <v>3526</v>
      </c>
      <c r="G907" s="85"/>
      <c r="H907" s="83"/>
      <c r="I907" s="83"/>
      <c r="J907" s="83"/>
      <c r="K907" s="83"/>
      <c r="L907" s="83"/>
      <c r="Y907" t="s">
        <v>16</v>
      </c>
      <c r="Z907" t="s">
        <v>3825</v>
      </c>
      <c r="AA907" t="s">
        <v>3826</v>
      </c>
      <c r="AB907" t="s">
        <v>3825</v>
      </c>
      <c r="AC907" t="s">
        <v>3827</v>
      </c>
      <c r="AD907" t="s">
        <v>3526</v>
      </c>
      <c r="AE907" t="s">
        <v>3872</v>
      </c>
    </row>
    <row r="908" spans="1:31" ht="15" customHeight="1" x14ac:dyDescent="0.2">
      <c r="A908" s="40">
        <v>82</v>
      </c>
      <c r="B908" s="85" t="s">
        <v>2169</v>
      </c>
      <c r="C908" s="85"/>
      <c r="D908" s="85" t="s">
        <v>18</v>
      </c>
      <c r="E908" s="70"/>
      <c r="F908" s="85" t="s">
        <v>3528</v>
      </c>
      <c r="G908" s="85"/>
      <c r="H908" s="83"/>
      <c r="I908" s="83"/>
      <c r="J908" s="83"/>
      <c r="K908" s="83"/>
      <c r="L908" s="83"/>
      <c r="Y908" t="s">
        <v>16</v>
      </c>
      <c r="Z908" t="s">
        <v>3825</v>
      </c>
      <c r="AA908" t="s">
        <v>3826</v>
      </c>
      <c r="AB908" t="s">
        <v>3825</v>
      </c>
      <c r="AC908" t="s">
        <v>3827</v>
      </c>
      <c r="AD908" t="s">
        <v>3528</v>
      </c>
      <c r="AE908" t="s">
        <v>3873</v>
      </c>
    </row>
    <row r="909" spans="1:31" ht="15" customHeight="1" x14ac:dyDescent="0.2">
      <c r="A909" s="40">
        <v>82</v>
      </c>
      <c r="B909" s="85" t="s">
        <v>2169</v>
      </c>
      <c r="C909" s="85"/>
      <c r="D909" s="85" t="s">
        <v>18</v>
      </c>
      <c r="E909" s="70"/>
      <c r="F909" s="85" t="s">
        <v>3530</v>
      </c>
      <c r="G909" s="85"/>
      <c r="H909" s="83"/>
      <c r="I909" s="83"/>
      <c r="J909" s="83"/>
      <c r="K909" s="83"/>
      <c r="L909" s="83"/>
      <c r="Y909" t="s">
        <v>16</v>
      </c>
      <c r="Z909" t="s">
        <v>3825</v>
      </c>
      <c r="AA909" t="s">
        <v>3826</v>
      </c>
      <c r="AB909" t="s">
        <v>3825</v>
      </c>
      <c r="AC909" t="s">
        <v>3827</v>
      </c>
      <c r="AD909" t="s">
        <v>3530</v>
      </c>
      <c r="AE909" t="s">
        <v>3874</v>
      </c>
    </row>
    <row r="910" spans="1:31" ht="15" customHeight="1" x14ac:dyDescent="0.2">
      <c r="A910" s="40">
        <v>82</v>
      </c>
      <c r="B910" s="85" t="s">
        <v>2169</v>
      </c>
      <c r="C910" s="85"/>
      <c r="D910" s="85" t="s">
        <v>18</v>
      </c>
      <c r="E910" s="70"/>
      <c r="F910" s="85" t="s">
        <v>3532</v>
      </c>
      <c r="G910" s="85"/>
      <c r="H910" s="83"/>
      <c r="I910" s="83"/>
      <c r="J910" s="83"/>
      <c r="K910" s="83"/>
      <c r="L910" s="83"/>
      <c r="Y910" t="s">
        <v>16</v>
      </c>
      <c r="Z910" t="s">
        <v>3825</v>
      </c>
      <c r="AA910" t="s">
        <v>3826</v>
      </c>
      <c r="AB910" t="s">
        <v>3825</v>
      </c>
      <c r="AC910" t="s">
        <v>3827</v>
      </c>
      <c r="AD910" t="s">
        <v>3532</v>
      </c>
      <c r="AE910" t="s">
        <v>3875</v>
      </c>
    </row>
    <row r="911" spans="1:31" ht="15" customHeight="1" x14ac:dyDescent="0.2">
      <c r="A911" s="40">
        <v>82</v>
      </c>
      <c r="B911" s="85" t="s">
        <v>2169</v>
      </c>
      <c r="C911" s="85"/>
      <c r="D911" s="85" t="s">
        <v>18</v>
      </c>
      <c r="E911" s="70"/>
      <c r="F911" s="85" t="s">
        <v>3534</v>
      </c>
      <c r="G911" s="85"/>
      <c r="H911" s="83"/>
      <c r="I911" s="83"/>
      <c r="J911" s="83"/>
      <c r="K911" s="83"/>
      <c r="L911" s="83"/>
      <c r="Y911" t="s">
        <v>16</v>
      </c>
      <c r="Z911" t="s">
        <v>3825</v>
      </c>
      <c r="AA911" t="s">
        <v>3826</v>
      </c>
      <c r="AB911" t="s">
        <v>3825</v>
      </c>
      <c r="AC911" t="s">
        <v>3827</v>
      </c>
      <c r="AD911" t="s">
        <v>3534</v>
      </c>
      <c r="AE911" t="s">
        <v>3876</v>
      </c>
    </row>
    <row r="912" spans="1:31" ht="15" customHeight="1" x14ac:dyDescent="0.2">
      <c r="A912" s="40">
        <v>82</v>
      </c>
      <c r="B912" s="85" t="s">
        <v>2169</v>
      </c>
      <c r="C912" s="85"/>
      <c r="D912" s="85" t="s">
        <v>18</v>
      </c>
      <c r="E912" s="70"/>
      <c r="F912" s="85" t="s">
        <v>3536</v>
      </c>
      <c r="G912" s="85"/>
      <c r="H912" s="83"/>
      <c r="I912" s="83"/>
      <c r="J912" s="83"/>
      <c r="K912" s="83"/>
      <c r="L912" s="83"/>
      <c r="Y912" t="s">
        <v>16</v>
      </c>
      <c r="Z912" t="s">
        <v>3825</v>
      </c>
      <c r="AA912" t="s">
        <v>3826</v>
      </c>
      <c r="AB912" t="s">
        <v>3825</v>
      </c>
      <c r="AC912" t="s">
        <v>3827</v>
      </c>
      <c r="AD912" t="s">
        <v>3536</v>
      </c>
      <c r="AE912" t="s">
        <v>3877</v>
      </c>
    </row>
    <row r="913" spans="1:31" ht="15" customHeight="1" x14ac:dyDescent="0.2">
      <c r="A913" s="40">
        <v>82</v>
      </c>
      <c r="B913" s="85" t="s">
        <v>2169</v>
      </c>
      <c r="C913" s="85"/>
      <c r="D913" s="85" t="s">
        <v>18</v>
      </c>
      <c r="E913" s="70"/>
      <c r="F913" s="85" t="s">
        <v>3538</v>
      </c>
      <c r="G913" s="85"/>
      <c r="H913" s="83"/>
      <c r="I913" s="83"/>
      <c r="J913" s="83"/>
      <c r="K913" s="83"/>
      <c r="L913" s="83"/>
      <c r="Y913" t="s">
        <v>16</v>
      </c>
      <c r="Z913" t="s">
        <v>3825</v>
      </c>
      <c r="AA913" t="s">
        <v>3826</v>
      </c>
      <c r="AB913" t="s">
        <v>3825</v>
      </c>
      <c r="AC913" t="s">
        <v>3827</v>
      </c>
      <c r="AD913" t="s">
        <v>3538</v>
      </c>
      <c r="AE913" t="s">
        <v>3878</v>
      </c>
    </row>
    <row r="914" spans="1:31" ht="15" customHeight="1" x14ac:dyDescent="0.2">
      <c r="A914" s="40">
        <v>82</v>
      </c>
      <c r="B914" s="85" t="s">
        <v>2169</v>
      </c>
      <c r="C914" s="85"/>
      <c r="D914" s="85" t="s">
        <v>18</v>
      </c>
      <c r="E914" s="70"/>
      <c r="F914" s="85" t="s">
        <v>3540</v>
      </c>
      <c r="G914" s="85"/>
      <c r="H914" s="83"/>
      <c r="I914" s="83"/>
      <c r="J914" s="83"/>
      <c r="K914" s="83"/>
      <c r="L914" s="83"/>
      <c r="Y914" t="s">
        <v>16</v>
      </c>
      <c r="Z914" t="s">
        <v>3825</v>
      </c>
      <c r="AA914" t="s">
        <v>3826</v>
      </c>
      <c r="AB914" t="s">
        <v>3825</v>
      </c>
      <c r="AC914" t="s">
        <v>3827</v>
      </c>
      <c r="AD914" t="s">
        <v>3540</v>
      </c>
      <c r="AE914" t="s">
        <v>3879</v>
      </c>
    </row>
    <row r="915" spans="1:31" ht="15" customHeight="1" x14ac:dyDescent="0.2">
      <c r="A915" s="40">
        <v>82</v>
      </c>
      <c r="B915" s="85" t="s">
        <v>2169</v>
      </c>
      <c r="C915" s="85"/>
      <c r="D915" s="85" t="s">
        <v>18</v>
      </c>
      <c r="E915" s="70"/>
      <c r="F915" s="85" t="s">
        <v>3542</v>
      </c>
      <c r="G915" s="85"/>
      <c r="H915" s="83"/>
      <c r="I915" s="83"/>
      <c r="J915" s="83"/>
      <c r="K915" s="83"/>
      <c r="L915" s="83"/>
      <c r="Y915" t="s">
        <v>16</v>
      </c>
      <c r="Z915" t="s">
        <v>3825</v>
      </c>
      <c r="AA915" t="s">
        <v>3826</v>
      </c>
      <c r="AB915" t="s">
        <v>3825</v>
      </c>
      <c r="AC915" t="s">
        <v>3827</v>
      </c>
      <c r="AD915" t="s">
        <v>3542</v>
      </c>
      <c r="AE915" t="s">
        <v>3880</v>
      </c>
    </row>
    <row r="916" spans="1:31" ht="15" customHeight="1" x14ac:dyDescent="0.2">
      <c r="A916" s="40">
        <v>82</v>
      </c>
      <c r="B916" s="85" t="s">
        <v>2169</v>
      </c>
      <c r="C916" s="85"/>
      <c r="D916" s="85" t="s">
        <v>18</v>
      </c>
      <c r="E916" s="70"/>
      <c r="F916" s="85" t="s">
        <v>3544</v>
      </c>
      <c r="G916" s="85"/>
      <c r="H916" s="83"/>
      <c r="I916" s="83"/>
      <c r="J916" s="83"/>
      <c r="K916" s="83"/>
      <c r="L916" s="83"/>
      <c r="Y916" t="s">
        <v>16</v>
      </c>
      <c r="Z916" t="s">
        <v>3825</v>
      </c>
      <c r="AA916" t="s">
        <v>3826</v>
      </c>
      <c r="AB916" t="s">
        <v>3825</v>
      </c>
      <c r="AC916" t="s">
        <v>3827</v>
      </c>
      <c r="AD916" t="s">
        <v>3544</v>
      </c>
      <c r="AE916" t="s">
        <v>3881</v>
      </c>
    </row>
    <row r="917" spans="1:31" ht="15" customHeight="1" x14ac:dyDescent="0.2">
      <c r="A917" s="40">
        <v>82</v>
      </c>
      <c r="B917" s="85" t="s">
        <v>2169</v>
      </c>
      <c r="C917" s="85"/>
      <c r="D917" s="85" t="s">
        <v>18</v>
      </c>
      <c r="E917" s="70"/>
      <c r="F917" s="85" t="s">
        <v>3546</v>
      </c>
      <c r="G917" s="85"/>
      <c r="H917" s="83"/>
      <c r="I917" s="83"/>
      <c r="J917" s="83"/>
      <c r="K917" s="83"/>
      <c r="L917" s="83"/>
      <c r="Y917" t="s">
        <v>16</v>
      </c>
      <c r="Z917" t="s">
        <v>3825</v>
      </c>
      <c r="AA917" t="s">
        <v>3826</v>
      </c>
      <c r="AB917" t="s">
        <v>3825</v>
      </c>
      <c r="AC917" t="s">
        <v>3827</v>
      </c>
      <c r="AD917" t="s">
        <v>3546</v>
      </c>
      <c r="AE917" t="s">
        <v>3882</v>
      </c>
    </row>
    <row r="918" spans="1:31" ht="15" customHeight="1" x14ac:dyDescent="0.2">
      <c r="A918" s="40">
        <v>82</v>
      </c>
      <c r="B918" s="85" t="s">
        <v>2169</v>
      </c>
      <c r="C918" s="85"/>
      <c r="D918" s="85" t="s">
        <v>18</v>
      </c>
      <c r="E918" s="70"/>
      <c r="F918" s="85" t="s">
        <v>3548</v>
      </c>
      <c r="G918" s="85"/>
      <c r="H918" s="83"/>
      <c r="I918" s="83"/>
      <c r="J918" s="83"/>
      <c r="K918" s="83"/>
      <c r="L918" s="83"/>
      <c r="Y918" t="s">
        <v>16</v>
      </c>
      <c r="Z918" t="s">
        <v>3825</v>
      </c>
      <c r="AA918" t="s">
        <v>3826</v>
      </c>
      <c r="AB918" t="s">
        <v>3825</v>
      </c>
      <c r="AC918" t="s">
        <v>3827</v>
      </c>
      <c r="AD918" t="s">
        <v>3548</v>
      </c>
      <c r="AE918" t="s">
        <v>3883</v>
      </c>
    </row>
    <row r="919" spans="1:31" ht="15" customHeight="1" x14ac:dyDescent="0.2">
      <c r="A919" s="40">
        <v>82</v>
      </c>
      <c r="B919" s="85" t="s">
        <v>2169</v>
      </c>
      <c r="C919" s="85"/>
      <c r="D919" s="85" t="s">
        <v>18</v>
      </c>
      <c r="E919" s="70"/>
      <c r="F919" s="85" t="s">
        <v>3550</v>
      </c>
      <c r="G919" s="85"/>
      <c r="H919" s="83"/>
      <c r="I919" s="83"/>
      <c r="J919" s="83"/>
      <c r="K919" s="83"/>
      <c r="L919" s="83"/>
      <c r="Y919" t="s">
        <v>16</v>
      </c>
      <c r="Z919" t="s">
        <v>3825</v>
      </c>
      <c r="AA919" t="s">
        <v>3826</v>
      </c>
      <c r="AB919" t="s">
        <v>3825</v>
      </c>
      <c r="AC919" t="s">
        <v>3827</v>
      </c>
      <c r="AD919" t="s">
        <v>3550</v>
      </c>
      <c r="AE919" t="s">
        <v>3884</v>
      </c>
    </row>
    <row r="920" spans="1:31" ht="15" customHeight="1" x14ac:dyDescent="0.2">
      <c r="A920" s="40">
        <v>82</v>
      </c>
      <c r="B920" s="85" t="s">
        <v>2169</v>
      </c>
      <c r="C920" s="85"/>
      <c r="D920" s="85" t="s">
        <v>18</v>
      </c>
      <c r="E920" s="70"/>
      <c r="F920" s="85" t="s">
        <v>3552</v>
      </c>
      <c r="G920" s="85"/>
      <c r="H920" s="83"/>
      <c r="I920" s="83"/>
      <c r="J920" s="83"/>
      <c r="K920" s="83"/>
      <c r="L920" s="83"/>
      <c r="Y920" t="s">
        <v>16</v>
      </c>
      <c r="Z920" t="s">
        <v>3825</v>
      </c>
      <c r="AA920" t="s">
        <v>3826</v>
      </c>
      <c r="AB920" t="s">
        <v>3825</v>
      </c>
      <c r="AC920" t="s">
        <v>3827</v>
      </c>
      <c r="AD920" t="s">
        <v>3552</v>
      </c>
      <c r="AE920" t="s">
        <v>3885</v>
      </c>
    </row>
    <row r="921" spans="1:31" ht="15" customHeight="1" x14ac:dyDescent="0.2">
      <c r="A921" s="40">
        <v>82</v>
      </c>
      <c r="B921" s="85" t="s">
        <v>2169</v>
      </c>
      <c r="C921" s="85"/>
      <c r="D921" s="85" t="s">
        <v>18</v>
      </c>
      <c r="E921" s="70"/>
      <c r="F921" s="85" t="s">
        <v>3554</v>
      </c>
      <c r="G921" s="85"/>
      <c r="H921" s="83"/>
      <c r="I921" s="83"/>
      <c r="J921" s="83"/>
      <c r="K921" s="83"/>
      <c r="L921" s="83"/>
      <c r="Y921" t="s">
        <v>16</v>
      </c>
      <c r="Z921" t="s">
        <v>3825</v>
      </c>
      <c r="AA921" t="s">
        <v>3826</v>
      </c>
      <c r="AB921" t="s">
        <v>3825</v>
      </c>
      <c r="AC921" t="s">
        <v>3827</v>
      </c>
      <c r="AD921" t="s">
        <v>3554</v>
      </c>
      <c r="AE921" t="s">
        <v>3886</v>
      </c>
    </row>
    <row r="922" spans="1:31" ht="15" customHeight="1" x14ac:dyDescent="0.2">
      <c r="A922" s="40">
        <v>82</v>
      </c>
      <c r="B922" s="85" t="s">
        <v>2169</v>
      </c>
      <c r="C922" s="85"/>
      <c r="D922" s="85" t="s">
        <v>18</v>
      </c>
      <c r="E922" s="70"/>
      <c r="F922" s="85" t="s">
        <v>3556</v>
      </c>
      <c r="G922" s="85"/>
      <c r="H922" s="83"/>
      <c r="I922" s="83"/>
      <c r="J922" s="83"/>
      <c r="K922" s="83"/>
      <c r="L922" s="83"/>
      <c r="Y922" t="s">
        <v>16</v>
      </c>
      <c r="Z922" t="s">
        <v>3825</v>
      </c>
      <c r="AA922" t="s">
        <v>3826</v>
      </c>
      <c r="AB922" t="s">
        <v>3825</v>
      </c>
      <c r="AC922" t="s">
        <v>3827</v>
      </c>
      <c r="AD922" t="s">
        <v>3556</v>
      </c>
      <c r="AE922" t="s">
        <v>3887</v>
      </c>
    </row>
    <row r="923" spans="1:31" ht="15" customHeight="1" x14ac:dyDescent="0.2">
      <c r="A923" s="40">
        <v>82</v>
      </c>
      <c r="B923" s="85" t="s">
        <v>2169</v>
      </c>
      <c r="C923" s="85"/>
      <c r="D923" s="85" t="s">
        <v>18</v>
      </c>
      <c r="E923" s="70"/>
      <c r="F923" s="85" t="s">
        <v>3558</v>
      </c>
      <c r="G923" s="85"/>
      <c r="H923" s="83"/>
      <c r="I923" s="83"/>
      <c r="J923" s="83"/>
      <c r="K923" s="83"/>
      <c r="L923" s="83"/>
      <c r="Y923" t="s">
        <v>16</v>
      </c>
      <c r="Z923" t="s">
        <v>3825</v>
      </c>
      <c r="AA923" t="s">
        <v>3826</v>
      </c>
      <c r="AB923" t="s">
        <v>3825</v>
      </c>
      <c r="AC923" t="s">
        <v>3827</v>
      </c>
      <c r="AD923" t="s">
        <v>3558</v>
      </c>
      <c r="AE923" t="s">
        <v>3888</v>
      </c>
    </row>
    <row r="924" spans="1:31" ht="15" customHeight="1" x14ac:dyDescent="0.2">
      <c r="A924" s="40">
        <v>82</v>
      </c>
      <c r="B924" s="85" t="s">
        <v>2169</v>
      </c>
      <c r="C924" s="85"/>
      <c r="D924" s="85" t="s">
        <v>18</v>
      </c>
      <c r="E924" s="70"/>
      <c r="F924" s="85" t="s">
        <v>3560</v>
      </c>
      <c r="G924" s="85"/>
      <c r="H924" s="83"/>
      <c r="I924" s="83"/>
      <c r="J924" s="83"/>
      <c r="K924" s="83"/>
      <c r="L924" s="83"/>
      <c r="Y924" t="s">
        <v>16</v>
      </c>
      <c r="Z924" t="s">
        <v>3825</v>
      </c>
      <c r="AA924" t="s">
        <v>3826</v>
      </c>
      <c r="AB924" t="s">
        <v>3825</v>
      </c>
      <c r="AC924" t="s">
        <v>3827</v>
      </c>
      <c r="AD924" t="s">
        <v>3560</v>
      </c>
      <c r="AE924" t="s">
        <v>3889</v>
      </c>
    </row>
    <row r="925" spans="1:31" ht="15" customHeight="1" x14ac:dyDescent="0.2">
      <c r="A925" s="40">
        <v>82</v>
      </c>
      <c r="B925" s="85" t="s">
        <v>2169</v>
      </c>
      <c r="C925" s="85"/>
      <c r="D925" s="85" t="s">
        <v>18</v>
      </c>
      <c r="E925" s="70"/>
      <c r="F925" s="85" t="s">
        <v>3562</v>
      </c>
      <c r="G925" s="85"/>
      <c r="H925" s="83"/>
      <c r="I925" s="83"/>
      <c r="J925" s="83"/>
      <c r="K925" s="83"/>
      <c r="L925" s="83"/>
      <c r="Y925" t="s">
        <v>16</v>
      </c>
      <c r="Z925" t="s">
        <v>3825</v>
      </c>
      <c r="AA925" t="s">
        <v>3826</v>
      </c>
      <c r="AB925" t="s">
        <v>3825</v>
      </c>
      <c r="AC925" t="s">
        <v>3827</v>
      </c>
      <c r="AD925" t="s">
        <v>3562</v>
      </c>
      <c r="AE925" t="s">
        <v>3890</v>
      </c>
    </row>
    <row r="926" spans="1:31" ht="15" customHeight="1" x14ac:dyDescent="0.2">
      <c r="A926" s="40">
        <v>82</v>
      </c>
      <c r="B926" s="85" t="s">
        <v>2169</v>
      </c>
      <c r="C926" s="85"/>
      <c r="D926" s="85" t="s">
        <v>18</v>
      </c>
      <c r="E926" s="70"/>
      <c r="F926" s="85" t="s">
        <v>3564</v>
      </c>
      <c r="G926" s="85"/>
      <c r="H926" s="83"/>
      <c r="I926" s="83"/>
      <c r="J926" s="83"/>
      <c r="K926" s="83"/>
      <c r="L926" s="83"/>
      <c r="Y926" t="s">
        <v>16</v>
      </c>
      <c r="Z926" t="s">
        <v>3825</v>
      </c>
      <c r="AA926" t="s">
        <v>3826</v>
      </c>
      <c r="AB926" t="s">
        <v>3825</v>
      </c>
      <c r="AC926" t="s">
        <v>3827</v>
      </c>
      <c r="AD926" t="s">
        <v>3564</v>
      </c>
      <c r="AE926" t="s">
        <v>3891</v>
      </c>
    </row>
    <row r="927" spans="1:31" ht="15" customHeight="1" x14ac:dyDescent="0.2">
      <c r="A927" s="40">
        <v>82</v>
      </c>
      <c r="B927" s="85" t="s">
        <v>2169</v>
      </c>
      <c r="C927" s="85"/>
      <c r="D927" s="85" t="s">
        <v>18</v>
      </c>
      <c r="E927" s="70"/>
      <c r="F927" s="85" t="s">
        <v>3566</v>
      </c>
      <c r="G927" s="85"/>
      <c r="H927" s="83"/>
      <c r="I927" s="83"/>
      <c r="J927" s="83"/>
      <c r="K927" s="83"/>
      <c r="L927" s="83"/>
      <c r="Y927" t="s">
        <v>16</v>
      </c>
      <c r="Z927" t="s">
        <v>3825</v>
      </c>
      <c r="AA927" t="s">
        <v>3826</v>
      </c>
      <c r="AB927" t="s">
        <v>3825</v>
      </c>
      <c r="AC927" t="s">
        <v>3827</v>
      </c>
      <c r="AD927" t="s">
        <v>3566</v>
      </c>
      <c r="AE927" t="s">
        <v>3892</v>
      </c>
    </row>
    <row r="928" spans="1:31" ht="15" customHeight="1" x14ac:dyDescent="0.2">
      <c r="A928" s="40">
        <v>82</v>
      </c>
      <c r="B928" s="85" t="s">
        <v>2169</v>
      </c>
      <c r="C928" s="85"/>
      <c r="D928" s="85" t="s">
        <v>18</v>
      </c>
      <c r="E928" s="70"/>
      <c r="F928" s="85" t="s">
        <v>3568</v>
      </c>
      <c r="G928" s="85"/>
      <c r="H928" s="83"/>
      <c r="I928" s="83"/>
      <c r="J928" s="83"/>
      <c r="K928" s="83"/>
      <c r="L928" s="83"/>
      <c r="Y928" t="s">
        <v>16</v>
      </c>
      <c r="Z928" t="s">
        <v>3825</v>
      </c>
      <c r="AA928" t="s">
        <v>3826</v>
      </c>
      <c r="AB928" t="s">
        <v>3825</v>
      </c>
      <c r="AC928" t="s">
        <v>3827</v>
      </c>
      <c r="AD928" t="s">
        <v>3568</v>
      </c>
      <c r="AE928" t="s">
        <v>3893</v>
      </c>
    </row>
    <row r="929" spans="1:31" ht="15" customHeight="1" x14ac:dyDescent="0.2">
      <c r="A929" s="40">
        <v>82</v>
      </c>
      <c r="B929" s="85" t="s">
        <v>2169</v>
      </c>
      <c r="C929" s="85"/>
      <c r="D929" s="85" t="s">
        <v>18</v>
      </c>
      <c r="E929" s="70"/>
      <c r="F929" s="85" t="s">
        <v>3570</v>
      </c>
      <c r="G929" s="85"/>
      <c r="H929" s="83"/>
      <c r="I929" s="83"/>
      <c r="J929" s="83"/>
      <c r="K929" s="83"/>
      <c r="L929" s="83"/>
      <c r="Y929" t="s">
        <v>16</v>
      </c>
      <c r="Z929" t="s">
        <v>3825</v>
      </c>
      <c r="AA929" t="s">
        <v>3826</v>
      </c>
      <c r="AB929" t="s">
        <v>3825</v>
      </c>
      <c r="AC929" t="s">
        <v>3827</v>
      </c>
      <c r="AD929" t="s">
        <v>3570</v>
      </c>
      <c r="AE929" t="s">
        <v>3894</v>
      </c>
    </row>
    <row r="930" spans="1:31" ht="15" customHeight="1" x14ac:dyDescent="0.2">
      <c r="A930" s="40">
        <v>82</v>
      </c>
      <c r="B930" s="85" t="s">
        <v>2169</v>
      </c>
      <c r="C930" s="85"/>
      <c r="D930" s="85" t="s">
        <v>18</v>
      </c>
      <c r="E930" s="70"/>
      <c r="F930" s="85" t="s">
        <v>3572</v>
      </c>
      <c r="G930" s="85"/>
      <c r="H930" s="83"/>
      <c r="I930" s="83"/>
      <c r="J930" s="83"/>
      <c r="K930" s="83"/>
      <c r="L930" s="83"/>
      <c r="Y930" t="s">
        <v>16</v>
      </c>
      <c r="Z930" t="s">
        <v>3825</v>
      </c>
      <c r="AA930" t="s">
        <v>3826</v>
      </c>
      <c r="AB930" t="s">
        <v>3825</v>
      </c>
      <c r="AC930" t="s">
        <v>3827</v>
      </c>
      <c r="AD930" t="s">
        <v>3572</v>
      </c>
      <c r="AE930" t="s">
        <v>3895</v>
      </c>
    </row>
    <row r="931" spans="1:31" ht="15" customHeight="1" x14ac:dyDescent="0.2">
      <c r="A931" s="40">
        <v>82</v>
      </c>
      <c r="B931" s="85" t="s">
        <v>2169</v>
      </c>
      <c r="C931" s="85"/>
      <c r="D931" s="85" t="s">
        <v>18</v>
      </c>
      <c r="E931" s="70"/>
      <c r="F931" s="85" t="s">
        <v>3574</v>
      </c>
      <c r="G931" s="85"/>
      <c r="H931" s="83"/>
      <c r="I931" s="83"/>
      <c r="J931" s="83"/>
      <c r="K931" s="83"/>
      <c r="L931" s="83"/>
      <c r="Y931" t="s">
        <v>16</v>
      </c>
      <c r="Z931" t="s">
        <v>3825</v>
      </c>
      <c r="AA931" t="s">
        <v>3826</v>
      </c>
      <c r="AB931" t="s">
        <v>3825</v>
      </c>
      <c r="AC931" t="s">
        <v>3827</v>
      </c>
      <c r="AD931" t="s">
        <v>3574</v>
      </c>
      <c r="AE931" t="s">
        <v>3896</v>
      </c>
    </row>
    <row r="932" spans="1:31" ht="15" customHeight="1" x14ac:dyDescent="0.2">
      <c r="A932" s="40">
        <v>82</v>
      </c>
      <c r="B932" s="85" t="s">
        <v>2169</v>
      </c>
      <c r="C932" s="85"/>
      <c r="D932" s="85" t="s">
        <v>18</v>
      </c>
      <c r="E932" s="70"/>
      <c r="F932" s="85" t="s">
        <v>3576</v>
      </c>
      <c r="G932" s="85"/>
      <c r="H932" s="83"/>
      <c r="I932" s="83"/>
      <c r="J932" s="83"/>
      <c r="K932" s="83"/>
      <c r="L932" s="83"/>
      <c r="Y932" t="s">
        <v>16</v>
      </c>
      <c r="Z932" t="s">
        <v>3825</v>
      </c>
      <c r="AA932" t="s">
        <v>3826</v>
      </c>
      <c r="AB932" t="s">
        <v>3825</v>
      </c>
      <c r="AC932" t="s">
        <v>3827</v>
      </c>
      <c r="AD932" t="s">
        <v>3576</v>
      </c>
      <c r="AE932" t="s">
        <v>3897</v>
      </c>
    </row>
    <row r="933" spans="1:31" ht="15" customHeight="1" x14ac:dyDescent="0.2">
      <c r="A933" s="40">
        <v>82</v>
      </c>
      <c r="B933" s="85" t="s">
        <v>2169</v>
      </c>
      <c r="C933" s="85"/>
      <c r="D933" s="85" t="s">
        <v>18</v>
      </c>
      <c r="E933" s="70"/>
      <c r="F933" s="85" t="s">
        <v>3578</v>
      </c>
      <c r="G933" s="85"/>
      <c r="H933" s="83"/>
      <c r="I933" s="83"/>
      <c r="J933" s="83"/>
      <c r="K933" s="83"/>
      <c r="L933" s="83"/>
      <c r="Y933" t="s">
        <v>16</v>
      </c>
      <c r="Z933" t="s">
        <v>3825</v>
      </c>
      <c r="AA933" t="s">
        <v>3826</v>
      </c>
      <c r="AB933" t="s">
        <v>3825</v>
      </c>
      <c r="AC933" t="s">
        <v>3827</v>
      </c>
      <c r="AD933" t="s">
        <v>3578</v>
      </c>
      <c r="AE933" t="s">
        <v>3898</v>
      </c>
    </row>
    <row r="934" spans="1:31" ht="15" customHeight="1" x14ac:dyDescent="0.2">
      <c r="A934" s="40">
        <v>82</v>
      </c>
      <c r="B934" s="85" t="s">
        <v>2169</v>
      </c>
      <c r="C934" s="85"/>
      <c r="D934" s="85" t="s">
        <v>18</v>
      </c>
      <c r="E934" s="70"/>
      <c r="F934" s="85" t="s">
        <v>3580</v>
      </c>
      <c r="G934" s="85"/>
      <c r="H934" s="83"/>
      <c r="I934" s="83"/>
      <c r="J934" s="83"/>
      <c r="K934" s="83"/>
      <c r="L934" s="83"/>
      <c r="Y934" t="s">
        <v>16</v>
      </c>
      <c r="Z934" t="s">
        <v>3825</v>
      </c>
      <c r="AA934" t="s">
        <v>3826</v>
      </c>
      <c r="AB934" t="s">
        <v>3825</v>
      </c>
      <c r="AC934" t="s">
        <v>3827</v>
      </c>
      <c r="AD934" t="s">
        <v>3580</v>
      </c>
      <c r="AE934" t="s">
        <v>3899</v>
      </c>
    </row>
    <row r="935" spans="1:31" ht="15" customHeight="1" x14ac:dyDescent="0.2">
      <c r="A935" s="40">
        <v>82</v>
      </c>
      <c r="B935" s="85" t="s">
        <v>2169</v>
      </c>
      <c r="C935" s="85"/>
      <c r="D935" s="85" t="s">
        <v>18</v>
      </c>
      <c r="E935" s="70"/>
      <c r="F935" s="85" t="s">
        <v>3582</v>
      </c>
      <c r="G935" s="85"/>
      <c r="H935" s="83"/>
      <c r="I935" s="83"/>
      <c r="J935" s="83"/>
      <c r="K935" s="83"/>
      <c r="L935" s="83"/>
      <c r="Y935" t="s">
        <v>16</v>
      </c>
      <c r="Z935" t="s">
        <v>3825</v>
      </c>
      <c r="AA935" t="s">
        <v>3826</v>
      </c>
      <c r="AB935" t="s">
        <v>3825</v>
      </c>
      <c r="AC935" t="s">
        <v>3827</v>
      </c>
      <c r="AD935" t="s">
        <v>3582</v>
      </c>
      <c r="AE935" t="s">
        <v>3900</v>
      </c>
    </row>
    <row r="936" spans="1:31" ht="15" customHeight="1" x14ac:dyDescent="0.2">
      <c r="A936" s="40">
        <v>82</v>
      </c>
      <c r="B936" s="85" t="s">
        <v>2169</v>
      </c>
      <c r="C936" s="85"/>
      <c r="D936" s="85" t="s">
        <v>18</v>
      </c>
      <c r="E936" s="70"/>
      <c r="F936" s="85" t="s">
        <v>3584</v>
      </c>
      <c r="G936" s="85"/>
      <c r="H936" s="83"/>
      <c r="I936" s="83"/>
      <c r="J936" s="83"/>
      <c r="K936" s="83"/>
      <c r="L936" s="83"/>
      <c r="Y936" t="s">
        <v>16</v>
      </c>
      <c r="Z936" t="s">
        <v>3825</v>
      </c>
      <c r="AA936" t="s">
        <v>3826</v>
      </c>
      <c r="AB936" t="s">
        <v>3825</v>
      </c>
      <c r="AC936" t="s">
        <v>3827</v>
      </c>
      <c r="AD936" t="s">
        <v>3584</v>
      </c>
      <c r="AE936" t="s">
        <v>3901</v>
      </c>
    </row>
    <row r="937" spans="1:31" ht="15" customHeight="1" x14ac:dyDescent="0.2">
      <c r="A937" s="40">
        <v>82</v>
      </c>
      <c r="B937" s="85" t="s">
        <v>2169</v>
      </c>
      <c r="C937" s="85"/>
      <c r="D937" s="85" t="s">
        <v>18</v>
      </c>
      <c r="E937" s="70"/>
      <c r="F937" s="85" t="s">
        <v>3586</v>
      </c>
      <c r="G937" s="85"/>
      <c r="H937" s="83"/>
      <c r="I937" s="83"/>
      <c r="J937" s="83"/>
      <c r="K937" s="83"/>
      <c r="L937" s="83"/>
      <c r="Y937" t="s">
        <v>16</v>
      </c>
      <c r="Z937" t="s">
        <v>3825</v>
      </c>
      <c r="AA937" t="s">
        <v>3826</v>
      </c>
      <c r="AB937" t="s">
        <v>3825</v>
      </c>
      <c r="AC937" t="s">
        <v>3827</v>
      </c>
      <c r="AD937" t="s">
        <v>3586</v>
      </c>
      <c r="AE937" t="s">
        <v>3902</v>
      </c>
    </row>
    <row r="938" spans="1:31" ht="15" customHeight="1" x14ac:dyDescent="0.2">
      <c r="A938" s="40">
        <v>82</v>
      </c>
      <c r="B938" s="85" t="s">
        <v>2169</v>
      </c>
      <c r="C938" s="85"/>
      <c r="D938" s="85" t="s">
        <v>18</v>
      </c>
      <c r="E938" s="70"/>
      <c r="F938" s="85" t="s">
        <v>3588</v>
      </c>
      <c r="G938" s="85"/>
      <c r="H938" s="83"/>
      <c r="I938" s="83"/>
      <c r="J938" s="83"/>
      <c r="K938" s="83"/>
      <c r="L938" s="83"/>
      <c r="Y938" t="s">
        <v>16</v>
      </c>
      <c r="Z938" t="s">
        <v>3825</v>
      </c>
      <c r="AA938" t="s">
        <v>3826</v>
      </c>
      <c r="AB938" t="s">
        <v>3825</v>
      </c>
      <c r="AC938" t="s">
        <v>3827</v>
      </c>
      <c r="AD938" t="s">
        <v>3588</v>
      </c>
      <c r="AE938" t="s">
        <v>3903</v>
      </c>
    </row>
    <row r="939" spans="1:31" ht="15" customHeight="1" x14ac:dyDescent="0.2">
      <c r="A939" s="40">
        <v>82</v>
      </c>
      <c r="B939" s="85" t="s">
        <v>2169</v>
      </c>
      <c r="C939" s="85"/>
      <c r="D939" s="85" t="s">
        <v>18</v>
      </c>
      <c r="E939" s="70"/>
      <c r="F939" s="85" t="s">
        <v>3590</v>
      </c>
      <c r="G939" s="85"/>
      <c r="H939" s="83"/>
      <c r="I939" s="83"/>
      <c r="J939" s="83"/>
      <c r="K939" s="83"/>
      <c r="L939" s="83"/>
      <c r="Y939" t="s">
        <v>16</v>
      </c>
      <c r="Z939" t="s">
        <v>3825</v>
      </c>
      <c r="AA939" t="s">
        <v>3826</v>
      </c>
      <c r="AB939" t="s">
        <v>3825</v>
      </c>
      <c r="AC939" t="s">
        <v>3827</v>
      </c>
      <c r="AD939" t="s">
        <v>3590</v>
      </c>
      <c r="AE939" t="s">
        <v>3904</v>
      </c>
    </row>
    <row r="940" spans="1:31" ht="15" customHeight="1" x14ac:dyDescent="0.2">
      <c r="A940" s="40">
        <v>82</v>
      </c>
      <c r="B940" s="85" t="s">
        <v>2169</v>
      </c>
      <c r="C940" s="85"/>
      <c r="D940" s="85" t="s">
        <v>18</v>
      </c>
      <c r="E940" s="70"/>
      <c r="F940" s="85" t="s">
        <v>3688</v>
      </c>
      <c r="G940" s="85"/>
      <c r="H940" s="83"/>
      <c r="I940" s="83"/>
      <c r="J940" s="83"/>
      <c r="K940" s="83"/>
      <c r="L940" s="83"/>
      <c r="Y940" t="s">
        <v>16</v>
      </c>
      <c r="Z940" t="s">
        <v>3825</v>
      </c>
      <c r="AA940" t="s">
        <v>3826</v>
      </c>
      <c r="AB940" t="s">
        <v>3825</v>
      </c>
      <c r="AC940" t="s">
        <v>3827</v>
      </c>
      <c r="AD940" t="s">
        <v>3688</v>
      </c>
      <c r="AE940" t="s">
        <v>3905</v>
      </c>
    </row>
    <row r="941" spans="1:31" ht="15" customHeight="1" x14ac:dyDescent="0.2">
      <c r="A941" s="40">
        <v>82</v>
      </c>
      <c r="B941" s="85" t="s">
        <v>2169</v>
      </c>
      <c r="C941" s="85"/>
      <c r="D941" s="85" t="s">
        <v>18</v>
      </c>
      <c r="E941" s="70"/>
      <c r="F941" s="85" t="s">
        <v>3592</v>
      </c>
      <c r="G941" s="85"/>
      <c r="H941" s="83"/>
      <c r="I941" s="83"/>
      <c r="J941" s="83"/>
      <c r="K941" s="83"/>
      <c r="L941" s="83"/>
      <c r="Y941" t="s">
        <v>16</v>
      </c>
      <c r="Z941" t="s">
        <v>3825</v>
      </c>
      <c r="AA941" t="s">
        <v>3826</v>
      </c>
      <c r="AB941" t="s">
        <v>3825</v>
      </c>
      <c r="AC941" t="s">
        <v>3827</v>
      </c>
      <c r="AD941" t="s">
        <v>3592</v>
      </c>
      <c r="AE941" t="s">
        <v>3906</v>
      </c>
    </row>
    <row r="942" spans="1:31" ht="15" customHeight="1" x14ac:dyDescent="0.2">
      <c r="A942" s="40">
        <v>82</v>
      </c>
      <c r="B942" s="85" t="s">
        <v>2169</v>
      </c>
      <c r="C942" s="85"/>
      <c r="D942" s="85" t="s">
        <v>18</v>
      </c>
      <c r="E942" s="70"/>
      <c r="F942" s="85" t="s">
        <v>3594</v>
      </c>
      <c r="G942" s="85"/>
      <c r="H942" s="83"/>
      <c r="I942" s="83"/>
      <c r="J942" s="83"/>
      <c r="K942" s="83"/>
      <c r="L942" s="83"/>
      <c r="Y942" t="s">
        <v>16</v>
      </c>
      <c r="Z942" t="s">
        <v>3825</v>
      </c>
      <c r="AA942" t="s">
        <v>3826</v>
      </c>
      <c r="AB942" t="s">
        <v>3825</v>
      </c>
      <c r="AC942" t="s">
        <v>3827</v>
      </c>
      <c r="AD942" t="s">
        <v>3594</v>
      </c>
      <c r="AE942" t="s">
        <v>3907</v>
      </c>
    </row>
    <row r="943" spans="1:31" ht="15" customHeight="1" x14ac:dyDescent="0.2">
      <c r="A943" s="40">
        <v>82</v>
      </c>
      <c r="B943" s="85" t="s">
        <v>2169</v>
      </c>
      <c r="C943" s="85"/>
      <c r="D943" s="85" t="s">
        <v>18</v>
      </c>
      <c r="E943" s="70"/>
      <c r="F943" s="85" t="s">
        <v>3596</v>
      </c>
      <c r="G943" s="85"/>
      <c r="H943" s="83"/>
      <c r="I943" s="83"/>
      <c r="J943" s="83"/>
      <c r="K943" s="83"/>
      <c r="L943" s="83"/>
      <c r="Y943" t="s">
        <v>16</v>
      </c>
      <c r="Z943" t="s">
        <v>3825</v>
      </c>
      <c r="AA943" t="s">
        <v>3826</v>
      </c>
      <c r="AB943" t="s">
        <v>3825</v>
      </c>
      <c r="AC943" t="s">
        <v>3827</v>
      </c>
      <c r="AD943" t="s">
        <v>3596</v>
      </c>
      <c r="AE943" t="s">
        <v>3908</v>
      </c>
    </row>
    <row r="944" spans="1:31" ht="15" customHeight="1" x14ac:dyDescent="0.2">
      <c r="A944" s="40">
        <v>82</v>
      </c>
      <c r="B944" s="85" t="s">
        <v>2169</v>
      </c>
      <c r="C944" s="85"/>
      <c r="D944" s="85" t="s">
        <v>18</v>
      </c>
      <c r="E944" s="70"/>
      <c r="F944" s="85" t="s">
        <v>3598</v>
      </c>
      <c r="G944" s="85"/>
      <c r="H944" s="83"/>
      <c r="I944" s="83"/>
      <c r="J944" s="83"/>
      <c r="K944" s="83"/>
      <c r="L944" s="83"/>
      <c r="Y944" t="s">
        <v>16</v>
      </c>
      <c r="Z944" t="s">
        <v>3825</v>
      </c>
      <c r="AA944" t="s">
        <v>3826</v>
      </c>
      <c r="AB944" t="s">
        <v>3825</v>
      </c>
      <c r="AC944" t="s">
        <v>3827</v>
      </c>
      <c r="AD944" t="s">
        <v>3598</v>
      </c>
      <c r="AE944" t="s">
        <v>3909</v>
      </c>
    </row>
    <row r="945" spans="1:31" ht="15" customHeight="1" x14ac:dyDescent="0.2">
      <c r="A945" s="40">
        <v>82</v>
      </c>
      <c r="B945" s="85" t="s">
        <v>2169</v>
      </c>
      <c r="C945" s="85"/>
      <c r="D945" s="85" t="s">
        <v>18</v>
      </c>
      <c r="E945" s="70"/>
      <c r="F945" s="85" t="s">
        <v>3600</v>
      </c>
      <c r="G945" s="85"/>
      <c r="H945" s="83"/>
      <c r="I945" s="83"/>
      <c r="J945" s="83"/>
      <c r="K945" s="83"/>
      <c r="L945" s="83"/>
      <c r="Y945" t="s">
        <v>16</v>
      </c>
      <c r="Z945" t="s">
        <v>3825</v>
      </c>
      <c r="AA945" t="s">
        <v>3826</v>
      </c>
      <c r="AB945" t="s">
        <v>3825</v>
      </c>
      <c r="AC945" t="s">
        <v>3827</v>
      </c>
      <c r="AD945" t="s">
        <v>3600</v>
      </c>
      <c r="AE945" t="s">
        <v>3910</v>
      </c>
    </row>
    <row r="946" spans="1:31" ht="15" customHeight="1" x14ac:dyDescent="0.2">
      <c r="A946" s="40">
        <v>82</v>
      </c>
      <c r="B946" s="85" t="s">
        <v>2169</v>
      </c>
      <c r="C946" s="85"/>
      <c r="D946" s="85" t="s">
        <v>18</v>
      </c>
      <c r="E946" s="70"/>
      <c r="F946" s="85" t="s">
        <v>3602</v>
      </c>
      <c r="G946" s="85"/>
      <c r="H946" s="83"/>
      <c r="I946" s="83"/>
      <c r="J946" s="83"/>
      <c r="K946" s="83"/>
      <c r="L946" s="83"/>
      <c r="Y946" t="s">
        <v>16</v>
      </c>
      <c r="Z946" t="s">
        <v>3825</v>
      </c>
      <c r="AA946" t="s">
        <v>3826</v>
      </c>
      <c r="AB946" t="s">
        <v>3825</v>
      </c>
      <c r="AC946" t="s">
        <v>3827</v>
      </c>
      <c r="AD946" t="s">
        <v>3602</v>
      </c>
      <c r="AE946" t="s">
        <v>3911</v>
      </c>
    </row>
    <row r="947" spans="1:31" ht="15" customHeight="1" x14ac:dyDescent="0.2">
      <c r="A947" s="40">
        <v>82</v>
      </c>
      <c r="B947" s="85" t="s">
        <v>2169</v>
      </c>
      <c r="C947" s="85"/>
      <c r="D947" s="85" t="s">
        <v>18</v>
      </c>
      <c r="E947" s="70"/>
      <c r="F947" s="85" t="s">
        <v>3604</v>
      </c>
      <c r="G947" s="85"/>
      <c r="H947" s="83"/>
      <c r="I947" s="83"/>
      <c r="J947" s="83"/>
      <c r="K947" s="83"/>
      <c r="L947" s="83"/>
      <c r="Y947" t="s">
        <v>16</v>
      </c>
      <c r="Z947" t="s">
        <v>3825</v>
      </c>
      <c r="AA947" t="s">
        <v>3826</v>
      </c>
      <c r="AB947" t="s">
        <v>3825</v>
      </c>
      <c r="AC947" t="s">
        <v>3827</v>
      </c>
      <c r="AD947" t="s">
        <v>3604</v>
      </c>
      <c r="AE947" t="s">
        <v>3912</v>
      </c>
    </row>
    <row r="948" spans="1:31" ht="15" customHeight="1" x14ac:dyDescent="0.2">
      <c r="A948" s="40">
        <v>82</v>
      </c>
      <c r="B948" s="85" t="s">
        <v>2169</v>
      </c>
      <c r="C948" s="85"/>
      <c r="D948" s="85" t="s">
        <v>18</v>
      </c>
      <c r="E948" s="70"/>
      <c r="F948" s="85" t="s">
        <v>3606</v>
      </c>
      <c r="G948" s="85"/>
      <c r="H948" s="83"/>
      <c r="I948" s="83"/>
      <c r="J948" s="83"/>
      <c r="K948" s="83"/>
      <c r="L948" s="83"/>
      <c r="Y948" t="s">
        <v>16</v>
      </c>
      <c r="Z948" t="s">
        <v>3825</v>
      </c>
      <c r="AA948" t="s">
        <v>3826</v>
      </c>
      <c r="AB948" t="s">
        <v>3825</v>
      </c>
      <c r="AC948" t="s">
        <v>3827</v>
      </c>
      <c r="AD948" t="s">
        <v>3606</v>
      </c>
      <c r="AE948" t="s">
        <v>3913</v>
      </c>
    </row>
    <row r="949" spans="1:31" ht="15" customHeight="1" x14ac:dyDescent="0.2">
      <c r="A949" s="40">
        <v>82</v>
      </c>
      <c r="B949" s="85" t="s">
        <v>2169</v>
      </c>
      <c r="C949" s="85"/>
      <c r="D949" s="85" t="s">
        <v>18</v>
      </c>
      <c r="E949" s="70"/>
      <c r="F949" s="85" t="s">
        <v>3608</v>
      </c>
      <c r="G949" s="85"/>
      <c r="H949" s="83"/>
      <c r="I949" s="83"/>
      <c r="J949" s="83"/>
      <c r="K949" s="83"/>
      <c r="L949" s="83"/>
      <c r="Y949" t="s">
        <v>16</v>
      </c>
      <c r="Z949" t="s">
        <v>3825</v>
      </c>
      <c r="AA949" t="s">
        <v>3826</v>
      </c>
      <c r="AB949" t="s">
        <v>3825</v>
      </c>
      <c r="AC949" t="s">
        <v>3827</v>
      </c>
      <c r="AD949" t="s">
        <v>3608</v>
      </c>
      <c r="AE949" t="s">
        <v>3914</v>
      </c>
    </row>
    <row r="950" spans="1:31" ht="15" customHeight="1" x14ac:dyDescent="0.2">
      <c r="A950" s="40">
        <v>82</v>
      </c>
      <c r="B950" s="85" t="s">
        <v>2169</v>
      </c>
      <c r="C950" s="85"/>
      <c r="D950" s="85" t="s">
        <v>18</v>
      </c>
      <c r="E950" s="70"/>
      <c r="F950" s="85" t="s">
        <v>3610</v>
      </c>
      <c r="G950" s="85"/>
      <c r="H950" s="83"/>
      <c r="I950" s="83"/>
      <c r="J950" s="83"/>
      <c r="K950" s="83"/>
      <c r="L950" s="83"/>
      <c r="Y950" t="s">
        <v>16</v>
      </c>
      <c r="Z950" t="s">
        <v>3825</v>
      </c>
      <c r="AA950" t="s">
        <v>3826</v>
      </c>
      <c r="AB950" t="s">
        <v>3825</v>
      </c>
      <c r="AC950" t="s">
        <v>3827</v>
      </c>
      <c r="AD950" t="s">
        <v>3610</v>
      </c>
      <c r="AE950" t="s">
        <v>3915</v>
      </c>
    </row>
    <row r="951" spans="1:31" ht="15" customHeight="1" x14ac:dyDescent="0.2">
      <c r="A951" s="40">
        <v>82</v>
      </c>
      <c r="B951" s="85" t="s">
        <v>2169</v>
      </c>
      <c r="C951" s="85"/>
      <c r="D951" s="85" t="s">
        <v>18</v>
      </c>
      <c r="E951" s="70"/>
      <c r="F951" s="85" t="s">
        <v>3612</v>
      </c>
      <c r="G951" s="85"/>
      <c r="H951" s="83"/>
      <c r="I951" s="83"/>
      <c r="J951" s="83"/>
      <c r="K951" s="83"/>
      <c r="L951" s="83"/>
      <c r="Y951" t="s">
        <v>16</v>
      </c>
      <c r="Z951" t="s">
        <v>3825</v>
      </c>
      <c r="AA951" t="s">
        <v>3826</v>
      </c>
      <c r="AB951" t="s">
        <v>3825</v>
      </c>
      <c r="AC951" t="s">
        <v>3827</v>
      </c>
      <c r="AD951" t="s">
        <v>3612</v>
      </c>
      <c r="AE951" t="s">
        <v>3916</v>
      </c>
    </row>
    <row r="952" spans="1:31" ht="15" customHeight="1" x14ac:dyDescent="0.2">
      <c r="A952" s="40">
        <v>82</v>
      </c>
      <c r="B952" s="85" t="s">
        <v>2169</v>
      </c>
      <c r="C952" s="85"/>
      <c r="D952" s="85" t="s">
        <v>18</v>
      </c>
      <c r="E952" s="70"/>
      <c r="F952" s="85" t="s">
        <v>3614</v>
      </c>
      <c r="G952" s="85"/>
      <c r="H952" s="83"/>
      <c r="I952" s="83"/>
      <c r="J952" s="83"/>
      <c r="K952" s="83"/>
      <c r="L952" s="83"/>
      <c r="Y952" t="s">
        <v>16</v>
      </c>
      <c r="Z952" t="s">
        <v>3825</v>
      </c>
      <c r="AA952" t="s">
        <v>3826</v>
      </c>
      <c r="AB952" t="s">
        <v>3825</v>
      </c>
      <c r="AC952" t="s">
        <v>3827</v>
      </c>
      <c r="AD952" t="s">
        <v>3614</v>
      </c>
      <c r="AE952" t="s">
        <v>3917</v>
      </c>
    </row>
    <row r="953" spans="1:31" ht="15" customHeight="1" x14ac:dyDescent="0.2">
      <c r="A953" s="40">
        <v>82</v>
      </c>
      <c r="B953" s="85" t="s">
        <v>2169</v>
      </c>
      <c r="C953" s="85"/>
      <c r="D953" s="85" t="s">
        <v>18</v>
      </c>
      <c r="E953" s="70"/>
      <c r="F953" s="85" t="s">
        <v>3616</v>
      </c>
      <c r="G953" s="85"/>
      <c r="H953" s="83"/>
      <c r="I953" s="83"/>
      <c r="J953" s="83"/>
      <c r="K953" s="83"/>
      <c r="L953" s="83"/>
      <c r="Y953" t="s">
        <v>16</v>
      </c>
      <c r="Z953" t="s">
        <v>3825</v>
      </c>
      <c r="AA953" t="s">
        <v>3826</v>
      </c>
      <c r="AB953" t="s">
        <v>3825</v>
      </c>
      <c r="AC953" t="s">
        <v>3827</v>
      </c>
      <c r="AD953" t="s">
        <v>3616</v>
      </c>
      <c r="AE953" t="s">
        <v>3918</v>
      </c>
    </row>
    <row r="954" spans="1:31" ht="15" customHeight="1" x14ac:dyDescent="0.2">
      <c r="A954" s="40">
        <v>82</v>
      </c>
      <c r="B954" s="85" t="s">
        <v>2169</v>
      </c>
      <c r="C954" s="85"/>
      <c r="D954" s="85" t="s">
        <v>18</v>
      </c>
      <c r="E954" s="70"/>
      <c r="F954" s="85" t="s">
        <v>3788</v>
      </c>
      <c r="G954" s="85"/>
      <c r="H954" s="83"/>
      <c r="I954" s="83"/>
      <c r="J954" s="83"/>
      <c r="K954" s="83"/>
      <c r="L954" s="83"/>
      <c r="Y954" t="s">
        <v>16</v>
      </c>
      <c r="Z954" t="s">
        <v>3825</v>
      </c>
      <c r="AA954" t="s">
        <v>3826</v>
      </c>
      <c r="AB954" t="s">
        <v>3825</v>
      </c>
      <c r="AC954" t="s">
        <v>3827</v>
      </c>
      <c r="AD954" t="s">
        <v>3788</v>
      </c>
      <c r="AE954" t="s">
        <v>3919</v>
      </c>
    </row>
    <row r="955" spans="1:31" ht="15" customHeight="1" x14ac:dyDescent="0.2">
      <c r="A955" s="40">
        <v>82</v>
      </c>
      <c r="B955" s="85" t="s">
        <v>2169</v>
      </c>
      <c r="C955" s="85"/>
      <c r="D955" s="85" t="s">
        <v>18</v>
      </c>
      <c r="E955" s="70"/>
      <c r="F955" s="85" t="s">
        <v>3620</v>
      </c>
      <c r="G955" s="85"/>
      <c r="H955" s="83"/>
      <c r="I955" s="83"/>
      <c r="J955" s="83"/>
      <c r="K955" s="83"/>
      <c r="L955" s="83"/>
      <c r="Y955" t="s">
        <v>16</v>
      </c>
      <c r="Z955" t="s">
        <v>3825</v>
      </c>
      <c r="AA955" t="s">
        <v>3826</v>
      </c>
      <c r="AB955" t="s">
        <v>3825</v>
      </c>
      <c r="AC955" t="s">
        <v>3827</v>
      </c>
      <c r="AD955" t="s">
        <v>3620</v>
      </c>
      <c r="AE955" t="s">
        <v>3920</v>
      </c>
    </row>
    <row r="956" spans="1:31" ht="15" customHeight="1" x14ac:dyDescent="0.2">
      <c r="A956" s="40">
        <v>82</v>
      </c>
      <c r="B956" s="85" t="s">
        <v>2169</v>
      </c>
      <c r="C956" s="85"/>
      <c r="D956" s="85" t="s">
        <v>18</v>
      </c>
      <c r="E956" s="70"/>
      <c r="F956" s="85" t="s">
        <v>3622</v>
      </c>
      <c r="G956" s="85"/>
      <c r="H956" s="83"/>
      <c r="I956" s="83"/>
      <c r="J956" s="83"/>
      <c r="K956" s="83"/>
      <c r="L956" s="83"/>
      <c r="Y956" t="s">
        <v>16</v>
      </c>
      <c r="Z956" t="s">
        <v>3825</v>
      </c>
      <c r="AA956" t="s">
        <v>3826</v>
      </c>
      <c r="AB956" t="s">
        <v>3825</v>
      </c>
      <c r="AC956" t="s">
        <v>3827</v>
      </c>
      <c r="AD956" t="s">
        <v>3622</v>
      </c>
      <c r="AE956" t="s">
        <v>3921</v>
      </c>
    </row>
    <row r="957" spans="1:31" ht="15" customHeight="1" x14ac:dyDescent="0.2">
      <c r="A957" s="40">
        <v>82</v>
      </c>
      <c r="B957" s="85" t="s">
        <v>2169</v>
      </c>
      <c r="C957" s="85"/>
      <c r="D957" s="85" t="s">
        <v>18</v>
      </c>
      <c r="E957" s="70"/>
      <c r="F957" s="85" t="s">
        <v>3624</v>
      </c>
      <c r="G957" s="85"/>
      <c r="H957" s="83"/>
      <c r="I957" s="83"/>
      <c r="J957" s="83"/>
      <c r="K957" s="83"/>
      <c r="L957" s="83"/>
      <c r="Y957" t="s">
        <v>16</v>
      </c>
      <c r="Z957" t="s">
        <v>3825</v>
      </c>
      <c r="AA957" t="s">
        <v>3826</v>
      </c>
      <c r="AB957" t="s">
        <v>3825</v>
      </c>
      <c r="AC957" t="s">
        <v>3827</v>
      </c>
      <c r="AD957" t="s">
        <v>3624</v>
      </c>
      <c r="AE957" t="s">
        <v>3922</v>
      </c>
    </row>
    <row r="958" spans="1:31" ht="15" customHeight="1" x14ac:dyDescent="0.2">
      <c r="A958" s="40">
        <v>82</v>
      </c>
      <c r="B958" s="85" t="s">
        <v>2169</v>
      </c>
      <c r="C958" s="85"/>
      <c r="D958" s="85" t="s">
        <v>18</v>
      </c>
      <c r="E958" s="70"/>
      <c r="F958" s="85" t="s">
        <v>3626</v>
      </c>
      <c r="G958" s="85"/>
      <c r="H958" s="83"/>
      <c r="I958" s="83"/>
      <c r="J958" s="83"/>
      <c r="K958" s="83"/>
      <c r="L958" s="83"/>
      <c r="Y958" t="s">
        <v>16</v>
      </c>
      <c r="Z958" t="s">
        <v>3825</v>
      </c>
      <c r="AA958" t="s">
        <v>3826</v>
      </c>
      <c r="AB958" t="s">
        <v>3825</v>
      </c>
      <c r="AC958" t="s">
        <v>3827</v>
      </c>
      <c r="AD958" t="s">
        <v>3626</v>
      </c>
      <c r="AE958" t="s">
        <v>3923</v>
      </c>
    </row>
    <row r="959" spans="1:31" ht="15" customHeight="1" x14ac:dyDescent="0.2">
      <c r="A959" s="40">
        <v>82</v>
      </c>
      <c r="B959" s="85" t="s">
        <v>2169</v>
      </c>
      <c r="C959" s="85"/>
      <c r="D959" s="85" t="s">
        <v>18</v>
      </c>
      <c r="E959" s="70"/>
      <c r="F959" s="85" t="s">
        <v>3628</v>
      </c>
      <c r="G959" s="85"/>
      <c r="H959" s="83"/>
      <c r="I959" s="83"/>
      <c r="J959" s="83"/>
      <c r="K959" s="83"/>
      <c r="L959" s="83"/>
      <c r="Y959" t="s">
        <v>16</v>
      </c>
      <c r="Z959" t="s">
        <v>3825</v>
      </c>
      <c r="AA959" t="s">
        <v>3826</v>
      </c>
      <c r="AB959" t="s">
        <v>3825</v>
      </c>
      <c r="AC959" t="s">
        <v>3827</v>
      </c>
      <c r="AD959" t="s">
        <v>3628</v>
      </c>
      <c r="AE959" t="s">
        <v>3924</v>
      </c>
    </row>
    <row r="960" spans="1:31" ht="15" customHeight="1" x14ac:dyDescent="0.2">
      <c r="A960" s="40">
        <v>82</v>
      </c>
      <c r="B960" s="85" t="s">
        <v>2169</v>
      </c>
      <c r="C960" s="85"/>
      <c r="D960" s="85" t="s">
        <v>18</v>
      </c>
      <c r="E960" s="70"/>
      <c r="F960" s="85" t="s">
        <v>3630</v>
      </c>
      <c r="G960" s="85"/>
      <c r="H960" s="83"/>
      <c r="I960" s="83"/>
      <c r="J960" s="83"/>
      <c r="K960" s="83"/>
      <c r="L960" s="83"/>
      <c r="Y960" t="s">
        <v>16</v>
      </c>
      <c r="Z960" t="s">
        <v>3825</v>
      </c>
      <c r="AA960" t="s">
        <v>3826</v>
      </c>
      <c r="AB960" t="s">
        <v>3825</v>
      </c>
      <c r="AC960" t="s">
        <v>3827</v>
      </c>
      <c r="AD960" t="s">
        <v>3630</v>
      </c>
      <c r="AE960" t="s">
        <v>3925</v>
      </c>
    </row>
    <row r="961" spans="1:31" ht="15" customHeight="1" x14ac:dyDescent="0.2">
      <c r="A961" s="40">
        <v>82</v>
      </c>
      <c r="B961" s="85" t="s">
        <v>2169</v>
      </c>
      <c r="C961" s="85"/>
      <c r="D961" s="85" t="s">
        <v>18</v>
      </c>
      <c r="E961" s="70"/>
      <c r="F961" s="85" t="s">
        <v>3632</v>
      </c>
      <c r="G961" s="85"/>
      <c r="H961" s="83"/>
      <c r="I961" s="83"/>
      <c r="J961" s="83"/>
      <c r="K961" s="83"/>
      <c r="L961" s="83"/>
      <c r="Y961" t="s">
        <v>16</v>
      </c>
      <c r="Z961" t="s">
        <v>3825</v>
      </c>
      <c r="AA961" t="s">
        <v>3826</v>
      </c>
      <c r="AB961" t="s">
        <v>3825</v>
      </c>
      <c r="AC961" t="s">
        <v>3827</v>
      </c>
      <c r="AD961" t="s">
        <v>3632</v>
      </c>
      <c r="AE961" t="s">
        <v>3926</v>
      </c>
    </row>
    <row r="962" spans="1:31" ht="15" customHeight="1" x14ac:dyDescent="0.2">
      <c r="A962" s="40">
        <v>82</v>
      </c>
      <c r="B962" s="85" t="s">
        <v>2169</v>
      </c>
      <c r="C962" s="85"/>
      <c r="D962" s="85" t="s">
        <v>18</v>
      </c>
      <c r="E962" s="70"/>
      <c r="F962" s="85" t="s">
        <v>3634</v>
      </c>
      <c r="G962" s="85"/>
      <c r="H962" s="83"/>
      <c r="I962" s="83"/>
      <c r="J962" s="83"/>
      <c r="K962" s="83"/>
      <c r="L962" s="83"/>
      <c r="Y962" t="s">
        <v>16</v>
      </c>
      <c r="Z962" t="s">
        <v>3825</v>
      </c>
      <c r="AA962" t="s">
        <v>3826</v>
      </c>
      <c r="AB962" t="s">
        <v>3825</v>
      </c>
      <c r="AC962" t="s">
        <v>3827</v>
      </c>
      <c r="AD962" t="s">
        <v>3634</v>
      </c>
      <c r="AE962" t="s">
        <v>3927</v>
      </c>
    </row>
    <row r="963" spans="1:31" ht="15" customHeight="1" x14ac:dyDescent="0.2">
      <c r="A963" s="40">
        <v>82</v>
      </c>
      <c r="B963" s="85" t="s">
        <v>2169</v>
      </c>
      <c r="C963" s="85"/>
      <c r="D963" s="85" t="s">
        <v>18</v>
      </c>
      <c r="E963" s="70"/>
      <c r="F963" s="85" t="s">
        <v>3636</v>
      </c>
      <c r="G963" s="85"/>
      <c r="H963" s="83"/>
      <c r="I963" s="83"/>
      <c r="J963" s="83"/>
      <c r="K963" s="83"/>
      <c r="L963" s="83"/>
      <c r="Y963" t="s">
        <v>16</v>
      </c>
      <c r="Z963" t="s">
        <v>3825</v>
      </c>
      <c r="AA963" t="s">
        <v>3826</v>
      </c>
      <c r="AB963" t="s">
        <v>3825</v>
      </c>
      <c r="AC963" t="s">
        <v>3827</v>
      </c>
      <c r="AD963" t="s">
        <v>3636</v>
      </c>
      <c r="AE963" t="s">
        <v>3928</v>
      </c>
    </row>
    <row r="964" spans="1:31" ht="15" customHeight="1" x14ac:dyDescent="0.2">
      <c r="A964" s="40">
        <v>82</v>
      </c>
      <c r="B964" s="85" t="s">
        <v>2169</v>
      </c>
      <c r="C964" s="85"/>
      <c r="D964" s="85" t="s">
        <v>18</v>
      </c>
      <c r="E964" s="70"/>
      <c r="F964" s="85" t="s">
        <v>3638</v>
      </c>
      <c r="G964" s="85"/>
      <c r="H964" s="83"/>
      <c r="I964" s="83"/>
      <c r="J964" s="83"/>
      <c r="K964" s="83"/>
      <c r="L964" s="83"/>
      <c r="Y964" t="s">
        <v>16</v>
      </c>
      <c r="Z964" t="s">
        <v>3825</v>
      </c>
      <c r="AA964" t="s">
        <v>3826</v>
      </c>
      <c r="AB964" t="s">
        <v>3825</v>
      </c>
      <c r="AC964" t="s">
        <v>3827</v>
      </c>
      <c r="AD964" t="s">
        <v>3638</v>
      </c>
      <c r="AE964" t="s">
        <v>3929</v>
      </c>
    </row>
    <row r="965" spans="1:31" ht="15" customHeight="1" x14ac:dyDescent="0.2">
      <c r="A965" s="40">
        <v>82</v>
      </c>
      <c r="B965" s="85" t="s">
        <v>2169</v>
      </c>
      <c r="C965" s="85"/>
      <c r="D965" s="85" t="s">
        <v>18</v>
      </c>
      <c r="E965" s="70"/>
      <c r="F965" s="85" t="s">
        <v>3640</v>
      </c>
      <c r="G965" s="85"/>
      <c r="H965" s="83"/>
      <c r="I965" s="83"/>
      <c r="J965" s="83"/>
      <c r="K965" s="83"/>
      <c r="L965" s="83"/>
      <c r="Y965" t="s">
        <v>16</v>
      </c>
      <c r="Z965" t="s">
        <v>3825</v>
      </c>
      <c r="AA965" t="s">
        <v>3826</v>
      </c>
      <c r="AB965" t="s">
        <v>3825</v>
      </c>
      <c r="AC965" t="s">
        <v>3827</v>
      </c>
      <c r="AD965" t="s">
        <v>3640</v>
      </c>
      <c r="AE965" t="s">
        <v>3930</v>
      </c>
    </row>
    <row r="966" spans="1:31" ht="15" customHeight="1" x14ac:dyDescent="0.2">
      <c r="A966" s="40">
        <v>82</v>
      </c>
      <c r="B966" s="85" t="s">
        <v>2169</v>
      </c>
      <c r="C966" s="85"/>
      <c r="D966" s="85" t="s">
        <v>18</v>
      </c>
      <c r="E966" s="70"/>
      <c r="F966" s="85" t="s">
        <v>3642</v>
      </c>
      <c r="G966" s="85"/>
      <c r="H966" s="83"/>
      <c r="I966" s="83"/>
      <c r="J966" s="83"/>
      <c r="K966" s="83"/>
      <c r="L966" s="83"/>
      <c r="Y966" t="s">
        <v>16</v>
      </c>
      <c r="Z966" t="s">
        <v>3825</v>
      </c>
      <c r="AA966" t="s">
        <v>3826</v>
      </c>
      <c r="AB966" t="s">
        <v>3825</v>
      </c>
      <c r="AC966" t="s">
        <v>3827</v>
      </c>
      <c r="AD966" t="s">
        <v>3642</v>
      </c>
      <c r="AE966" t="s">
        <v>3931</v>
      </c>
    </row>
    <row r="967" spans="1:31" ht="15" customHeight="1" x14ac:dyDescent="0.2">
      <c r="A967" s="40">
        <v>82</v>
      </c>
      <c r="B967" s="85" t="s">
        <v>2169</v>
      </c>
      <c r="C967" s="85"/>
      <c r="D967" s="85" t="s">
        <v>18</v>
      </c>
      <c r="E967" s="70"/>
      <c r="F967" s="85" t="s">
        <v>3644</v>
      </c>
      <c r="G967" s="85"/>
      <c r="H967" s="83"/>
      <c r="I967" s="83"/>
      <c r="J967" s="83"/>
      <c r="K967" s="83"/>
      <c r="L967" s="83"/>
      <c r="Y967" t="s">
        <v>16</v>
      </c>
      <c r="Z967" t="s">
        <v>3825</v>
      </c>
      <c r="AA967" t="s">
        <v>3826</v>
      </c>
      <c r="AB967" t="s">
        <v>3825</v>
      </c>
      <c r="AC967" t="s">
        <v>3827</v>
      </c>
      <c r="AD967" t="s">
        <v>3644</v>
      </c>
      <c r="AE967" t="s">
        <v>3932</v>
      </c>
    </row>
    <row r="968" spans="1:31" ht="15" customHeight="1" x14ac:dyDescent="0.2">
      <c r="A968" s="40">
        <v>82</v>
      </c>
      <c r="B968" s="85" t="s">
        <v>2169</v>
      </c>
      <c r="C968" s="85"/>
      <c r="D968" s="85" t="s">
        <v>18</v>
      </c>
      <c r="E968" s="70"/>
      <c r="F968" s="85" t="s">
        <v>3646</v>
      </c>
      <c r="G968" s="85"/>
      <c r="H968" s="83"/>
      <c r="I968" s="83"/>
      <c r="J968" s="83"/>
      <c r="K968" s="83"/>
      <c r="L968" s="83"/>
      <c r="Y968" t="s">
        <v>16</v>
      </c>
      <c r="Z968" t="s">
        <v>3825</v>
      </c>
      <c r="AA968" t="s">
        <v>3826</v>
      </c>
      <c r="AB968" t="s">
        <v>3825</v>
      </c>
      <c r="AC968" t="s">
        <v>3827</v>
      </c>
      <c r="AD968" t="s">
        <v>3646</v>
      </c>
      <c r="AE968" t="s">
        <v>3933</v>
      </c>
    </row>
    <row r="969" spans="1:31" ht="15" customHeight="1" x14ac:dyDescent="0.2">
      <c r="A969" s="40">
        <v>82</v>
      </c>
      <c r="B969" s="85" t="s">
        <v>2169</v>
      </c>
      <c r="C969" s="85"/>
      <c r="D969" s="85" t="s">
        <v>18</v>
      </c>
      <c r="E969" s="70"/>
      <c r="F969" s="85" t="s">
        <v>3648</v>
      </c>
      <c r="G969" s="85"/>
      <c r="H969" s="83"/>
      <c r="I969" s="83"/>
      <c r="J969" s="83"/>
      <c r="K969" s="83"/>
      <c r="L969" s="83"/>
      <c r="Y969" t="s">
        <v>16</v>
      </c>
      <c r="Z969" t="s">
        <v>3825</v>
      </c>
      <c r="AA969" t="s">
        <v>3826</v>
      </c>
      <c r="AB969" t="s">
        <v>3825</v>
      </c>
      <c r="AC969" t="s">
        <v>3827</v>
      </c>
      <c r="AD969" t="s">
        <v>3648</v>
      </c>
      <c r="AE969" t="s">
        <v>3934</v>
      </c>
    </row>
    <row r="970" spans="1:31" ht="15" customHeight="1" x14ac:dyDescent="0.2">
      <c r="A970" s="40">
        <v>82</v>
      </c>
      <c r="B970" s="85" t="s">
        <v>2169</v>
      </c>
      <c r="C970" s="85"/>
      <c r="D970" s="85" t="s">
        <v>18</v>
      </c>
      <c r="E970" s="70"/>
      <c r="F970" s="85" t="s">
        <v>3650</v>
      </c>
      <c r="G970" s="85"/>
      <c r="H970" s="83"/>
      <c r="I970" s="83"/>
      <c r="J970" s="83"/>
      <c r="K970" s="83"/>
      <c r="L970" s="83"/>
      <c r="Y970" t="s">
        <v>16</v>
      </c>
      <c r="Z970" t="s">
        <v>3825</v>
      </c>
      <c r="AA970" t="s">
        <v>3826</v>
      </c>
      <c r="AB970" t="s">
        <v>3825</v>
      </c>
      <c r="AC970" t="s">
        <v>3827</v>
      </c>
      <c r="AD970" t="s">
        <v>3650</v>
      </c>
      <c r="AE970" t="s">
        <v>3935</v>
      </c>
    </row>
    <row r="971" spans="1:31" ht="15" customHeight="1" x14ac:dyDescent="0.2">
      <c r="A971" s="40">
        <v>82</v>
      </c>
      <c r="B971" s="85" t="s">
        <v>2169</v>
      </c>
      <c r="C971" s="85"/>
      <c r="D971" s="85" t="s">
        <v>18</v>
      </c>
      <c r="E971" s="70"/>
      <c r="F971" s="85" t="s">
        <v>3652</v>
      </c>
      <c r="G971" s="85"/>
      <c r="H971" s="83"/>
      <c r="I971" s="83"/>
      <c r="J971" s="83"/>
      <c r="K971" s="83"/>
      <c r="L971" s="83"/>
      <c r="Y971" t="s">
        <v>16</v>
      </c>
      <c r="Z971" t="s">
        <v>3825</v>
      </c>
      <c r="AA971" t="s">
        <v>3826</v>
      </c>
      <c r="AB971" t="s">
        <v>3825</v>
      </c>
      <c r="AC971" t="s">
        <v>3827</v>
      </c>
      <c r="AD971" t="s">
        <v>3652</v>
      </c>
      <c r="AE971" t="s">
        <v>3936</v>
      </c>
    </row>
    <row r="972" spans="1:31" ht="15" customHeight="1" x14ac:dyDescent="0.2">
      <c r="A972" s="40">
        <v>82</v>
      </c>
      <c r="B972" s="85" t="s">
        <v>2169</v>
      </c>
      <c r="C972" s="85"/>
      <c r="D972" s="85" t="s">
        <v>18</v>
      </c>
      <c r="E972" s="70"/>
      <c r="F972" s="85" t="s">
        <v>3654</v>
      </c>
      <c r="G972" s="85"/>
      <c r="H972" s="83"/>
      <c r="I972" s="83"/>
      <c r="J972" s="83"/>
      <c r="K972" s="83"/>
      <c r="L972" s="83"/>
      <c r="Y972" t="s">
        <v>16</v>
      </c>
      <c r="Z972" t="s">
        <v>3825</v>
      </c>
      <c r="AA972" t="s">
        <v>3826</v>
      </c>
      <c r="AB972" t="s">
        <v>3825</v>
      </c>
      <c r="AC972" t="s">
        <v>3827</v>
      </c>
      <c r="AD972" t="s">
        <v>3654</v>
      </c>
      <c r="AE972" t="s">
        <v>3937</v>
      </c>
    </row>
    <row r="973" spans="1:31" ht="15" customHeight="1" x14ac:dyDescent="0.2">
      <c r="A973" s="40">
        <v>82</v>
      </c>
      <c r="B973" s="85" t="s">
        <v>2169</v>
      </c>
      <c r="C973" s="85"/>
      <c r="D973" s="85" t="s">
        <v>18</v>
      </c>
      <c r="E973" s="70"/>
      <c r="F973" s="85" t="s">
        <v>3656</v>
      </c>
      <c r="G973" s="85"/>
      <c r="H973" s="83"/>
      <c r="I973" s="83"/>
      <c r="J973" s="83"/>
      <c r="K973" s="83"/>
      <c r="L973" s="83"/>
      <c r="Y973" t="s">
        <v>16</v>
      </c>
      <c r="Z973" t="s">
        <v>3825</v>
      </c>
      <c r="AA973" t="s">
        <v>3826</v>
      </c>
      <c r="AB973" t="s">
        <v>3825</v>
      </c>
      <c r="AC973" t="s">
        <v>3827</v>
      </c>
      <c r="AD973" t="s">
        <v>3656</v>
      </c>
      <c r="AE973" t="s">
        <v>3938</v>
      </c>
    </row>
    <row r="974" spans="1:31" ht="15" customHeight="1" x14ac:dyDescent="0.2">
      <c r="A974" s="40">
        <v>82</v>
      </c>
      <c r="B974" s="85" t="s">
        <v>2169</v>
      </c>
      <c r="C974" s="85"/>
      <c r="D974" s="85" t="s">
        <v>18</v>
      </c>
      <c r="E974" s="70"/>
      <c r="F974" s="85" t="s">
        <v>3658</v>
      </c>
      <c r="G974" s="85"/>
      <c r="H974" s="83"/>
      <c r="I974" s="83"/>
      <c r="J974" s="83"/>
      <c r="K974" s="83"/>
      <c r="L974" s="83"/>
      <c r="Y974" t="s">
        <v>16</v>
      </c>
      <c r="Z974" t="s">
        <v>3825</v>
      </c>
      <c r="AA974" t="s">
        <v>3826</v>
      </c>
      <c r="AB974" t="s">
        <v>3825</v>
      </c>
      <c r="AC974" t="s">
        <v>3827</v>
      </c>
      <c r="AD974" t="s">
        <v>3658</v>
      </c>
      <c r="AE974" t="s">
        <v>3939</v>
      </c>
    </row>
    <row r="975" spans="1:31" ht="15" customHeight="1" x14ac:dyDescent="0.2">
      <c r="A975" s="40">
        <v>82</v>
      </c>
      <c r="B975" s="85" t="s">
        <v>2169</v>
      </c>
      <c r="C975" s="85"/>
      <c r="D975" s="85" t="s">
        <v>18</v>
      </c>
      <c r="E975" s="70"/>
      <c r="F975" s="85" t="s">
        <v>3660</v>
      </c>
      <c r="G975" s="85"/>
      <c r="H975" s="83"/>
      <c r="I975" s="83"/>
      <c r="J975" s="83"/>
      <c r="K975" s="83"/>
      <c r="L975" s="83"/>
      <c r="Y975" t="s">
        <v>16</v>
      </c>
      <c r="Z975" t="s">
        <v>3825</v>
      </c>
      <c r="AA975" t="s">
        <v>3826</v>
      </c>
      <c r="AB975" t="s">
        <v>3825</v>
      </c>
      <c r="AC975" t="s">
        <v>3827</v>
      </c>
      <c r="AD975" t="s">
        <v>3660</v>
      </c>
      <c r="AE975" t="s">
        <v>3940</v>
      </c>
    </row>
    <row r="976" spans="1:31" ht="15" customHeight="1" x14ac:dyDescent="0.2">
      <c r="A976" s="40">
        <v>82</v>
      </c>
      <c r="B976" s="85" t="s">
        <v>2169</v>
      </c>
      <c r="C976" s="85"/>
      <c r="D976" s="85" t="s">
        <v>18</v>
      </c>
      <c r="E976" s="70"/>
      <c r="F976" s="85" t="s">
        <v>3662</v>
      </c>
      <c r="G976" s="85"/>
      <c r="H976" s="83"/>
      <c r="I976" s="83"/>
      <c r="J976" s="83"/>
      <c r="K976" s="83"/>
      <c r="L976" s="83"/>
      <c r="Y976" t="s">
        <v>16</v>
      </c>
      <c r="Z976" t="s">
        <v>3825</v>
      </c>
      <c r="AA976" t="s">
        <v>3826</v>
      </c>
      <c r="AB976" t="s">
        <v>3825</v>
      </c>
      <c r="AC976" t="s">
        <v>3827</v>
      </c>
      <c r="AD976" t="s">
        <v>3662</v>
      </c>
      <c r="AE976" t="s">
        <v>3941</v>
      </c>
    </row>
    <row r="977" spans="1:31" ht="15" customHeight="1" x14ac:dyDescent="0.2">
      <c r="A977" s="40">
        <v>82</v>
      </c>
      <c r="B977" s="85" t="s">
        <v>2169</v>
      </c>
      <c r="C977" s="85"/>
      <c r="D977" s="85" t="s">
        <v>18</v>
      </c>
      <c r="E977" s="70"/>
      <c r="F977" s="85" t="s">
        <v>3664</v>
      </c>
      <c r="G977" s="85"/>
      <c r="H977" s="83"/>
      <c r="I977" s="83"/>
      <c r="J977" s="83"/>
      <c r="K977" s="83"/>
      <c r="L977" s="83"/>
      <c r="Y977" t="s">
        <v>16</v>
      </c>
      <c r="Z977" t="s">
        <v>3825</v>
      </c>
      <c r="AA977" t="s">
        <v>3826</v>
      </c>
      <c r="AB977" t="s">
        <v>3825</v>
      </c>
      <c r="AC977" t="s">
        <v>3827</v>
      </c>
      <c r="AD977" t="s">
        <v>3664</v>
      </c>
      <c r="AE977" t="s">
        <v>3942</v>
      </c>
    </row>
    <row r="978" spans="1:31" ht="15" customHeight="1" x14ac:dyDescent="0.2">
      <c r="A978" s="40">
        <v>82</v>
      </c>
      <c r="B978" s="85" t="s">
        <v>2169</v>
      </c>
      <c r="C978" s="85"/>
      <c r="D978" s="85" t="s">
        <v>18</v>
      </c>
      <c r="E978" s="70"/>
      <c r="F978" s="85" t="s">
        <v>3666</v>
      </c>
      <c r="G978" s="85"/>
      <c r="H978" s="83"/>
      <c r="I978" s="83"/>
      <c r="J978" s="83"/>
      <c r="K978" s="83"/>
      <c r="L978" s="83"/>
      <c r="Y978" t="s">
        <v>16</v>
      </c>
      <c r="Z978" t="s">
        <v>3825</v>
      </c>
      <c r="AA978" t="s">
        <v>3826</v>
      </c>
      <c r="AB978" t="s">
        <v>3825</v>
      </c>
      <c r="AC978" t="s">
        <v>3827</v>
      </c>
      <c r="AD978" t="s">
        <v>3666</v>
      </c>
      <c r="AE978" t="s">
        <v>3943</v>
      </c>
    </row>
    <row r="979" spans="1:31" ht="15" customHeight="1" x14ac:dyDescent="0.2">
      <c r="A979" s="40">
        <v>82</v>
      </c>
      <c r="B979" s="85" t="s">
        <v>2169</v>
      </c>
      <c r="C979" s="85"/>
      <c r="D979" s="85" t="s">
        <v>18</v>
      </c>
      <c r="E979" s="70"/>
      <c r="F979" s="85" t="s">
        <v>3668</v>
      </c>
      <c r="G979" s="85"/>
      <c r="H979" s="83"/>
      <c r="I979" s="83"/>
      <c r="J979" s="83"/>
      <c r="K979" s="83"/>
      <c r="L979" s="83"/>
      <c r="Y979" t="s">
        <v>16</v>
      </c>
      <c r="Z979" t="s">
        <v>3825</v>
      </c>
      <c r="AA979" t="s">
        <v>3826</v>
      </c>
      <c r="AB979" t="s">
        <v>3825</v>
      </c>
      <c r="AC979" t="s">
        <v>3827</v>
      </c>
      <c r="AD979" t="s">
        <v>3668</v>
      </c>
      <c r="AE979" t="s">
        <v>3944</v>
      </c>
    </row>
    <row r="980" spans="1:31" ht="15" customHeight="1" x14ac:dyDescent="0.2">
      <c r="A980" s="40">
        <v>82</v>
      </c>
      <c r="B980" s="85" t="s">
        <v>2169</v>
      </c>
      <c r="C980" s="85"/>
      <c r="D980" s="85" t="s">
        <v>18</v>
      </c>
      <c r="E980" s="70"/>
      <c r="F980" s="85" t="s">
        <v>3670</v>
      </c>
      <c r="G980" s="85"/>
      <c r="H980" s="83"/>
      <c r="I980" s="83"/>
      <c r="J980" s="83"/>
      <c r="K980" s="83"/>
      <c r="L980" s="83"/>
      <c r="Y980" t="s">
        <v>16</v>
      </c>
      <c r="Z980" t="s">
        <v>3825</v>
      </c>
      <c r="AA980" t="s">
        <v>3826</v>
      </c>
      <c r="AB980" t="s">
        <v>3825</v>
      </c>
      <c r="AC980" t="s">
        <v>3827</v>
      </c>
      <c r="AD980" t="s">
        <v>3670</v>
      </c>
      <c r="AE980" t="s">
        <v>3945</v>
      </c>
    </row>
    <row r="981" spans="1:31" ht="15" customHeight="1" x14ac:dyDescent="0.2">
      <c r="A981" s="40">
        <v>82</v>
      </c>
      <c r="B981" s="85" t="s">
        <v>2169</v>
      </c>
      <c r="C981" s="85"/>
      <c r="D981" s="85" t="s">
        <v>18</v>
      </c>
      <c r="E981" s="70"/>
      <c r="F981" s="85" t="s">
        <v>3672</v>
      </c>
      <c r="G981" s="85"/>
      <c r="H981" s="83"/>
      <c r="I981" s="83"/>
      <c r="J981" s="83"/>
      <c r="K981" s="83"/>
      <c r="L981" s="83"/>
      <c r="Y981" t="s">
        <v>16</v>
      </c>
      <c r="Z981" t="s">
        <v>3825</v>
      </c>
      <c r="AA981" t="s">
        <v>3826</v>
      </c>
      <c r="AB981" t="s">
        <v>3825</v>
      </c>
      <c r="AC981" t="s">
        <v>3827</v>
      </c>
      <c r="AD981" t="s">
        <v>3672</v>
      </c>
      <c r="AE981" t="s">
        <v>3946</v>
      </c>
    </row>
    <row r="982" spans="1:31" ht="15" customHeight="1" x14ac:dyDescent="0.2">
      <c r="A982" s="40">
        <v>82</v>
      </c>
      <c r="B982" s="85" t="s">
        <v>2169</v>
      </c>
      <c r="C982" s="85"/>
      <c r="D982" s="85" t="s">
        <v>18</v>
      </c>
      <c r="E982" s="70"/>
      <c r="F982" s="85" t="s">
        <v>3674</v>
      </c>
      <c r="G982" s="85"/>
      <c r="H982" s="83"/>
      <c r="I982" s="83"/>
      <c r="J982" s="83"/>
      <c r="K982" s="83"/>
      <c r="L982" s="83"/>
      <c r="Y982" t="s">
        <v>16</v>
      </c>
      <c r="Z982" t="s">
        <v>3825</v>
      </c>
      <c r="AA982" t="s">
        <v>3826</v>
      </c>
      <c r="AB982" t="s">
        <v>3825</v>
      </c>
      <c r="AC982" t="s">
        <v>3827</v>
      </c>
      <c r="AD982" t="s">
        <v>3674</v>
      </c>
      <c r="AE982" t="s">
        <v>3947</v>
      </c>
    </row>
    <row r="983" spans="1:31" ht="15" customHeight="1" x14ac:dyDescent="0.2">
      <c r="A983" s="40">
        <v>82</v>
      </c>
      <c r="B983" s="85" t="s">
        <v>2169</v>
      </c>
      <c r="C983" s="85"/>
      <c r="D983" s="85" t="s">
        <v>18</v>
      </c>
      <c r="E983" s="70"/>
      <c r="F983" s="85" t="s">
        <v>3676</v>
      </c>
      <c r="G983" s="85"/>
      <c r="H983" s="83"/>
      <c r="I983" s="83"/>
      <c r="J983" s="83"/>
      <c r="K983" s="83"/>
      <c r="L983" s="83"/>
      <c r="Y983" t="s">
        <v>16</v>
      </c>
      <c r="Z983" t="s">
        <v>3825</v>
      </c>
      <c r="AA983" t="s">
        <v>3826</v>
      </c>
      <c r="AB983" t="s">
        <v>3825</v>
      </c>
      <c r="AC983" t="s">
        <v>3827</v>
      </c>
      <c r="AD983" t="s">
        <v>3676</v>
      </c>
      <c r="AE983" t="s">
        <v>3948</v>
      </c>
    </row>
    <row r="984" spans="1:31" ht="15" customHeight="1" x14ac:dyDescent="0.2">
      <c r="A984" s="40">
        <v>82</v>
      </c>
      <c r="B984" s="85" t="s">
        <v>2169</v>
      </c>
      <c r="C984" s="85"/>
      <c r="D984" s="85" t="s">
        <v>18</v>
      </c>
      <c r="E984" s="70"/>
      <c r="F984" s="85" t="s">
        <v>3678</v>
      </c>
      <c r="G984" s="85"/>
      <c r="H984" s="83"/>
      <c r="I984" s="83"/>
      <c r="J984" s="83"/>
      <c r="K984" s="83"/>
      <c r="L984" s="83"/>
      <c r="Y984" t="s">
        <v>16</v>
      </c>
      <c r="Z984" t="s">
        <v>3825</v>
      </c>
      <c r="AA984" t="s">
        <v>3826</v>
      </c>
      <c r="AB984" t="s">
        <v>3825</v>
      </c>
      <c r="AC984" t="s">
        <v>3827</v>
      </c>
      <c r="AD984" t="s">
        <v>3678</v>
      </c>
      <c r="AE984" t="s">
        <v>3949</v>
      </c>
    </row>
    <row r="985" spans="1:31" ht="15" customHeight="1" x14ac:dyDescent="0.2">
      <c r="A985" s="40">
        <v>82</v>
      </c>
      <c r="B985" s="85" t="s">
        <v>2169</v>
      </c>
      <c r="C985" s="85"/>
      <c r="D985" s="85" t="s">
        <v>18</v>
      </c>
      <c r="E985" s="70"/>
      <c r="F985" s="85" t="s">
        <v>3680</v>
      </c>
      <c r="G985" s="85"/>
      <c r="H985" s="83"/>
      <c r="I985" s="83"/>
      <c r="J985" s="83"/>
      <c r="K985" s="83"/>
      <c r="L985" s="83"/>
      <c r="Y985" t="s">
        <v>16</v>
      </c>
      <c r="Z985" t="s">
        <v>3825</v>
      </c>
      <c r="AA985" t="s">
        <v>3826</v>
      </c>
      <c r="AB985" t="s">
        <v>3825</v>
      </c>
      <c r="AC985" t="s">
        <v>3827</v>
      </c>
      <c r="AD985" t="s">
        <v>3680</v>
      </c>
      <c r="AE985" t="s">
        <v>3950</v>
      </c>
    </row>
    <row r="986" spans="1:31" ht="15" customHeight="1" x14ac:dyDescent="0.2">
      <c r="A986" s="40">
        <v>82</v>
      </c>
      <c r="B986" s="85" t="s">
        <v>2169</v>
      </c>
      <c r="C986" s="85"/>
      <c r="D986" s="85" t="s">
        <v>18</v>
      </c>
      <c r="E986" s="70"/>
      <c r="F986" s="85" t="s">
        <v>3682</v>
      </c>
      <c r="G986" s="85"/>
      <c r="H986" s="83"/>
      <c r="I986" s="83"/>
      <c r="J986" s="83"/>
      <c r="K986" s="83"/>
      <c r="L986" s="83"/>
      <c r="Y986" t="s">
        <v>16</v>
      </c>
      <c r="Z986" t="s">
        <v>3825</v>
      </c>
      <c r="AA986" t="s">
        <v>3826</v>
      </c>
      <c r="AB986" t="s">
        <v>3825</v>
      </c>
      <c r="AC986" t="s">
        <v>3827</v>
      </c>
      <c r="AD986" t="s">
        <v>3682</v>
      </c>
      <c r="AE986" t="s">
        <v>3951</v>
      </c>
    </row>
    <row r="987" spans="1:31" ht="15" customHeight="1" x14ac:dyDescent="0.2">
      <c r="A987" s="40">
        <v>82</v>
      </c>
      <c r="B987" s="85" t="s">
        <v>2169</v>
      </c>
      <c r="C987" s="85"/>
      <c r="D987" s="85" t="s">
        <v>18</v>
      </c>
      <c r="E987" s="70"/>
      <c r="F987" s="85" t="s">
        <v>3684</v>
      </c>
      <c r="G987" s="85"/>
      <c r="H987" s="83"/>
      <c r="I987" s="83"/>
      <c r="J987" s="83"/>
      <c r="K987" s="83"/>
      <c r="L987" s="83"/>
      <c r="Y987" t="s">
        <v>16</v>
      </c>
      <c r="Z987" t="s">
        <v>3825</v>
      </c>
      <c r="AA987" t="s">
        <v>3826</v>
      </c>
      <c r="AB987" t="s">
        <v>3825</v>
      </c>
      <c r="AC987" t="s">
        <v>3827</v>
      </c>
      <c r="AD987" t="s">
        <v>3684</v>
      </c>
      <c r="AE987" t="s">
        <v>3952</v>
      </c>
    </row>
    <row r="988" spans="1:31" ht="15" customHeight="1" x14ac:dyDescent="0.2">
      <c r="A988" s="40">
        <v>82</v>
      </c>
      <c r="B988" s="85" t="s">
        <v>2169</v>
      </c>
      <c r="C988" s="85"/>
      <c r="D988" s="85" t="s">
        <v>18</v>
      </c>
      <c r="E988" s="70"/>
      <c r="F988" s="85" t="s">
        <v>3686</v>
      </c>
      <c r="G988" s="85"/>
      <c r="H988" s="83"/>
      <c r="I988" s="83"/>
      <c r="J988" s="83"/>
      <c r="K988" s="83"/>
      <c r="L988" s="83"/>
      <c r="Y988" t="s">
        <v>16</v>
      </c>
      <c r="Z988" t="s">
        <v>3825</v>
      </c>
      <c r="AA988" t="s">
        <v>3826</v>
      </c>
      <c r="AB988" t="s">
        <v>3825</v>
      </c>
      <c r="AC988" t="s">
        <v>3827</v>
      </c>
      <c r="AD988" t="s">
        <v>3686</v>
      </c>
      <c r="AE988" t="s">
        <v>3953</v>
      </c>
    </row>
    <row r="989" spans="1:31" ht="15" customHeight="1" x14ac:dyDescent="0.2">
      <c r="A989" s="40">
        <v>82</v>
      </c>
      <c r="B989" s="85" t="s">
        <v>2169</v>
      </c>
      <c r="C989" s="85"/>
      <c r="D989" s="85" t="s">
        <v>18</v>
      </c>
      <c r="E989" s="70"/>
      <c r="F989" s="85" t="s">
        <v>3690</v>
      </c>
      <c r="G989" s="85"/>
      <c r="H989" s="83"/>
      <c r="I989" s="83"/>
      <c r="J989" s="83"/>
      <c r="K989" s="83"/>
      <c r="L989" s="83"/>
      <c r="Y989" t="s">
        <v>16</v>
      </c>
      <c r="Z989" t="s">
        <v>3825</v>
      </c>
      <c r="AA989" t="s">
        <v>3826</v>
      </c>
      <c r="AB989" t="s">
        <v>3825</v>
      </c>
      <c r="AC989" t="s">
        <v>3827</v>
      </c>
      <c r="AD989" t="s">
        <v>3690</v>
      </c>
      <c r="AE989" t="s">
        <v>3954</v>
      </c>
    </row>
    <row r="990" spans="1:31" ht="15" customHeight="1" x14ac:dyDescent="0.2">
      <c r="A990" s="40">
        <v>82</v>
      </c>
      <c r="B990" s="85" t="s">
        <v>3955</v>
      </c>
      <c r="C990" s="85"/>
      <c r="D990" s="85" t="s">
        <v>18</v>
      </c>
      <c r="E990" s="70"/>
      <c r="F990" s="85" t="s">
        <v>3435</v>
      </c>
      <c r="G990" s="85"/>
      <c r="H990" s="83"/>
      <c r="I990" s="83"/>
      <c r="J990" s="83"/>
      <c r="K990" s="83"/>
      <c r="L990" s="83"/>
      <c r="Y990" t="s">
        <v>16</v>
      </c>
      <c r="Z990" t="s">
        <v>3956</v>
      </c>
      <c r="AA990" t="s">
        <v>3957</v>
      </c>
      <c r="AB990" t="s">
        <v>3956</v>
      </c>
      <c r="AC990" t="s">
        <v>3958</v>
      </c>
      <c r="AD990" t="s">
        <v>3435</v>
      </c>
      <c r="AE990" t="s">
        <v>3959</v>
      </c>
    </row>
    <row r="991" spans="1:31" ht="15" customHeight="1" x14ac:dyDescent="0.2">
      <c r="A991" s="40">
        <v>82</v>
      </c>
      <c r="B991" s="85" t="s">
        <v>3955</v>
      </c>
      <c r="C991" s="85"/>
      <c r="D991" s="85" t="s">
        <v>18</v>
      </c>
      <c r="E991" s="70"/>
      <c r="F991" s="85" t="s">
        <v>3662</v>
      </c>
      <c r="G991" s="85"/>
      <c r="H991" s="83"/>
      <c r="I991" s="83"/>
      <c r="J991" s="83"/>
      <c r="K991" s="83"/>
      <c r="L991" s="83"/>
      <c r="Y991" t="s">
        <v>16</v>
      </c>
      <c r="Z991" t="s">
        <v>3956</v>
      </c>
      <c r="AA991" t="s">
        <v>3957</v>
      </c>
      <c r="AB991" t="s">
        <v>3956</v>
      </c>
      <c r="AC991" t="s">
        <v>3958</v>
      </c>
      <c r="AD991" t="s">
        <v>3662</v>
      </c>
      <c r="AE991" t="s">
        <v>3960</v>
      </c>
    </row>
    <row r="992" spans="1:31" ht="15" customHeight="1" x14ac:dyDescent="0.2">
      <c r="A992" s="40">
        <v>82</v>
      </c>
      <c r="B992" s="85" t="s">
        <v>3955</v>
      </c>
      <c r="C992" s="85"/>
      <c r="D992" s="85" t="s">
        <v>18</v>
      </c>
      <c r="E992" s="70"/>
      <c r="F992" s="85" t="s">
        <v>3660</v>
      </c>
      <c r="G992" s="85"/>
      <c r="H992" s="83"/>
      <c r="I992" s="83"/>
      <c r="J992" s="83"/>
      <c r="K992" s="83"/>
      <c r="L992" s="83"/>
      <c r="Y992" t="s">
        <v>16</v>
      </c>
      <c r="Z992" t="s">
        <v>3956</v>
      </c>
      <c r="AA992" t="s">
        <v>3957</v>
      </c>
      <c r="AB992" t="s">
        <v>3956</v>
      </c>
      <c r="AC992" t="s">
        <v>3958</v>
      </c>
      <c r="AD992" t="s">
        <v>3660</v>
      </c>
      <c r="AE992" t="s">
        <v>3961</v>
      </c>
    </row>
    <row r="993" spans="1:31" ht="15" customHeight="1" x14ac:dyDescent="0.2">
      <c r="A993" s="40">
        <v>82</v>
      </c>
      <c r="B993" s="85" t="s">
        <v>3955</v>
      </c>
      <c r="C993" s="85"/>
      <c r="D993" s="85" t="s">
        <v>18</v>
      </c>
      <c r="E993" s="70"/>
      <c r="F993" s="85" t="s">
        <v>3658</v>
      </c>
      <c r="G993" s="85"/>
      <c r="H993" s="83"/>
      <c r="I993" s="83"/>
      <c r="J993" s="83"/>
      <c r="K993" s="83"/>
      <c r="L993" s="83"/>
      <c r="Y993" t="s">
        <v>16</v>
      </c>
      <c r="Z993" t="s">
        <v>3956</v>
      </c>
      <c r="AA993" t="s">
        <v>3957</v>
      </c>
      <c r="AB993" t="s">
        <v>3956</v>
      </c>
      <c r="AC993" t="s">
        <v>3958</v>
      </c>
      <c r="AD993" t="s">
        <v>3658</v>
      </c>
      <c r="AE993" t="s">
        <v>3962</v>
      </c>
    </row>
    <row r="994" spans="1:31" ht="15" customHeight="1" x14ac:dyDescent="0.2">
      <c r="A994" s="40">
        <v>82</v>
      </c>
      <c r="B994" s="85" t="s">
        <v>3955</v>
      </c>
      <c r="C994" s="85"/>
      <c r="D994" s="85" t="s">
        <v>18</v>
      </c>
      <c r="E994" s="70"/>
      <c r="F994" s="85" t="s">
        <v>3656</v>
      </c>
      <c r="G994" s="85"/>
      <c r="H994" s="83"/>
      <c r="I994" s="83"/>
      <c r="J994" s="83"/>
      <c r="K994" s="83"/>
      <c r="L994" s="83"/>
      <c r="Y994" t="s">
        <v>16</v>
      </c>
      <c r="Z994" t="s">
        <v>3956</v>
      </c>
      <c r="AA994" t="s">
        <v>3957</v>
      </c>
      <c r="AB994" t="s">
        <v>3956</v>
      </c>
      <c r="AC994" t="s">
        <v>3958</v>
      </c>
      <c r="AD994" t="s">
        <v>3656</v>
      </c>
      <c r="AE994" t="s">
        <v>3963</v>
      </c>
    </row>
    <row r="995" spans="1:31" ht="15" customHeight="1" x14ac:dyDescent="0.2">
      <c r="A995" s="40">
        <v>82</v>
      </c>
      <c r="B995" s="85" t="s">
        <v>3955</v>
      </c>
      <c r="C995" s="85"/>
      <c r="D995" s="85" t="s">
        <v>18</v>
      </c>
      <c r="E995" s="70"/>
      <c r="F995" s="85" t="s">
        <v>3440</v>
      </c>
      <c r="G995" s="85"/>
      <c r="H995" s="83"/>
      <c r="I995" s="83"/>
      <c r="J995" s="83"/>
      <c r="K995" s="83"/>
      <c r="L995" s="83"/>
      <c r="Y995" t="s">
        <v>16</v>
      </c>
      <c r="Z995" t="s">
        <v>3956</v>
      </c>
      <c r="AA995" t="s">
        <v>3957</v>
      </c>
      <c r="AB995" t="s">
        <v>3956</v>
      </c>
      <c r="AC995" t="s">
        <v>3958</v>
      </c>
      <c r="AD995" t="s">
        <v>3440</v>
      </c>
      <c r="AE995" t="s">
        <v>3964</v>
      </c>
    </row>
    <row r="996" spans="1:31" ht="15" customHeight="1" x14ac:dyDescent="0.2">
      <c r="A996" s="40">
        <v>82</v>
      </c>
      <c r="B996" s="85" t="s">
        <v>3955</v>
      </c>
      <c r="C996" s="85"/>
      <c r="D996" s="85" t="s">
        <v>18</v>
      </c>
      <c r="E996" s="70"/>
      <c r="F996" s="85" t="s">
        <v>3965</v>
      </c>
      <c r="G996" s="85"/>
      <c r="H996" s="83"/>
      <c r="I996" s="83"/>
      <c r="J996" s="83"/>
      <c r="K996" s="83"/>
      <c r="L996" s="83"/>
      <c r="Y996" t="s">
        <v>16</v>
      </c>
      <c r="Z996" t="s">
        <v>3956</v>
      </c>
      <c r="AA996" t="s">
        <v>3957</v>
      </c>
      <c r="AB996" t="s">
        <v>3956</v>
      </c>
      <c r="AC996" t="s">
        <v>3958</v>
      </c>
      <c r="AD996" t="s">
        <v>3965</v>
      </c>
      <c r="AE996" t="s">
        <v>3966</v>
      </c>
    </row>
    <row r="997" spans="1:31" ht="15" customHeight="1" x14ac:dyDescent="0.2">
      <c r="A997" s="40">
        <v>82</v>
      </c>
      <c r="B997" s="85" t="s">
        <v>3955</v>
      </c>
      <c r="C997" s="85"/>
      <c r="D997" s="85" t="s">
        <v>18</v>
      </c>
      <c r="E997" s="70"/>
      <c r="F997" s="85" t="s">
        <v>3650</v>
      </c>
      <c r="G997" s="85"/>
      <c r="H997" s="83"/>
      <c r="I997" s="83"/>
      <c r="J997" s="83"/>
      <c r="K997" s="83"/>
      <c r="L997" s="83"/>
      <c r="Y997" t="s">
        <v>16</v>
      </c>
      <c r="Z997" t="s">
        <v>3956</v>
      </c>
      <c r="AA997" t="s">
        <v>3957</v>
      </c>
      <c r="AB997" t="s">
        <v>3956</v>
      </c>
      <c r="AC997" t="s">
        <v>3958</v>
      </c>
      <c r="AD997" t="s">
        <v>3650</v>
      </c>
      <c r="AE997" t="s">
        <v>3967</v>
      </c>
    </row>
    <row r="998" spans="1:31" ht="15" customHeight="1" x14ac:dyDescent="0.2">
      <c r="A998" s="40">
        <v>82</v>
      </c>
      <c r="B998" s="85" t="s">
        <v>3955</v>
      </c>
      <c r="C998" s="85"/>
      <c r="D998" s="85" t="s">
        <v>18</v>
      </c>
      <c r="E998" s="70"/>
      <c r="F998" s="85" t="s">
        <v>3648</v>
      </c>
      <c r="G998" s="85"/>
      <c r="H998" s="83"/>
      <c r="I998" s="83"/>
      <c r="J998" s="83"/>
      <c r="K998" s="83"/>
      <c r="L998" s="83"/>
      <c r="Y998" t="s">
        <v>16</v>
      </c>
      <c r="Z998" t="s">
        <v>3956</v>
      </c>
      <c r="AA998" t="s">
        <v>3957</v>
      </c>
      <c r="AB998" t="s">
        <v>3956</v>
      </c>
      <c r="AC998" t="s">
        <v>3958</v>
      </c>
      <c r="AD998" t="s">
        <v>3648</v>
      </c>
      <c r="AE998" t="s">
        <v>3968</v>
      </c>
    </row>
    <row r="999" spans="1:31" ht="15" customHeight="1" x14ac:dyDescent="0.2">
      <c r="A999" s="40">
        <v>82</v>
      </c>
      <c r="B999" s="85" t="s">
        <v>3955</v>
      </c>
      <c r="C999" s="85"/>
      <c r="D999" s="85" t="s">
        <v>18</v>
      </c>
      <c r="E999" s="70"/>
      <c r="F999" s="85" t="s">
        <v>3646</v>
      </c>
      <c r="G999" s="85"/>
      <c r="H999" s="83"/>
      <c r="I999" s="83"/>
      <c r="J999" s="83"/>
      <c r="K999" s="83"/>
      <c r="L999" s="83"/>
      <c r="Y999" t="s">
        <v>16</v>
      </c>
      <c r="Z999" t="s">
        <v>3956</v>
      </c>
      <c r="AA999" t="s">
        <v>3957</v>
      </c>
      <c r="AB999" t="s">
        <v>3956</v>
      </c>
      <c r="AC999" t="s">
        <v>3958</v>
      </c>
      <c r="AD999" t="s">
        <v>3646</v>
      </c>
      <c r="AE999" t="s">
        <v>3969</v>
      </c>
    </row>
    <row r="1000" spans="1:31" ht="15" customHeight="1" x14ac:dyDescent="0.2">
      <c r="A1000" s="40">
        <v>82</v>
      </c>
      <c r="B1000" s="85" t="s">
        <v>3955</v>
      </c>
      <c r="C1000" s="85"/>
      <c r="D1000" s="85" t="s">
        <v>18</v>
      </c>
      <c r="E1000" s="70"/>
      <c r="F1000" s="85" t="s">
        <v>3644</v>
      </c>
      <c r="G1000" s="85"/>
      <c r="H1000" s="83"/>
      <c r="I1000" s="83"/>
      <c r="J1000" s="83"/>
      <c r="K1000" s="83"/>
      <c r="L1000" s="83"/>
      <c r="Y1000" t="s">
        <v>16</v>
      </c>
      <c r="Z1000" t="s">
        <v>3956</v>
      </c>
      <c r="AA1000" t="s">
        <v>3957</v>
      </c>
      <c r="AB1000" t="s">
        <v>3956</v>
      </c>
      <c r="AC1000" t="s">
        <v>3958</v>
      </c>
      <c r="AD1000" t="s">
        <v>3644</v>
      </c>
      <c r="AE1000" t="s">
        <v>3970</v>
      </c>
    </row>
    <row r="1001" spans="1:31" ht="15" customHeight="1" x14ac:dyDescent="0.2">
      <c r="A1001" s="40">
        <v>82</v>
      </c>
      <c r="B1001" s="85" t="s">
        <v>3955</v>
      </c>
      <c r="C1001" s="85"/>
      <c r="D1001" s="85" t="s">
        <v>18</v>
      </c>
      <c r="E1001" s="70"/>
      <c r="F1001" s="85" t="s">
        <v>3654</v>
      </c>
      <c r="G1001" s="85"/>
      <c r="H1001" s="83"/>
      <c r="I1001" s="83"/>
      <c r="J1001" s="83"/>
      <c r="K1001" s="83"/>
      <c r="L1001" s="83"/>
      <c r="Y1001" t="s">
        <v>16</v>
      </c>
      <c r="Z1001" t="s">
        <v>3956</v>
      </c>
      <c r="AA1001" t="s">
        <v>3957</v>
      </c>
      <c r="AB1001" t="s">
        <v>3956</v>
      </c>
      <c r="AC1001" t="s">
        <v>3958</v>
      </c>
      <c r="AD1001" t="s">
        <v>3654</v>
      </c>
      <c r="AE1001" t="s">
        <v>3971</v>
      </c>
    </row>
    <row r="1002" spans="1:31" ht="15" customHeight="1" x14ac:dyDescent="0.2">
      <c r="A1002" s="40">
        <v>82</v>
      </c>
      <c r="B1002" s="85" t="s">
        <v>3955</v>
      </c>
      <c r="C1002" s="85"/>
      <c r="D1002" s="85" t="s">
        <v>18</v>
      </c>
      <c r="E1002" s="70"/>
      <c r="F1002" s="85" t="s">
        <v>3442</v>
      </c>
      <c r="G1002" s="85"/>
      <c r="H1002" s="83"/>
      <c r="I1002" s="83"/>
      <c r="J1002" s="83"/>
      <c r="K1002" s="83"/>
      <c r="L1002" s="83"/>
      <c r="Y1002" t="s">
        <v>16</v>
      </c>
      <c r="Z1002" t="s">
        <v>3956</v>
      </c>
      <c r="AA1002" t="s">
        <v>3957</v>
      </c>
      <c r="AB1002" t="s">
        <v>3956</v>
      </c>
      <c r="AC1002" t="s">
        <v>3958</v>
      </c>
      <c r="AD1002" t="s">
        <v>3442</v>
      </c>
      <c r="AE1002" t="s">
        <v>3972</v>
      </c>
    </row>
    <row r="1003" spans="1:31" ht="15" customHeight="1" x14ac:dyDescent="0.2">
      <c r="A1003" s="40">
        <v>82</v>
      </c>
      <c r="B1003" s="85" t="s">
        <v>3955</v>
      </c>
      <c r="C1003" s="85"/>
      <c r="D1003" s="85" t="s">
        <v>18</v>
      </c>
      <c r="E1003" s="70"/>
      <c r="F1003" s="85" t="s">
        <v>3444</v>
      </c>
      <c r="G1003" s="85"/>
      <c r="H1003" s="83"/>
      <c r="I1003" s="83"/>
      <c r="J1003" s="83"/>
      <c r="K1003" s="83"/>
      <c r="L1003" s="83"/>
      <c r="Y1003" t="s">
        <v>16</v>
      </c>
      <c r="Z1003" t="s">
        <v>3956</v>
      </c>
      <c r="AA1003" t="s">
        <v>3957</v>
      </c>
      <c r="AB1003" t="s">
        <v>3956</v>
      </c>
      <c r="AC1003" t="s">
        <v>3958</v>
      </c>
      <c r="AD1003" t="s">
        <v>3444</v>
      </c>
      <c r="AE1003" t="s">
        <v>3973</v>
      </c>
    </row>
    <row r="1004" spans="1:31" ht="15" customHeight="1" x14ac:dyDescent="0.2">
      <c r="A1004" s="40">
        <v>82</v>
      </c>
      <c r="B1004" s="85" t="s">
        <v>3955</v>
      </c>
      <c r="C1004" s="85"/>
      <c r="D1004" s="85" t="s">
        <v>18</v>
      </c>
      <c r="E1004" s="70"/>
      <c r="F1004" s="85" t="s">
        <v>3446</v>
      </c>
      <c r="G1004" s="85"/>
      <c r="H1004" s="83"/>
      <c r="I1004" s="83"/>
      <c r="J1004" s="83"/>
      <c r="K1004" s="83"/>
      <c r="L1004" s="83"/>
      <c r="Y1004" t="s">
        <v>16</v>
      </c>
      <c r="Z1004" t="s">
        <v>3956</v>
      </c>
      <c r="AA1004" t="s">
        <v>3957</v>
      </c>
      <c r="AB1004" t="s">
        <v>3956</v>
      </c>
      <c r="AC1004" t="s">
        <v>3958</v>
      </c>
      <c r="AD1004" t="s">
        <v>3446</v>
      </c>
      <c r="AE1004" t="s">
        <v>3974</v>
      </c>
    </row>
    <row r="1005" spans="1:31" ht="15" customHeight="1" x14ac:dyDescent="0.2">
      <c r="A1005" s="40">
        <v>82</v>
      </c>
      <c r="B1005" s="85" t="s">
        <v>3955</v>
      </c>
      <c r="C1005" s="85"/>
      <c r="D1005" s="85" t="s">
        <v>18</v>
      </c>
      <c r="E1005" s="70"/>
      <c r="F1005" s="85" t="s">
        <v>3448</v>
      </c>
      <c r="G1005" s="85"/>
      <c r="H1005" s="83"/>
      <c r="I1005" s="83"/>
      <c r="J1005" s="83"/>
      <c r="K1005" s="83"/>
      <c r="L1005" s="83"/>
      <c r="Y1005" t="s">
        <v>16</v>
      </c>
      <c r="Z1005" t="s">
        <v>3956</v>
      </c>
      <c r="AA1005" t="s">
        <v>3957</v>
      </c>
      <c r="AB1005" t="s">
        <v>3956</v>
      </c>
      <c r="AC1005" t="s">
        <v>3958</v>
      </c>
      <c r="AD1005" t="s">
        <v>3448</v>
      </c>
      <c r="AE1005" t="s">
        <v>3975</v>
      </c>
    </row>
    <row r="1006" spans="1:31" ht="15" customHeight="1" x14ac:dyDescent="0.2">
      <c r="A1006" s="40">
        <v>82</v>
      </c>
      <c r="B1006" s="85" t="s">
        <v>3955</v>
      </c>
      <c r="C1006" s="85"/>
      <c r="D1006" s="85" t="s">
        <v>18</v>
      </c>
      <c r="E1006" s="70"/>
      <c r="F1006" s="85" t="s">
        <v>3614</v>
      </c>
      <c r="G1006" s="85"/>
      <c r="H1006" s="83"/>
      <c r="I1006" s="83"/>
      <c r="J1006" s="83"/>
      <c r="K1006" s="83"/>
      <c r="L1006" s="83"/>
      <c r="Y1006" t="s">
        <v>16</v>
      </c>
      <c r="Z1006" t="s">
        <v>3956</v>
      </c>
      <c r="AA1006" t="s">
        <v>3957</v>
      </c>
      <c r="AB1006" t="s">
        <v>3956</v>
      </c>
      <c r="AC1006" t="s">
        <v>3958</v>
      </c>
      <c r="AD1006" t="s">
        <v>3614</v>
      </c>
      <c r="AE1006" t="s">
        <v>3976</v>
      </c>
    </row>
    <row r="1007" spans="1:31" ht="15" customHeight="1" x14ac:dyDescent="0.2">
      <c r="A1007" s="40">
        <v>82</v>
      </c>
      <c r="B1007" s="85" t="s">
        <v>3955</v>
      </c>
      <c r="C1007" s="85"/>
      <c r="D1007" s="85" t="s">
        <v>18</v>
      </c>
      <c r="E1007" s="70"/>
      <c r="F1007" s="85" t="s">
        <v>3450</v>
      </c>
      <c r="G1007" s="85"/>
      <c r="H1007" s="83"/>
      <c r="I1007" s="83"/>
      <c r="J1007" s="83"/>
      <c r="K1007" s="83"/>
      <c r="L1007" s="83"/>
      <c r="Y1007" t="s">
        <v>16</v>
      </c>
      <c r="Z1007" t="s">
        <v>3956</v>
      </c>
      <c r="AA1007" t="s">
        <v>3957</v>
      </c>
      <c r="AB1007" t="s">
        <v>3956</v>
      </c>
      <c r="AC1007" t="s">
        <v>3958</v>
      </c>
      <c r="AD1007" t="s">
        <v>3450</v>
      </c>
      <c r="AE1007" t="s">
        <v>3977</v>
      </c>
    </row>
    <row r="1008" spans="1:31" ht="15" customHeight="1" x14ac:dyDescent="0.2">
      <c r="A1008" s="40">
        <v>82</v>
      </c>
      <c r="B1008" s="85" t="s">
        <v>3955</v>
      </c>
      <c r="C1008" s="85"/>
      <c r="D1008" s="85" t="s">
        <v>18</v>
      </c>
      <c r="E1008" s="70"/>
      <c r="F1008" s="85" t="s">
        <v>3616</v>
      </c>
      <c r="G1008" s="85"/>
      <c r="H1008" s="83"/>
      <c r="I1008" s="83"/>
      <c r="J1008" s="83"/>
      <c r="K1008" s="83"/>
      <c r="L1008" s="83"/>
      <c r="Y1008" t="s">
        <v>16</v>
      </c>
      <c r="Z1008" t="s">
        <v>3956</v>
      </c>
      <c r="AA1008" t="s">
        <v>3957</v>
      </c>
      <c r="AB1008" t="s">
        <v>3956</v>
      </c>
      <c r="AC1008" t="s">
        <v>3958</v>
      </c>
      <c r="AD1008" t="s">
        <v>3616</v>
      </c>
      <c r="AE1008" t="s">
        <v>3978</v>
      </c>
    </row>
    <row r="1009" spans="1:31" ht="15" customHeight="1" x14ac:dyDescent="0.2">
      <c r="A1009" s="40">
        <v>82</v>
      </c>
      <c r="B1009" s="85" t="s">
        <v>3955</v>
      </c>
      <c r="C1009" s="85"/>
      <c r="D1009" s="85" t="s">
        <v>18</v>
      </c>
      <c r="E1009" s="70"/>
      <c r="F1009" s="85" t="s">
        <v>3788</v>
      </c>
      <c r="G1009" s="85"/>
      <c r="H1009" s="83"/>
      <c r="I1009" s="83"/>
      <c r="J1009" s="83"/>
      <c r="K1009" s="83"/>
      <c r="L1009" s="83"/>
      <c r="Y1009" t="s">
        <v>16</v>
      </c>
      <c r="Z1009" t="s">
        <v>3956</v>
      </c>
      <c r="AA1009" t="s">
        <v>3957</v>
      </c>
      <c r="AB1009" t="s">
        <v>3956</v>
      </c>
      <c r="AC1009" t="s">
        <v>3958</v>
      </c>
      <c r="AD1009" t="s">
        <v>3788</v>
      </c>
      <c r="AE1009" t="s">
        <v>3979</v>
      </c>
    </row>
    <row r="1010" spans="1:31" ht="15" customHeight="1" x14ac:dyDescent="0.2">
      <c r="A1010" s="40">
        <v>82</v>
      </c>
      <c r="B1010" s="85" t="s">
        <v>3955</v>
      </c>
      <c r="C1010" s="85"/>
      <c r="D1010" s="85" t="s">
        <v>18</v>
      </c>
      <c r="E1010" s="70"/>
      <c r="F1010" s="85" t="s">
        <v>3620</v>
      </c>
      <c r="G1010" s="85"/>
      <c r="H1010" s="83"/>
      <c r="I1010" s="83"/>
      <c r="J1010" s="83"/>
      <c r="K1010" s="83"/>
      <c r="L1010" s="83"/>
      <c r="Y1010" t="s">
        <v>16</v>
      </c>
      <c r="Z1010" t="s">
        <v>3956</v>
      </c>
      <c r="AA1010" t="s">
        <v>3957</v>
      </c>
      <c r="AB1010" t="s">
        <v>3956</v>
      </c>
      <c r="AC1010" t="s">
        <v>3958</v>
      </c>
      <c r="AD1010" t="s">
        <v>3620</v>
      </c>
      <c r="AE1010" t="s">
        <v>3980</v>
      </c>
    </row>
    <row r="1011" spans="1:31" ht="15" customHeight="1" x14ac:dyDescent="0.2">
      <c r="A1011" s="40">
        <v>82</v>
      </c>
      <c r="B1011" s="85" t="s">
        <v>3955</v>
      </c>
      <c r="C1011" s="85"/>
      <c r="D1011" s="85" t="s">
        <v>18</v>
      </c>
      <c r="E1011" s="70"/>
      <c r="F1011" s="85" t="s">
        <v>3452</v>
      </c>
      <c r="G1011" s="85"/>
      <c r="H1011" s="83"/>
      <c r="I1011" s="83"/>
      <c r="J1011" s="83"/>
      <c r="K1011" s="83"/>
      <c r="L1011" s="83"/>
      <c r="Y1011" t="s">
        <v>16</v>
      </c>
      <c r="Z1011" t="s">
        <v>3956</v>
      </c>
      <c r="AA1011" t="s">
        <v>3957</v>
      </c>
      <c r="AB1011" t="s">
        <v>3956</v>
      </c>
      <c r="AC1011" t="s">
        <v>3958</v>
      </c>
      <c r="AD1011" t="s">
        <v>3452</v>
      </c>
      <c r="AE1011" t="s">
        <v>3981</v>
      </c>
    </row>
    <row r="1012" spans="1:31" ht="15" customHeight="1" x14ac:dyDescent="0.2">
      <c r="A1012" s="40">
        <v>82</v>
      </c>
      <c r="B1012" s="85" t="s">
        <v>3955</v>
      </c>
      <c r="C1012" s="85"/>
      <c r="D1012" s="85" t="s">
        <v>18</v>
      </c>
      <c r="E1012" s="70"/>
      <c r="F1012" s="85" t="s">
        <v>3622</v>
      </c>
      <c r="G1012" s="85"/>
      <c r="H1012" s="83"/>
      <c r="I1012" s="83"/>
      <c r="J1012" s="83"/>
      <c r="K1012" s="83"/>
      <c r="L1012" s="83"/>
      <c r="Y1012" t="s">
        <v>16</v>
      </c>
      <c r="Z1012" t="s">
        <v>3956</v>
      </c>
      <c r="AA1012" t="s">
        <v>3957</v>
      </c>
      <c r="AB1012" t="s">
        <v>3956</v>
      </c>
      <c r="AC1012" t="s">
        <v>3958</v>
      </c>
      <c r="AD1012" t="s">
        <v>3622</v>
      </c>
      <c r="AE1012" t="s">
        <v>3982</v>
      </c>
    </row>
    <row r="1013" spans="1:31" ht="15" customHeight="1" x14ac:dyDescent="0.2">
      <c r="A1013" s="40">
        <v>82</v>
      </c>
      <c r="B1013" s="85" t="s">
        <v>3955</v>
      </c>
      <c r="C1013" s="85"/>
      <c r="D1013" s="85" t="s">
        <v>18</v>
      </c>
      <c r="E1013" s="70"/>
      <c r="F1013" s="85" t="s">
        <v>3524</v>
      </c>
      <c r="G1013" s="85"/>
      <c r="H1013" s="83"/>
      <c r="I1013" s="83"/>
      <c r="J1013" s="83"/>
      <c r="K1013" s="83"/>
      <c r="L1013" s="83"/>
      <c r="Y1013" t="s">
        <v>16</v>
      </c>
      <c r="Z1013" t="s">
        <v>3956</v>
      </c>
      <c r="AA1013" t="s">
        <v>3957</v>
      </c>
      <c r="AB1013" t="s">
        <v>3956</v>
      </c>
      <c r="AC1013" t="s">
        <v>3958</v>
      </c>
      <c r="AD1013" t="s">
        <v>3524</v>
      </c>
      <c r="AE1013" t="s">
        <v>3983</v>
      </c>
    </row>
    <row r="1014" spans="1:31" ht="15" customHeight="1" x14ac:dyDescent="0.2">
      <c r="A1014" s="40">
        <v>82</v>
      </c>
      <c r="B1014" s="85" t="s">
        <v>3955</v>
      </c>
      <c r="C1014" s="85"/>
      <c r="D1014" s="85" t="s">
        <v>18</v>
      </c>
      <c r="E1014" s="70"/>
      <c r="F1014" s="85" t="s">
        <v>3454</v>
      </c>
      <c r="G1014" s="85"/>
      <c r="H1014" s="83"/>
      <c r="I1014" s="83"/>
      <c r="J1014" s="83"/>
      <c r="K1014" s="83"/>
      <c r="L1014" s="83"/>
      <c r="Y1014" t="s">
        <v>16</v>
      </c>
      <c r="Z1014" t="s">
        <v>3956</v>
      </c>
      <c r="AA1014" t="s">
        <v>3957</v>
      </c>
      <c r="AB1014" t="s">
        <v>3956</v>
      </c>
      <c r="AC1014" t="s">
        <v>3958</v>
      </c>
      <c r="AD1014" t="s">
        <v>3454</v>
      </c>
      <c r="AE1014" t="s">
        <v>3984</v>
      </c>
    </row>
    <row r="1015" spans="1:31" ht="15" customHeight="1" x14ac:dyDescent="0.2">
      <c r="A1015" s="40">
        <v>82</v>
      </c>
      <c r="B1015" s="85" t="s">
        <v>3955</v>
      </c>
      <c r="C1015" s="85"/>
      <c r="D1015" s="85" t="s">
        <v>18</v>
      </c>
      <c r="E1015" s="70"/>
      <c r="F1015" s="85" t="s">
        <v>3456</v>
      </c>
      <c r="G1015" s="85"/>
      <c r="H1015" s="83"/>
      <c r="I1015" s="83"/>
      <c r="J1015" s="83"/>
      <c r="K1015" s="83"/>
      <c r="L1015" s="83"/>
      <c r="Y1015" t="s">
        <v>16</v>
      </c>
      <c r="Z1015" t="s">
        <v>3956</v>
      </c>
      <c r="AA1015" t="s">
        <v>3957</v>
      </c>
      <c r="AB1015" t="s">
        <v>3956</v>
      </c>
      <c r="AC1015" t="s">
        <v>3958</v>
      </c>
      <c r="AD1015" t="s">
        <v>3456</v>
      </c>
      <c r="AE1015" t="s">
        <v>3985</v>
      </c>
    </row>
    <row r="1016" spans="1:31" ht="15" customHeight="1" x14ac:dyDescent="0.2">
      <c r="A1016" s="40">
        <v>82</v>
      </c>
      <c r="B1016" s="85" t="s">
        <v>3955</v>
      </c>
      <c r="C1016" s="85"/>
      <c r="D1016" s="85" t="s">
        <v>18</v>
      </c>
      <c r="E1016" s="70"/>
      <c r="F1016" s="85" t="s">
        <v>3458</v>
      </c>
      <c r="G1016" s="85"/>
      <c r="H1016" s="83"/>
      <c r="I1016" s="83"/>
      <c r="J1016" s="83"/>
      <c r="K1016" s="83"/>
      <c r="L1016" s="83"/>
      <c r="Y1016" t="s">
        <v>16</v>
      </c>
      <c r="Z1016" t="s">
        <v>3956</v>
      </c>
      <c r="AA1016" t="s">
        <v>3957</v>
      </c>
      <c r="AB1016" t="s">
        <v>3956</v>
      </c>
      <c r="AC1016" t="s">
        <v>3958</v>
      </c>
      <c r="AD1016" t="s">
        <v>3458</v>
      </c>
      <c r="AE1016" t="s">
        <v>3986</v>
      </c>
    </row>
    <row r="1017" spans="1:31" ht="15" customHeight="1" x14ac:dyDescent="0.2">
      <c r="A1017" s="40">
        <v>82</v>
      </c>
      <c r="B1017" s="85" t="s">
        <v>3955</v>
      </c>
      <c r="C1017" s="85"/>
      <c r="D1017" s="85" t="s">
        <v>18</v>
      </c>
      <c r="E1017" s="70"/>
      <c r="F1017" s="85" t="s">
        <v>3460</v>
      </c>
      <c r="G1017" s="85"/>
      <c r="H1017" s="83"/>
      <c r="I1017" s="83"/>
      <c r="J1017" s="83"/>
      <c r="K1017" s="83"/>
      <c r="L1017" s="83"/>
      <c r="Y1017" t="s">
        <v>16</v>
      </c>
      <c r="Z1017" t="s">
        <v>3956</v>
      </c>
      <c r="AA1017" t="s">
        <v>3957</v>
      </c>
      <c r="AB1017" t="s">
        <v>3956</v>
      </c>
      <c r="AC1017" t="s">
        <v>3958</v>
      </c>
      <c r="AD1017" t="s">
        <v>3460</v>
      </c>
      <c r="AE1017" t="s">
        <v>3987</v>
      </c>
    </row>
    <row r="1018" spans="1:31" ht="15" customHeight="1" x14ac:dyDescent="0.2">
      <c r="A1018" s="40">
        <v>82</v>
      </c>
      <c r="B1018" s="85" t="s">
        <v>3955</v>
      </c>
      <c r="C1018" s="85"/>
      <c r="D1018" s="85" t="s">
        <v>18</v>
      </c>
      <c r="E1018" s="70"/>
      <c r="F1018" s="85" t="s">
        <v>3624</v>
      </c>
      <c r="G1018" s="85"/>
      <c r="H1018" s="83"/>
      <c r="I1018" s="83"/>
      <c r="J1018" s="83"/>
      <c r="K1018" s="83"/>
      <c r="L1018" s="83"/>
      <c r="Y1018" t="s">
        <v>16</v>
      </c>
      <c r="Z1018" t="s">
        <v>3956</v>
      </c>
      <c r="AA1018" t="s">
        <v>3957</v>
      </c>
      <c r="AB1018" t="s">
        <v>3956</v>
      </c>
      <c r="AC1018" t="s">
        <v>3958</v>
      </c>
      <c r="AD1018" t="s">
        <v>3624</v>
      </c>
      <c r="AE1018" t="s">
        <v>3988</v>
      </c>
    </row>
    <row r="1019" spans="1:31" ht="15" customHeight="1" x14ac:dyDescent="0.2">
      <c r="A1019" s="40">
        <v>82</v>
      </c>
      <c r="B1019" s="85" t="s">
        <v>3955</v>
      </c>
      <c r="C1019" s="85"/>
      <c r="D1019" s="85" t="s">
        <v>18</v>
      </c>
      <c r="E1019" s="70"/>
      <c r="F1019" s="85" t="s">
        <v>3626</v>
      </c>
      <c r="G1019" s="85"/>
      <c r="H1019" s="83"/>
      <c r="I1019" s="83"/>
      <c r="J1019" s="83"/>
      <c r="K1019" s="83"/>
      <c r="L1019" s="83"/>
      <c r="Y1019" t="s">
        <v>16</v>
      </c>
      <c r="Z1019" t="s">
        <v>3956</v>
      </c>
      <c r="AA1019" t="s">
        <v>3957</v>
      </c>
      <c r="AB1019" t="s">
        <v>3956</v>
      </c>
      <c r="AC1019" t="s">
        <v>3958</v>
      </c>
      <c r="AD1019" t="s">
        <v>3626</v>
      </c>
      <c r="AE1019" t="s">
        <v>3989</v>
      </c>
    </row>
    <row r="1020" spans="1:31" ht="15" customHeight="1" x14ac:dyDescent="0.2">
      <c r="A1020" s="40">
        <v>82</v>
      </c>
      <c r="B1020" s="85" t="s">
        <v>3955</v>
      </c>
      <c r="C1020" s="85"/>
      <c r="D1020" s="85" t="s">
        <v>18</v>
      </c>
      <c r="E1020" s="70"/>
      <c r="F1020" s="85" t="s">
        <v>3462</v>
      </c>
      <c r="G1020" s="85"/>
      <c r="H1020" s="83"/>
      <c r="I1020" s="83"/>
      <c r="J1020" s="83"/>
      <c r="K1020" s="83"/>
      <c r="L1020" s="83"/>
      <c r="Y1020" t="s">
        <v>16</v>
      </c>
      <c r="Z1020" t="s">
        <v>3956</v>
      </c>
      <c r="AA1020" t="s">
        <v>3957</v>
      </c>
      <c r="AB1020" t="s">
        <v>3956</v>
      </c>
      <c r="AC1020" t="s">
        <v>3958</v>
      </c>
      <c r="AD1020" t="s">
        <v>3462</v>
      </c>
      <c r="AE1020" t="s">
        <v>3990</v>
      </c>
    </row>
    <row r="1021" spans="1:31" ht="15" customHeight="1" x14ac:dyDescent="0.2">
      <c r="A1021" s="40">
        <v>82</v>
      </c>
      <c r="B1021" s="85" t="s">
        <v>3955</v>
      </c>
      <c r="C1021" s="85"/>
      <c r="D1021" s="85" t="s">
        <v>18</v>
      </c>
      <c r="E1021" s="70"/>
      <c r="F1021" s="85" t="s">
        <v>3628</v>
      </c>
      <c r="G1021" s="85"/>
      <c r="H1021" s="83"/>
      <c r="I1021" s="83"/>
      <c r="J1021" s="83"/>
      <c r="K1021" s="83"/>
      <c r="L1021" s="83"/>
      <c r="Y1021" t="s">
        <v>16</v>
      </c>
      <c r="Z1021" t="s">
        <v>3956</v>
      </c>
      <c r="AA1021" t="s">
        <v>3957</v>
      </c>
      <c r="AB1021" t="s">
        <v>3956</v>
      </c>
      <c r="AC1021" t="s">
        <v>3958</v>
      </c>
      <c r="AD1021" t="s">
        <v>3628</v>
      </c>
      <c r="AE1021" t="s">
        <v>3991</v>
      </c>
    </row>
    <row r="1022" spans="1:31" ht="15" customHeight="1" x14ac:dyDescent="0.2">
      <c r="A1022" s="40">
        <v>82</v>
      </c>
      <c r="B1022" s="85" t="s">
        <v>3955</v>
      </c>
      <c r="C1022" s="85"/>
      <c r="D1022" s="85" t="s">
        <v>18</v>
      </c>
      <c r="E1022" s="70"/>
      <c r="F1022" s="85" t="s">
        <v>3464</v>
      </c>
      <c r="G1022" s="85"/>
      <c r="H1022" s="83"/>
      <c r="I1022" s="83"/>
      <c r="J1022" s="83"/>
      <c r="K1022" s="83"/>
      <c r="L1022" s="83"/>
      <c r="Y1022" t="s">
        <v>16</v>
      </c>
      <c r="Z1022" t="s">
        <v>3956</v>
      </c>
      <c r="AA1022" t="s">
        <v>3957</v>
      </c>
      <c r="AB1022" t="s">
        <v>3956</v>
      </c>
      <c r="AC1022" t="s">
        <v>3958</v>
      </c>
      <c r="AD1022" t="s">
        <v>3464</v>
      </c>
      <c r="AE1022" t="s">
        <v>3992</v>
      </c>
    </row>
    <row r="1023" spans="1:31" ht="15" customHeight="1" x14ac:dyDescent="0.2">
      <c r="A1023" s="40">
        <v>82</v>
      </c>
      <c r="B1023" s="85" t="s">
        <v>3955</v>
      </c>
      <c r="C1023" s="85"/>
      <c r="D1023" s="85" t="s">
        <v>18</v>
      </c>
      <c r="E1023" s="70"/>
      <c r="F1023" s="85" t="s">
        <v>3630</v>
      </c>
      <c r="G1023" s="85"/>
      <c r="H1023" s="83"/>
      <c r="I1023" s="83"/>
      <c r="J1023" s="83"/>
      <c r="K1023" s="83"/>
      <c r="L1023" s="83"/>
      <c r="Y1023" t="s">
        <v>16</v>
      </c>
      <c r="Z1023" t="s">
        <v>3956</v>
      </c>
      <c r="AA1023" t="s">
        <v>3957</v>
      </c>
      <c r="AB1023" t="s">
        <v>3956</v>
      </c>
      <c r="AC1023" t="s">
        <v>3958</v>
      </c>
      <c r="AD1023" t="s">
        <v>3630</v>
      </c>
      <c r="AE1023" t="s">
        <v>3993</v>
      </c>
    </row>
    <row r="1024" spans="1:31" ht="15" customHeight="1" x14ac:dyDescent="0.2">
      <c r="A1024" s="40">
        <v>82</v>
      </c>
      <c r="B1024" s="85" t="s">
        <v>3955</v>
      </c>
      <c r="C1024" s="85"/>
      <c r="D1024" s="85" t="s">
        <v>18</v>
      </c>
      <c r="E1024" s="70"/>
      <c r="F1024" s="85" t="s">
        <v>3610</v>
      </c>
      <c r="G1024" s="85"/>
      <c r="H1024" s="83"/>
      <c r="I1024" s="83"/>
      <c r="J1024" s="83"/>
      <c r="K1024" s="83"/>
      <c r="L1024" s="83"/>
      <c r="Y1024" t="s">
        <v>16</v>
      </c>
      <c r="Z1024" t="s">
        <v>3956</v>
      </c>
      <c r="AA1024" t="s">
        <v>3957</v>
      </c>
      <c r="AB1024" t="s">
        <v>3956</v>
      </c>
      <c r="AC1024" t="s">
        <v>3958</v>
      </c>
      <c r="AD1024" t="s">
        <v>3610</v>
      </c>
      <c r="AE1024" t="s">
        <v>3994</v>
      </c>
    </row>
    <row r="1025" spans="1:31" ht="15" customHeight="1" x14ac:dyDescent="0.2">
      <c r="A1025" s="40">
        <v>82</v>
      </c>
      <c r="B1025" s="85" t="s">
        <v>3955</v>
      </c>
      <c r="C1025" s="85"/>
      <c r="D1025" s="85" t="s">
        <v>18</v>
      </c>
      <c r="E1025" s="70"/>
      <c r="F1025" s="85" t="s">
        <v>3612</v>
      </c>
      <c r="G1025" s="85"/>
      <c r="H1025" s="83"/>
      <c r="I1025" s="83"/>
      <c r="J1025" s="83"/>
      <c r="K1025" s="83"/>
      <c r="L1025" s="83"/>
      <c r="Y1025" t="s">
        <v>16</v>
      </c>
      <c r="Z1025" t="s">
        <v>3956</v>
      </c>
      <c r="AA1025" t="s">
        <v>3957</v>
      </c>
      <c r="AB1025" t="s">
        <v>3956</v>
      </c>
      <c r="AC1025" t="s">
        <v>3958</v>
      </c>
      <c r="AD1025" t="s">
        <v>3612</v>
      </c>
      <c r="AE1025" t="s">
        <v>3995</v>
      </c>
    </row>
    <row r="1026" spans="1:31" ht="15" customHeight="1" x14ac:dyDescent="0.2">
      <c r="A1026" s="40">
        <v>82</v>
      </c>
      <c r="B1026" s="85" t="s">
        <v>3955</v>
      </c>
      <c r="C1026" s="85"/>
      <c r="D1026" s="85" t="s">
        <v>18</v>
      </c>
      <c r="E1026" s="70"/>
      <c r="F1026" s="85" t="s">
        <v>3466</v>
      </c>
      <c r="G1026" s="85"/>
      <c r="H1026" s="83"/>
      <c r="I1026" s="83"/>
      <c r="J1026" s="83"/>
      <c r="K1026" s="83"/>
      <c r="L1026" s="83"/>
      <c r="Y1026" t="s">
        <v>16</v>
      </c>
      <c r="Z1026" t="s">
        <v>3956</v>
      </c>
      <c r="AA1026" t="s">
        <v>3957</v>
      </c>
      <c r="AB1026" t="s">
        <v>3956</v>
      </c>
      <c r="AC1026" t="s">
        <v>3958</v>
      </c>
      <c r="AD1026" t="s">
        <v>3466</v>
      </c>
      <c r="AE1026" t="s">
        <v>3996</v>
      </c>
    </row>
    <row r="1027" spans="1:31" ht="15" customHeight="1" x14ac:dyDescent="0.2">
      <c r="A1027" s="40">
        <v>82</v>
      </c>
      <c r="B1027" s="85" t="s">
        <v>3955</v>
      </c>
      <c r="C1027" s="85"/>
      <c r="D1027" s="85" t="s">
        <v>18</v>
      </c>
      <c r="E1027" s="70"/>
      <c r="F1027" s="85" t="s">
        <v>3468</v>
      </c>
      <c r="G1027" s="85"/>
      <c r="H1027" s="83"/>
      <c r="I1027" s="83"/>
      <c r="J1027" s="83"/>
      <c r="K1027" s="83"/>
      <c r="L1027" s="83"/>
      <c r="Y1027" t="s">
        <v>16</v>
      </c>
      <c r="Z1027" t="s">
        <v>3956</v>
      </c>
      <c r="AA1027" t="s">
        <v>3957</v>
      </c>
      <c r="AB1027" t="s">
        <v>3956</v>
      </c>
      <c r="AC1027" t="s">
        <v>3958</v>
      </c>
      <c r="AD1027" t="s">
        <v>3468</v>
      </c>
      <c r="AE1027" t="s">
        <v>3997</v>
      </c>
    </row>
    <row r="1028" spans="1:31" ht="15" customHeight="1" x14ac:dyDescent="0.2">
      <c r="A1028" s="40">
        <v>82</v>
      </c>
      <c r="B1028" s="85" t="s">
        <v>3955</v>
      </c>
      <c r="C1028" s="85"/>
      <c r="D1028" s="85" t="s">
        <v>18</v>
      </c>
      <c r="E1028" s="70"/>
      <c r="F1028" s="85" t="s">
        <v>3632</v>
      </c>
      <c r="G1028" s="85"/>
      <c r="H1028" s="83"/>
      <c r="I1028" s="83"/>
      <c r="J1028" s="83"/>
      <c r="K1028" s="83"/>
      <c r="L1028" s="83"/>
      <c r="Y1028" t="s">
        <v>16</v>
      </c>
      <c r="Z1028" t="s">
        <v>3956</v>
      </c>
      <c r="AA1028" t="s">
        <v>3957</v>
      </c>
      <c r="AB1028" t="s">
        <v>3956</v>
      </c>
      <c r="AC1028" t="s">
        <v>3958</v>
      </c>
      <c r="AD1028" t="s">
        <v>3632</v>
      </c>
      <c r="AE1028" t="s">
        <v>3998</v>
      </c>
    </row>
    <row r="1029" spans="1:31" ht="15" customHeight="1" x14ac:dyDescent="0.2">
      <c r="A1029" s="40">
        <v>82</v>
      </c>
      <c r="B1029" s="85" t="s">
        <v>3955</v>
      </c>
      <c r="C1029" s="85"/>
      <c r="D1029" s="85" t="s">
        <v>18</v>
      </c>
      <c r="E1029" s="70"/>
      <c r="F1029" s="85" t="s">
        <v>3470</v>
      </c>
      <c r="G1029" s="85"/>
      <c r="H1029" s="83"/>
      <c r="I1029" s="83"/>
      <c r="J1029" s="83"/>
      <c r="K1029" s="83"/>
      <c r="L1029" s="83"/>
      <c r="Y1029" t="s">
        <v>16</v>
      </c>
      <c r="Z1029" t="s">
        <v>3956</v>
      </c>
      <c r="AA1029" t="s">
        <v>3957</v>
      </c>
      <c r="AB1029" t="s">
        <v>3956</v>
      </c>
      <c r="AC1029" t="s">
        <v>3958</v>
      </c>
      <c r="AD1029" t="s">
        <v>3470</v>
      </c>
      <c r="AE1029" t="s">
        <v>3999</v>
      </c>
    </row>
    <row r="1030" spans="1:31" ht="15" customHeight="1" x14ac:dyDescent="0.2">
      <c r="A1030" s="40">
        <v>82</v>
      </c>
      <c r="B1030" s="85" t="s">
        <v>3955</v>
      </c>
      <c r="C1030" s="85"/>
      <c r="D1030" s="85" t="s">
        <v>18</v>
      </c>
      <c r="E1030" s="70"/>
      <c r="F1030" s="85" t="s">
        <v>3472</v>
      </c>
      <c r="G1030" s="85"/>
      <c r="H1030" s="83"/>
      <c r="I1030" s="83"/>
      <c r="J1030" s="83"/>
      <c r="K1030" s="83"/>
      <c r="L1030" s="83"/>
      <c r="Y1030" t="s">
        <v>16</v>
      </c>
      <c r="Z1030" t="s">
        <v>3956</v>
      </c>
      <c r="AA1030" t="s">
        <v>3957</v>
      </c>
      <c r="AB1030" t="s">
        <v>3956</v>
      </c>
      <c r="AC1030" t="s">
        <v>3958</v>
      </c>
      <c r="AD1030" t="s">
        <v>3472</v>
      </c>
      <c r="AE1030" t="s">
        <v>4000</v>
      </c>
    </row>
    <row r="1031" spans="1:31" ht="15" customHeight="1" x14ac:dyDescent="0.2">
      <c r="A1031" s="40">
        <v>82</v>
      </c>
      <c r="B1031" s="85" t="s">
        <v>3955</v>
      </c>
      <c r="C1031" s="85"/>
      <c r="D1031" s="85" t="s">
        <v>18</v>
      </c>
      <c r="E1031" s="70"/>
      <c r="F1031" s="85" t="s">
        <v>3474</v>
      </c>
      <c r="G1031" s="85"/>
      <c r="H1031" s="83"/>
      <c r="I1031" s="83"/>
      <c r="J1031" s="83"/>
      <c r="K1031" s="83"/>
      <c r="L1031" s="83"/>
      <c r="Y1031" t="s">
        <v>16</v>
      </c>
      <c r="Z1031" t="s">
        <v>3956</v>
      </c>
      <c r="AA1031" t="s">
        <v>3957</v>
      </c>
      <c r="AB1031" t="s">
        <v>3956</v>
      </c>
      <c r="AC1031" t="s">
        <v>3958</v>
      </c>
      <c r="AD1031" t="s">
        <v>3474</v>
      </c>
      <c r="AE1031" t="s">
        <v>4001</v>
      </c>
    </row>
    <row r="1032" spans="1:31" ht="15" customHeight="1" x14ac:dyDescent="0.2">
      <c r="A1032" s="40">
        <v>82</v>
      </c>
      <c r="B1032" s="85" t="s">
        <v>3955</v>
      </c>
      <c r="C1032" s="85"/>
      <c r="D1032" s="85" t="s">
        <v>18</v>
      </c>
      <c r="E1032" s="70"/>
      <c r="F1032" s="85" t="s">
        <v>3476</v>
      </c>
      <c r="G1032" s="85"/>
      <c r="H1032" s="83"/>
      <c r="I1032" s="83"/>
      <c r="J1032" s="83"/>
      <c r="K1032" s="83"/>
      <c r="L1032" s="83"/>
      <c r="Y1032" t="s">
        <v>16</v>
      </c>
      <c r="Z1032" t="s">
        <v>3956</v>
      </c>
      <c r="AA1032" t="s">
        <v>3957</v>
      </c>
      <c r="AB1032" t="s">
        <v>3956</v>
      </c>
      <c r="AC1032" t="s">
        <v>3958</v>
      </c>
      <c r="AD1032" t="s">
        <v>3476</v>
      </c>
      <c r="AE1032" t="s">
        <v>4002</v>
      </c>
    </row>
    <row r="1033" spans="1:31" ht="15" customHeight="1" x14ac:dyDescent="0.2">
      <c r="A1033" s="40">
        <v>82</v>
      </c>
      <c r="B1033" s="85" t="s">
        <v>3955</v>
      </c>
      <c r="C1033" s="85"/>
      <c r="D1033" s="85" t="s">
        <v>18</v>
      </c>
      <c r="E1033" s="70"/>
      <c r="F1033" s="85" t="s">
        <v>3634</v>
      </c>
      <c r="G1033" s="85"/>
      <c r="H1033" s="83"/>
      <c r="I1033" s="83"/>
      <c r="J1033" s="83"/>
      <c r="K1033" s="83"/>
      <c r="L1033" s="83"/>
      <c r="Y1033" t="s">
        <v>16</v>
      </c>
      <c r="Z1033" t="s">
        <v>3956</v>
      </c>
      <c r="AA1033" t="s">
        <v>3957</v>
      </c>
      <c r="AB1033" t="s">
        <v>3956</v>
      </c>
      <c r="AC1033" t="s">
        <v>3958</v>
      </c>
      <c r="AD1033" t="s">
        <v>3634</v>
      </c>
      <c r="AE1033" t="s">
        <v>4003</v>
      </c>
    </row>
    <row r="1034" spans="1:31" ht="15" customHeight="1" x14ac:dyDescent="0.2">
      <c r="A1034" s="40">
        <v>82</v>
      </c>
      <c r="B1034" s="85" t="s">
        <v>3955</v>
      </c>
      <c r="C1034" s="85"/>
      <c r="D1034" s="85" t="s">
        <v>18</v>
      </c>
      <c r="E1034" s="70"/>
      <c r="F1034" s="85" t="s">
        <v>3478</v>
      </c>
      <c r="G1034" s="85"/>
      <c r="H1034" s="83"/>
      <c r="I1034" s="83"/>
      <c r="J1034" s="83"/>
      <c r="K1034" s="83"/>
      <c r="L1034" s="83"/>
      <c r="Y1034" t="s">
        <v>16</v>
      </c>
      <c r="Z1034" t="s">
        <v>3956</v>
      </c>
      <c r="AA1034" t="s">
        <v>3957</v>
      </c>
      <c r="AB1034" t="s">
        <v>3956</v>
      </c>
      <c r="AC1034" t="s">
        <v>3958</v>
      </c>
      <c r="AD1034" t="s">
        <v>3478</v>
      </c>
      <c r="AE1034" t="s">
        <v>4004</v>
      </c>
    </row>
    <row r="1035" spans="1:31" ht="15" customHeight="1" x14ac:dyDescent="0.2">
      <c r="A1035" s="40">
        <v>82</v>
      </c>
      <c r="B1035" s="85" t="s">
        <v>3955</v>
      </c>
      <c r="C1035" s="85"/>
      <c r="D1035" s="85" t="s">
        <v>18</v>
      </c>
      <c r="E1035" s="70"/>
      <c r="F1035" s="85" t="s">
        <v>3480</v>
      </c>
      <c r="G1035" s="85"/>
      <c r="H1035" s="83"/>
      <c r="I1035" s="83"/>
      <c r="J1035" s="83"/>
      <c r="K1035" s="83"/>
      <c r="L1035" s="83"/>
      <c r="Y1035" t="s">
        <v>16</v>
      </c>
      <c r="Z1035" t="s">
        <v>3956</v>
      </c>
      <c r="AA1035" t="s">
        <v>3957</v>
      </c>
      <c r="AB1035" t="s">
        <v>3956</v>
      </c>
      <c r="AC1035" t="s">
        <v>3958</v>
      </c>
      <c r="AD1035" t="s">
        <v>3480</v>
      </c>
      <c r="AE1035" t="s">
        <v>4005</v>
      </c>
    </row>
    <row r="1036" spans="1:31" ht="15" customHeight="1" x14ac:dyDescent="0.2">
      <c r="A1036" s="40">
        <v>82</v>
      </c>
      <c r="B1036" s="85" t="s">
        <v>3955</v>
      </c>
      <c r="C1036" s="85"/>
      <c r="D1036" s="85" t="s">
        <v>18</v>
      </c>
      <c r="E1036" s="70"/>
      <c r="F1036" s="85" t="s">
        <v>3482</v>
      </c>
      <c r="G1036" s="85"/>
      <c r="H1036" s="83"/>
      <c r="I1036" s="83"/>
      <c r="J1036" s="83"/>
      <c r="K1036" s="83"/>
      <c r="L1036" s="83"/>
      <c r="Y1036" t="s">
        <v>16</v>
      </c>
      <c r="Z1036" t="s">
        <v>3956</v>
      </c>
      <c r="AA1036" t="s">
        <v>3957</v>
      </c>
      <c r="AB1036" t="s">
        <v>3956</v>
      </c>
      <c r="AC1036" t="s">
        <v>3958</v>
      </c>
      <c r="AD1036" t="s">
        <v>3482</v>
      </c>
      <c r="AE1036" t="s">
        <v>4006</v>
      </c>
    </row>
    <row r="1037" spans="1:31" ht="15" customHeight="1" x14ac:dyDescent="0.2">
      <c r="A1037" s="40">
        <v>82</v>
      </c>
      <c r="B1037" s="85" t="s">
        <v>3955</v>
      </c>
      <c r="C1037" s="85"/>
      <c r="D1037" s="85" t="s">
        <v>18</v>
      </c>
      <c r="E1037" s="70"/>
      <c r="F1037" s="85" t="s">
        <v>3636</v>
      </c>
      <c r="G1037" s="85"/>
      <c r="H1037" s="83"/>
      <c r="I1037" s="83"/>
      <c r="J1037" s="83"/>
      <c r="K1037" s="83"/>
      <c r="L1037" s="83"/>
      <c r="Y1037" t="s">
        <v>16</v>
      </c>
      <c r="Z1037" t="s">
        <v>3956</v>
      </c>
      <c r="AA1037" t="s">
        <v>3957</v>
      </c>
      <c r="AB1037" t="s">
        <v>3956</v>
      </c>
      <c r="AC1037" t="s">
        <v>3958</v>
      </c>
      <c r="AD1037" t="s">
        <v>3636</v>
      </c>
      <c r="AE1037" t="s">
        <v>4007</v>
      </c>
    </row>
    <row r="1038" spans="1:31" ht="15" customHeight="1" x14ac:dyDescent="0.2">
      <c r="A1038" s="40">
        <v>82</v>
      </c>
      <c r="B1038" s="85" t="s">
        <v>3955</v>
      </c>
      <c r="C1038" s="85"/>
      <c r="D1038" s="85" t="s">
        <v>18</v>
      </c>
      <c r="E1038" s="70"/>
      <c r="F1038" s="85" t="s">
        <v>3484</v>
      </c>
      <c r="G1038" s="85"/>
      <c r="H1038" s="83"/>
      <c r="I1038" s="83"/>
      <c r="J1038" s="83"/>
      <c r="K1038" s="83"/>
      <c r="L1038" s="83"/>
      <c r="Y1038" t="s">
        <v>16</v>
      </c>
      <c r="Z1038" t="s">
        <v>3956</v>
      </c>
      <c r="AA1038" t="s">
        <v>3957</v>
      </c>
      <c r="AB1038" t="s">
        <v>3956</v>
      </c>
      <c r="AC1038" t="s">
        <v>3958</v>
      </c>
      <c r="AD1038" t="s">
        <v>3484</v>
      </c>
      <c r="AE1038" t="s">
        <v>4008</v>
      </c>
    </row>
    <row r="1039" spans="1:31" ht="15" customHeight="1" x14ac:dyDescent="0.2">
      <c r="A1039" s="40">
        <v>82</v>
      </c>
      <c r="B1039" s="85" t="s">
        <v>3955</v>
      </c>
      <c r="C1039" s="85"/>
      <c r="D1039" s="85" t="s">
        <v>18</v>
      </c>
      <c r="E1039" s="70"/>
      <c r="F1039" s="85" t="s">
        <v>3486</v>
      </c>
      <c r="G1039" s="85"/>
      <c r="H1039" s="83"/>
      <c r="I1039" s="83"/>
      <c r="J1039" s="83"/>
      <c r="K1039" s="83"/>
      <c r="L1039" s="83"/>
      <c r="Y1039" t="s">
        <v>16</v>
      </c>
      <c r="Z1039" t="s">
        <v>3956</v>
      </c>
      <c r="AA1039" t="s">
        <v>3957</v>
      </c>
      <c r="AB1039" t="s">
        <v>3956</v>
      </c>
      <c r="AC1039" t="s">
        <v>3958</v>
      </c>
      <c r="AD1039" t="s">
        <v>3486</v>
      </c>
      <c r="AE1039" t="s">
        <v>4009</v>
      </c>
    </row>
    <row r="1040" spans="1:31" ht="15" customHeight="1" x14ac:dyDescent="0.2">
      <c r="A1040" s="40">
        <v>82</v>
      </c>
      <c r="B1040" s="85" t="s">
        <v>3955</v>
      </c>
      <c r="C1040" s="85"/>
      <c r="D1040" s="85" t="s">
        <v>18</v>
      </c>
      <c r="E1040" s="70"/>
      <c r="F1040" s="85" t="s">
        <v>3488</v>
      </c>
      <c r="G1040" s="85"/>
      <c r="H1040" s="83"/>
      <c r="I1040" s="83"/>
      <c r="J1040" s="83"/>
      <c r="K1040" s="83"/>
      <c r="L1040" s="83"/>
      <c r="Y1040" t="s">
        <v>16</v>
      </c>
      <c r="Z1040" t="s">
        <v>3956</v>
      </c>
      <c r="AA1040" t="s">
        <v>3957</v>
      </c>
      <c r="AB1040" t="s">
        <v>3956</v>
      </c>
      <c r="AC1040" t="s">
        <v>3958</v>
      </c>
      <c r="AD1040" t="s">
        <v>3488</v>
      </c>
      <c r="AE1040" t="s">
        <v>4010</v>
      </c>
    </row>
    <row r="1041" spans="1:31" ht="15" customHeight="1" x14ac:dyDescent="0.2">
      <c r="A1041" s="40">
        <v>82</v>
      </c>
      <c r="B1041" s="85" t="s">
        <v>3955</v>
      </c>
      <c r="C1041" s="85"/>
      <c r="D1041" s="85" t="s">
        <v>18</v>
      </c>
      <c r="E1041" s="70"/>
      <c r="F1041" s="85" t="s">
        <v>3490</v>
      </c>
      <c r="G1041" s="85"/>
      <c r="H1041" s="83"/>
      <c r="I1041" s="83"/>
      <c r="J1041" s="83"/>
      <c r="K1041" s="83"/>
      <c r="L1041" s="83"/>
      <c r="Y1041" t="s">
        <v>16</v>
      </c>
      <c r="Z1041" t="s">
        <v>3956</v>
      </c>
      <c r="AA1041" t="s">
        <v>3957</v>
      </c>
      <c r="AB1041" t="s">
        <v>3956</v>
      </c>
      <c r="AC1041" t="s">
        <v>3958</v>
      </c>
      <c r="AD1041" t="s">
        <v>3490</v>
      </c>
      <c r="AE1041" t="s">
        <v>4011</v>
      </c>
    </row>
    <row r="1042" spans="1:31" ht="15" customHeight="1" x14ac:dyDescent="0.2">
      <c r="A1042" s="40">
        <v>82</v>
      </c>
      <c r="B1042" s="85" t="s">
        <v>3955</v>
      </c>
      <c r="C1042" s="85"/>
      <c r="D1042" s="85" t="s">
        <v>18</v>
      </c>
      <c r="E1042" s="70"/>
      <c r="F1042" s="85" t="s">
        <v>3492</v>
      </c>
      <c r="G1042" s="85"/>
      <c r="H1042" s="83"/>
      <c r="I1042" s="83"/>
      <c r="J1042" s="83"/>
      <c r="K1042" s="83"/>
      <c r="L1042" s="83"/>
      <c r="Y1042" t="s">
        <v>16</v>
      </c>
      <c r="Z1042" t="s">
        <v>3956</v>
      </c>
      <c r="AA1042" t="s">
        <v>3957</v>
      </c>
      <c r="AB1042" t="s">
        <v>3956</v>
      </c>
      <c r="AC1042" t="s">
        <v>3958</v>
      </c>
      <c r="AD1042" t="s">
        <v>3492</v>
      </c>
      <c r="AE1042" t="s">
        <v>4012</v>
      </c>
    </row>
    <row r="1043" spans="1:31" ht="15" customHeight="1" x14ac:dyDescent="0.2">
      <c r="A1043" s="40">
        <v>82</v>
      </c>
      <c r="B1043" s="85" t="s">
        <v>3955</v>
      </c>
      <c r="C1043" s="85"/>
      <c r="D1043" s="85" t="s">
        <v>18</v>
      </c>
      <c r="E1043" s="70"/>
      <c r="F1043" s="85" t="s">
        <v>3494</v>
      </c>
      <c r="G1043" s="85"/>
      <c r="H1043" s="83"/>
      <c r="I1043" s="83"/>
      <c r="J1043" s="83"/>
      <c r="K1043" s="83"/>
      <c r="L1043" s="83"/>
      <c r="Y1043" t="s">
        <v>16</v>
      </c>
      <c r="Z1043" t="s">
        <v>3956</v>
      </c>
      <c r="AA1043" t="s">
        <v>3957</v>
      </c>
      <c r="AB1043" t="s">
        <v>3956</v>
      </c>
      <c r="AC1043" t="s">
        <v>3958</v>
      </c>
      <c r="AD1043" t="s">
        <v>3494</v>
      </c>
      <c r="AE1043" t="s">
        <v>4013</v>
      </c>
    </row>
    <row r="1044" spans="1:31" ht="15" customHeight="1" x14ac:dyDescent="0.2">
      <c r="A1044" s="40">
        <v>82</v>
      </c>
      <c r="B1044" s="85" t="s">
        <v>3955</v>
      </c>
      <c r="C1044" s="85"/>
      <c r="D1044" s="85" t="s">
        <v>18</v>
      </c>
      <c r="E1044" s="70"/>
      <c r="F1044" s="85" t="s">
        <v>3638</v>
      </c>
      <c r="G1044" s="85"/>
      <c r="H1044" s="83"/>
      <c r="I1044" s="83"/>
      <c r="J1044" s="83"/>
      <c r="K1044" s="83"/>
      <c r="L1044" s="83"/>
      <c r="Y1044" t="s">
        <v>16</v>
      </c>
      <c r="Z1044" t="s">
        <v>3956</v>
      </c>
      <c r="AA1044" t="s">
        <v>3957</v>
      </c>
      <c r="AB1044" t="s">
        <v>3956</v>
      </c>
      <c r="AC1044" t="s">
        <v>3958</v>
      </c>
      <c r="AD1044" t="s">
        <v>3638</v>
      </c>
      <c r="AE1044" t="s">
        <v>4014</v>
      </c>
    </row>
    <row r="1045" spans="1:31" ht="15" customHeight="1" x14ac:dyDescent="0.2">
      <c r="A1045" s="40">
        <v>82</v>
      </c>
      <c r="B1045" s="85" t="s">
        <v>3955</v>
      </c>
      <c r="C1045" s="85"/>
      <c r="D1045" s="85" t="s">
        <v>18</v>
      </c>
      <c r="E1045" s="70"/>
      <c r="F1045" s="85" t="s">
        <v>3496</v>
      </c>
      <c r="G1045" s="85"/>
      <c r="H1045" s="83"/>
      <c r="I1045" s="83"/>
      <c r="J1045" s="83"/>
      <c r="K1045" s="83"/>
      <c r="L1045" s="83"/>
      <c r="Y1045" t="s">
        <v>16</v>
      </c>
      <c r="Z1045" t="s">
        <v>3956</v>
      </c>
      <c r="AA1045" t="s">
        <v>3957</v>
      </c>
      <c r="AB1045" t="s">
        <v>3956</v>
      </c>
      <c r="AC1045" t="s">
        <v>3958</v>
      </c>
      <c r="AD1045" t="s">
        <v>3496</v>
      </c>
      <c r="AE1045" t="s">
        <v>4015</v>
      </c>
    </row>
    <row r="1046" spans="1:31" ht="15" customHeight="1" x14ac:dyDescent="0.2">
      <c r="A1046" s="40">
        <v>82</v>
      </c>
      <c r="B1046" s="85" t="s">
        <v>3955</v>
      </c>
      <c r="C1046" s="85"/>
      <c r="D1046" s="85" t="s">
        <v>18</v>
      </c>
      <c r="E1046" s="70"/>
      <c r="F1046" s="85" t="s">
        <v>3640</v>
      </c>
      <c r="G1046" s="85"/>
      <c r="H1046" s="83"/>
      <c r="I1046" s="83"/>
      <c r="J1046" s="83"/>
      <c r="K1046" s="83"/>
      <c r="L1046" s="83"/>
      <c r="Y1046" t="s">
        <v>16</v>
      </c>
      <c r="Z1046" t="s">
        <v>3956</v>
      </c>
      <c r="AA1046" t="s">
        <v>3957</v>
      </c>
      <c r="AB1046" t="s">
        <v>3956</v>
      </c>
      <c r="AC1046" t="s">
        <v>3958</v>
      </c>
      <c r="AD1046" t="s">
        <v>3640</v>
      </c>
      <c r="AE1046" t="s">
        <v>4016</v>
      </c>
    </row>
    <row r="1047" spans="1:31" ht="15" customHeight="1" x14ac:dyDescent="0.2">
      <c r="A1047" s="40">
        <v>82</v>
      </c>
      <c r="B1047" s="85" t="s">
        <v>3955</v>
      </c>
      <c r="C1047" s="85"/>
      <c r="D1047" s="85" t="s">
        <v>18</v>
      </c>
      <c r="E1047" s="70"/>
      <c r="F1047" s="85" t="s">
        <v>3642</v>
      </c>
      <c r="G1047" s="85"/>
      <c r="H1047" s="83"/>
      <c r="I1047" s="83"/>
      <c r="J1047" s="83"/>
      <c r="K1047" s="83"/>
      <c r="L1047" s="83"/>
      <c r="Y1047" t="s">
        <v>16</v>
      </c>
      <c r="Z1047" t="s">
        <v>3956</v>
      </c>
      <c r="AA1047" t="s">
        <v>3957</v>
      </c>
      <c r="AB1047" t="s">
        <v>3956</v>
      </c>
      <c r="AC1047" t="s">
        <v>3958</v>
      </c>
      <c r="AD1047" t="s">
        <v>3642</v>
      </c>
      <c r="AE1047" t="s">
        <v>4017</v>
      </c>
    </row>
    <row r="1048" spans="1:31" ht="15" customHeight="1" x14ac:dyDescent="0.2">
      <c r="A1048" s="40">
        <v>82</v>
      </c>
      <c r="B1048" s="85" t="s">
        <v>3955</v>
      </c>
      <c r="C1048" s="85"/>
      <c r="D1048" s="85" t="s">
        <v>18</v>
      </c>
      <c r="E1048" s="70"/>
      <c r="F1048" s="85" t="s">
        <v>3498</v>
      </c>
      <c r="G1048" s="85"/>
      <c r="H1048" s="83"/>
      <c r="I1048" s="83"/>
      <c r="J1048" s="83"/>
      <c r="K1048" s="83"/>
      <c r="L1048" s="83"/>
      <c r="Y1048" t="s">
        <v>16</v>
      </c>
      <c r="Z1048" t="s">
        <v>3956</v>
      </c>
      <c r="AA1048" t="s">
        <v>3957</v>
      </c>
      <c r="AB1048" t="s">
        <v>3956</v>
      </c>
      <c r="AC1048" t="s">
        <v>3958</v>
      </c>
      <c r="AD1048" t="s">
        <v>3498</v>
      </c>
      <c r="AE1048" t="s">
        <v>4018</v>
      </c>
    </row>
    <row r="1049" spans="1:31" ht="15" customHeight="1" x14ac:dyDescent="0.2">
      <c r="A1049" s="40">
        <v>82</v>
      </c>
      <c r="B1049" s="85" t="s">
        <v>3955</v>
      </c>
      <c r="C1049" s="85"/>
      <c r="D1049" s="85" t="s">
        <v>18</v>
      </c>
      <c r="E1049" s="70"/>
      <c r="F1049" s="85" t="s">
        <v>3500</v>
      </c>
      <c r="G1049" s="85"/>
      <c r="H1049" s="83"/>
      <c r="I1049" s="83"/>
      <c r="J1049" s="83"/>
      <c r="K1049" s="83"/>
      <c r="L1049" s="83"/>
      <c r="Y1049" t="s">
        <v>16</v>
      </c>
      <c r="Z1049" t="s">
        <v>3956</v>
      </c>
      <c r="AA1049" t="s">
        <v>3957</v>
      </c>
      <c r="AB1049" t="s">
        <v>3956</v>
      </c>
      <c r="AC1049" t="s">
        <v>3958</v>
      </c>
      <c r="AD1049" t="s">
        <v>3500</v>
      </c>
      <c r="AE1049" t="s">
        <v>4019</v>
      </c>
    </row>
    <row r="1050" spans="1:31" ht="15" customHeight="1" x14ac:dyDescent="0.2">
      <c r="A1050" s="40">
        <v>82</v>
      </c>
      <c r="B1050" s="85" t="s">
        <v>3955</v>
      </c>
      <c r="C1050" s="85"/>
      <c r="D1050" s="85" t="s">
        <v>18</v>
      </c>
      <c r="E1050" s="70"/>
      <c r="F1050" s="85" t="s">
        <v>3502</v>
      </c>
      <c r="G1050" s="85"/>
      <c r="H1050" s="83"/>
      <c r="I1050" s="83"/>
      <c r="J1050" s="83"/>
      <c r="K1050" s="83"/>
      <c r="L1050" s="83"/>
      <c r="Y1050" t="s">
        <v>16</v>
      </c>
      <c r="Z1050" t="s">
        <v>3956</v>
      </c>
      <c r="AA1050" t="s">
        <v>3957</v>
      </c>
      <c r="AB1050" t="s">
        <v>3956</v>
      </c>
      <c r="AC1050" t="s">
        <v>3958</v>
      </c>
      <c r="AD1050" t="s">
        <v>3502</v>
      </c>
      <c r="AE1050" t="s">
        <v>4020</v>
      </c>
    </row>
    <row r="1051" spans="1:31" ht="15" customHeight="1" x14ac:dyDescent="0.2">
      <c r="A1051" s="40">
        <v>82</v>
      </c>
      <c r="B1051" s="85" t="s">
        <v>3955</v>
      </c>
      <c r="C1051" s="85"/>
      <c r="D1051" s="85" t="s">
        <v>18</v>
      </c>
      <c r="E1051" s="70"/>
      <c r="F1051" s="85" t="s">
        <v>3504</v>
      </c>
      <c r="G1051" s="85"/>
      <c r="H1051" s="83"/>
      <c r="I1051" s="83"/>
      <c r="J1051" s="83"/>
      <c r="K1051" s="83"/>
      <c r="L1051" s="83"/>
      <c r="Y1051" t="s">
        <v>16</v>
      </c>
      <c r="Z1051" t="s">
        <v>3956</v>
      </c>
      <c r="AA1051" t="s">
        <v>3957</v>
      </c>
      <c r="AB1051" t="s">
        <v>3956</v>
      </c>
      <c r="AC1051" t="s">
        <v>3958</v>
      </c>
      <c r="AD1051" t="s">
        <v>3504</v>
      </c>
      <c r="AE1051" t="s">
        <v>4021</v>
      </c>
    </row>
    <row r="1052" spans="1:31" ht="15" customHeight="1" x14ac:dyDescent="0.2">
      <c r="A1052" s="40">
        <v>82</v>
      </c>
      <c r="B1052" s="85" t="s">
        <v>3955</v>
      </c>
      <c r="C1052" s="85"/>
      <c r="D1052" s="85" t="s">
        <v>18</v>
      </c>
      <c r="E1052" s="70"/>
      <c r="F1052" s="85" t="s">
        <v>3506</v>
      </c>
      <c r="G1052" s="85"/>
      <c r="H1052" s="83"/>
      <c r="I1052" s="83"/>
      <c r="J1052" s="83"/>
      <c r="K1052" s="83"/>
      <c r="L1052" s="83"/>
      <c r="Y1052" t="s">
        <v>16</v>
      </c>
      <c r="Z1052" t="s">
        <v>3956</v>
      </c>
      <c r="AA1052" t="s">
        <v>3957</v>
      </c>
      <c r="AB1052" t="s">
        <v>3956</v>
      </c>
      <c r="AC1052" t="s">
        <v>3958</v>
      </c>
      <c r="AD1052" t="s">
        <v>3506</v>
      </c>
      <c r="AE1052" t="s">
        <v>4022</v>
      </c>
    </row>
    <row r="1053" spans="1:31" ht="15" customHeight="1" x14ac:dyDescent="0.2">
      <c r="A1053" s="40">
        <v>82</v>
      </c>
      <c r="B1053" s="85" t="s">
        <v>3955</v>
      </c>
      <c r="C1053" s="85"/>
      <c r="D1053" s="85" t="s">
        <v>18</v>
      </c>
      <c r="E1053" s="70"/>
      <c r="F1053" s="85" t="s">
        <v>3508</v>
      </c>
      <c r="G1053" s="85"/>
      <c r="H1053" s="83"/>
      <c r="I1053" s="83"/>
      <c r="J1053" s="83"/>
      <c r="K1053" s="83"/>
      <c r="L1053" s="83"/>
      <c r="Y1053" t="s">
        <v>16</v>
      </c>
      <c r="Z1053" t="s">
        <v>3956</v>
      </c>
      <c r="AA1053" t="s">
        <v>3957</v>
      </c>
      <c r="AB1053" t="s">
        <v>3956</v>
      </c>
      <c r="AC1053" t="s">
        <v>3958</v>
      </c>
      <c r="AD1053" t="s">
        <v>3508</v>
      </c>
      <c r="AE1053" t="s">
        <v>4023</v>
      </c>
    </row>
    <row r="1054" spans="1:31" ht="15" customHeight="1" x14ac:dyDescent="0.2">
      <c r="A1054" s="40">
        <v>82</v>
      </c>
      <c r="B1054" s="85" t="s">
        <v>3955</v>
      </c>
      <c r="C1054" s="85"/>
      <c r="D1054" s="85" t="s">
        <v>18</v>
      </c>
      <c r="E1054" s="70"/>
      <c r="F1054" s="85" t="s">
        <v>3510</v>
      </c>
      <c r="G1054" s="85"/>
      <c r="H1054" s="83"/>
      <c r="I1054" s="83"/>
      <c r="J1054" s="83"/>
      <c r="K1054" s="83"/>
      <c r="L1054" s="83"/>
      <c r="Y1054" t="s">
        <v>16</v>
      </c>
      <c r="Z1054" t="s">
        <v>3956</v>
      </c>
      <c r="AA1054" t="s">
        <v>3957</v>
      </c>
      <c r="AB1054" t="s">
        <v>3956</v>
      </c>
      <c r="AC1054" t="s">
        <v>3958</v>
      </c>
      <c r="AD1054" t="s">
        <v>3510</v>
      </c>
      <c r="AE1054" t="s">
        <v>4024</v>
      </c>
    </row>
    <row r="1055" spans="1:31" ht="15" customHeight="1" x14ac:dyDescent="0.2">
      <c r="A1055" s="40">
        <v>82</v>
      </c>
      <c r="B1055" s="85" t="s">
        <v>3955</v>
      </c>
      <c r="C1055" s="85"/>
      <c r="D1055" s="85" t="s">
        <v>18</v>
      </c>
      <c r="E1055" s="70"/>
      <c r="F1055" s="85" t="s">
        <v>3512</v>
      </c>
      <c r="G1055" s="85"/>
      <c r="H1055" s="83"/>
      <c r="I1055" s="83"/>
      <c r="J1055" s="83"/>
      <c r="K1055" s="83"/>
      <c r="L1055" s="83"/>
      <c r="Y1055" t="s">
        <v>16</v>
      </c>
      <c r="Z1055" t="s">
        <v>3956</v>
      </c>
      <c r="AA1055" t="s">
        <v>3957</v>
      </c>
      <c r="AB1055" t="s">
        <v>3956</v>
      </c>
      <c r="AC1055" t="s">
        <v>3958</v>
      </c>
      <c r="AD1055" t="s">
        <v>3512</v>
      </c>
      <c r="AE1055" t="s">
        <v>4025</v>
      </c>
    </row>
    <row r="1056" spans="1:31" ht="15" customHeight="1" x14ac:dyDescent="0.2">
      <c r="A1056" s="40">
        <v>82</v>
      </c>
      <c r="B1056" s="85" t="s">
        <v>3955</v>
      </c>
      <c r="C1056" s="85"/>
      <c r="D1056" s="85" t="s">
        <v>18</v>
      </c>
      <c r="E1056" s="70"/>
      <c r="F1056" s="85" t="s">
        <v>3514</v>
      </c>
      <c r="G1056" s="85"/>
      <c r="H1056" s="83"/>
      <c r="I1056" s="83"/>
      <c r="J1056" s="83"/>
      <c r="K1056" s="83"/>
      <c r="L1056" s="83"/>
      <c r="Y1056" t="s">
        <v>16</v>
      </c>
      <c r="Z1056" t="s">
        <v>3956</v>
      </c>
      <c r="AA1056" t="s">
        <v>3957</v>
      </c>
      <c r="AB1056" t="s">
        <v>3956</v>
      </c>
      <c r="AC1056" t="s">
        <v>3958</v>
      </c>
      <c r="AD1056" t="s">
        <v>3514</v>
      </c>
      <c r="AE1056" t="s">
        <v>4026</v>
      </c>
    </row>
    <row r="1057" spans="1:31" ht="15" customHeight="1" x14ac:dyDescent="0.2">
      <c r="A1057" s="40">
        <v>82</v>
      </c>
      <c r="B1057" s="85" t="s">
        <v>3955</v>
      </c>
      <c r="C1057" s="85"/>
      <c r="D1057" s="85" t="s">
        <v>18</v>
      </c>
      <c r="E1057" s="70"/>
      <c r="F1057" s="85" t="s">
        <v>3516</v>
      </c>
      <c r="G1057" s="85"/>
      <c r="H1057" s="83"/>
      <c r="I1057" s="83"/>
      <c r="J1057" s="83"/>
      <c r="K1057" s="83"/>
      <c r="L1057" s="83"/>
      <c r="Y1057" t="s">
        <v>16</v>
      </c>
      <c r="Z1057" t="s">
        <v>3956</v>
      </c>
      <c r="AA1057" t="s">
        <v>3957</v>
      </c>
      <c r="AB1057" t="s">
        <v>3956</v>
      </c>
      <c r="AC1057" t="s">
        <v>3958</v>
      </c>
      <c r="AD1057" t="s">
        <v>3516</v>
      </c>
      <c r="AE1057" t="s">
        <v>4027</v>
      </c>
    </row>
    <row r="1058" spans="1:31" ht="15" customHeight="1" x14ac:dyDescent="0.2">
      <c r="A1058" s="40">
        <v>82</v>
      </c>
      <c r="B1058" s="85" t="s">
        <v>3955</v>
      </c>
      <c r="C1058" s="85"/>
      <c r="D1058" s="85" t="s">
        <v>18</v>
      </c>
      <c r="E1058" s="70"/>
      <c r="F1058" s="85" t="s">
        <v>3518</v>
      </c>
      <c r="G1058" s="85"/>
      <c r="H1058" s="83"/>
      <c r="I1058" s="83"/>
      <c r="J1058" s="83"/>
      <c r="K1058" s="83"/>
      <c r="L1058" s="83"/>
      <c r="Y1058" t="s">
        <v>16</v>
      </c>
      <c r="Z1058" t="s">
        <v>3956</v>
      </c>
      <c r="AA1058" t="s">
        <v>3957</v>
      </c>
      <c r="AB1058" t="s">
        <v>3956</v>
      </c>
      <c r="AC1058" t="s">
        <v>3958</v>
      </c>
      <c r="AD1058" t="s">
        <v>3518</v>
      </c>
      <c r="AE1058" t="s">
        <v>4028</v>
      </c>
    </row>
    <row r="1059" spans="1:31" ht="15" customHeight="1" x14ac:dyDescent="0.2">
      <c r="A1059" s="40">
        <v>82</v>
      </c>
      <c r="B1059" s="85" t="s">
        <v>3955</v>
      </c>
      <c r="C1059" s="85"/>
      <c r="D1059" s="85" t="s">
        <v>18</v>
      </c>
      <c r="E1059" s="70"/>
      <c r="F1059" s="85" t="s">
        <v>3520</v>
      </c>
      <c r="G1059" s="85"/>
      <c r="H1059" s="83"/>
      <c r="I1059" s="83"/>
      <c r="J1059" s="83"/>
      <c r="K1059" s="83"/>
      <c r="L1059" s="83"/>
      <c r="Y1059" t="s">
        <v>16</v>
      </c>
      <c r="Z1059" t="s">
        <v>3956</v>
      </c>
      <c r="AA1059" t="s">
        <v>3957</v>
      </c>
      <c r="AB1059" t="s">
        <v>3956</v>
      </c>
      <c r="AC1059" t="s">
        <v>3958</v>
      </c>
      <c r="AD1059" t="s">
        <v>3520</v>
      </c>
      <c r="AE1059" t="s">
        <v>4029</v>
      </c>
    </row>
    <row r="1060" spans="1:31" ht="15" customHeight="1" x14ac:dyDescent="0.2">
      <c r="A1060" s="40">
        <v>82</v>
      </c>
      <c r="B1060" s="85" t="s">
        <v>3955</v>
      </c>
      <c r="C1060" s="85"/>
      <c r="D1060" s="85" t="s">
        <v>18</v>
      </c>
      <c r="E1060" s="70"/>
      <c r="F1060" s="85" t="s">
        <v>3522</v>
      </c>
      <c r="G1060" s="85"/>
      <c r="H1060" s="83"/>
      <c r="I1060" s="83"/>
      <c r="J1060" s="83"/>
      <c r="K1060" s="83"/>
      <c r="L1060" s="83"/>
      <c r="Y1060" t="s">
        <v>16</v>
      </c>
      <c r="Z1060" t="s">
        <v>3956</v>
      </c>
      <c r="AA1060" t="s">
        <v>3957</v>
      </c>
      <c r="AB1060" t="s">
        <v>3956</v>
      </c>
      <c r="AC1060" t="s">
        <v>3958</v>
      </c>
      <c r="AD1060" t="s">
        <v>3522</v>
      </c>
      <c r="AE1060" t="s">
        <v>4030</v>
      </c>
    </row>
    <row r="1061" spans="1:31" ht="15" customHeight="1" x14ac:dyDescent="0.2">
      <c r="A1061" s="40">
        <v>82</v>
      </c>
      <c r="B1061" s="85" t="s">
        <v>3955</v>
      </c>
      <c r="C1061" s="85"/>
      <c r="D1061" s="85" t="s">
        <v>18</v>
      </c>
      <c r="E1061" s="70"/>
      <c r="F1061" s="85" t="s">
        <v>3526</v>
      </c>
      <c r="G1061" s="85"/>
      <c r="H1061" s="83"/>
      <c r="I1061" s="83"/>
      <c r="J1061" s="83"/>
      <c r="K1061" s="83"/>
      <c r="L1061" s="83"/>
      <c r="Y1061" t="s">
        <v>16</v>
      </c>
      <c r="Z1061" t="s">
        <v>3956</v>
      </c>
      <c r="AA1061" t="s">
        <v>3957</v>
      </c>
      <c r="AB1061" t="s">
        <v>3956</v>
      </c>
      <c r="AC1061" t="s">
        <v>3958</v>
      </c>
      <c r="AD1061" t="s">
        <v>3526</v>
      </c>
      <c r="AE1061" t="s">
        <v>4031</v>
      </c>
    </row>
    <row r="1062" spans="1:31" ht="15" customHeight="1" x14ac:dyDescent="0.2">
      <c r="A1062" s="40">
        <v>82</v>
      </c>
      <c r="B1062" s="85" t="s">
        <v>3955</v>
      </c>
      <c r="C1062" s="85"/>
      <c r="D1062" s="85" t="s">
        <v>18</v>
      </c>
      <c r="E1062" s="70"/>
      <c r="F1062" s="85" t="s">
        <v>3530</v>
      </c>
      <c r="G1062" s="85"/>
      <c r="H1062" s="83"/>
      <c r="I1062" s="83"/>
      <c r="J1062" s="83"/>
      <c r="K1062" s="83"/>
      <c r="L1062" s="83"/>
      <c r="Y1062" t="s">
        <v>16</v>
      </c>
      <c r="Z1062" t="s">
        <v>3956</v>
      </c>
      <c r="AA1062" t="s">
        <v>3957</v>
      </c>
      <c r="AB1062" t="s">
        <v>3956</v>
      </c>
      <c r="AC1062" t="s">
        <v>3958</v>
      </c>
      <c r="AD1062" t="s">
        <v>3530</v>
      </c>
      <c r="AE1062" t="s">
        <v>4032</v>
      </c>
    </row>
    <row r="1063" spans="1:31" ht="15" customHeight="1" x14ac:dyDescent="0.2">
      <c r="A1063" s="40">
        <v>82</v>
      </c>
      <c r="B1063" s="85" t="s">
        <v>3955</v>
      </c>
      <c r="C1063" s="85"/>
      <c r="D1063" s="85" t="s">
        <v>18</v>
      </c>
      <c r="E1063" s="70"/>
      <c r="F1063" s="85" t="s">
        <v>3532</v>
      </c>
      <c r="G1063" s="85"/>
      <c r="H1063" s="83"/>
      <c r="I1063" s="83"/>
      <c r="J1063" s="83"/>
      <c r="K1063" s="83"/>
      <c r="L1063" s="83"/>
      <c r="Y1063" t="s">
        <v>16</v>
      </c>
      <c r="Z1063" t="s">
        <v>3956</v>
      </c>
      <c r="AA1063" t="s">
        <v>3957</v>
      </c>
      <c r="AB1063" t="s">
        <v>3956</v>
      </c>
      <c r="AC1063" t="s">
        <v>3958</v>
      </c>
      <c r="AD1063" t="s">
        <v>3532</v>
      </c>
      <c r="AE1063" t="s">
        <v>4033</v>
      </c>
    </row>
    <row r="1064" spans="1:31" ht="15" customHeight="1" x14ac:dyDescent="0.2">
      <c r="A1064" s="40">
        <v>82</v>
      </c>
      <c r="B1064" s="85" t="s">
        <v>3955</v>
      </c>
      <c r="C1064" s="85"/>
      <c r="D1064" s="85" t="s">
        <v>18</v>
      </c>
      <c r="E1064" s="70"/>
      <c r="F1064" s="85" t="s">
        <v>3600</v>
      </c>
      <c r="G1064" s="85"/>
      <c r="H1064" s="83"/>
      <c r="I1064" s="83"/>
      <c r="J1064" s="83"/>
      <c r="K1064" s="83"/>
      <c r="L1064" s="83"/>
      <c r="Y1064" t="s">
        <v>16</v>
      </c>
      <c r="Z1064" t="s">
        <v>3956</v>
      </c>
      <c r="AA1064" t="s">
        <v>3957</v>
      </c>
      <c r="AB1064" t="s">
        <v>3956</v>
      </c>
      <c r="AC1064" t="s">
        <v>3958</v>
      </c>
      <c r="AD1064" t="s">
        <v>3600</v>
      </c>
      <c r="AE1064" t="s">
        <v>4034</v>
      </c>
    </row>
    <row r="1065" spans="1:31" ht="15" customHeight="1" x14ac:dyDescent="0.2">
      <c r="A1065" s="40">
        <v>82</v>
      </c>
      <c r="B1065" s="85" t="s">
        <v>3955</v>
      </c>
      <c r="C1065" s="85"/>
      <c r="D1065" s="85" t="s">
        <v>18</v>
      </c>
      <c r="E1065" s="70"/>
      <c r="F1065" s="85" t="s">
        <v>3602</v>
      </c>
      <c r="G1065" s="85"/>
      <c r="H1065" s="83"/>
      <c r="I1065" s="83"/>
      <c r="J1065" s="83"/>
      <c r="K1065" s="83"/>
      <c r="L1065" s="83"/>
      <c r="Y1065" t="s">
        <v>16</v>
      </c>
      <c r="Z1065" t="s">
        <v>3956</v>
      </c>
      <c r="AA1065" t="s">
        <v>3957</v>
      </c>
      <c r="AB1065" t="s">
        <v>3956</v>
      </c>
      <c r="AC1065" t="s">
        <v>3958</v>
      </c>
      <c r="AD1065" t="s">
        <v>3602</v>
      </c>
      <c r="AE1065" t="s">
        <v>4035</v>
      </c>
    </row>
    <row r="1066" spans="1:31" ht="15" customHeight="1" x14ac:dyDescent="0.2">
      <c r="A1066" s="40">
        <v>82</v>
      </c>
      <c r="B1066" s="85" t="s">
        <v>3955</v>
      </c>
      <c r="C1066" s="85"/>
      <c r="D1066" s="85" t="s">
        <v>18</v>
      </c>
      <c r="E1066" s="70"/>
      <c r="F1066" s="85" t="s">
        <v>3604</v>
      </c>
      <c r="G1066" s="85"/>
      <c r="H1066" s="83"/>
      <c r="I1066" s="83"/>
      <c r="J1066" s="83"/>
      <c r="K1066" s="83"/>
      <c r="L1066" s="83"/>
      <c r="Y1066" t="s">
        <v>16</v>
      </c>
      <c r="Z1066" t="s">
        <v>3956</v>
      </c>
      <c r="AA1066" t="s">
        <v>3957</v>
      </c>
      <c r="AB1066" t="s">
        <v>3956</v>
      </c>
      <c r="AC1066" t="s">
        <v>3958</v>
      </c>
      <c r="AD1066" t="s">
        <v>3604</v>
      </c>
      <c r="AE1066" t="s">
        <v>4036</v>
      </c>
    </row>
    <row r="1067" spans="1:31" ht="15" customHeight="1" x14ac:dyDescent="0.2">
      <c r="A1067" s="40">
        <v>82</v>
      </c>
      <c r="B1067" s="85" t="s">
        <v>3955</v>
      </c>
      <c r="C1067" s="85"/>
      <c r="D1067" s="85" t="s">
        <v>18</v>
      </c>
      <c r="E1067" s="70"/>
      <c r="F1067" s="85" t="s">
        <v>3606</v>
      </c>
      <c r="G1067" s="85"/>
      <c r="H1067" s="83"/>
      <c r="I1067" s="83"/>
      <c r="J1067" s="83"/>
      <c r="K1067" s="83"/>
      <c r="L1067" s="83"/>
      <c r="Y1067" t="s">
        <v>16</v>
      </c>
      <c r="Z1067" t="s">
        <v>3956</v>
      </c>
      <c r="AA1067" t="s">
        <v>3957</v>
      </c>
      <c r="AB1067" t="s">
        <v>3956</v>
      </c>
      <c r="AC1067" t="s">
        <v>3958</v>
      </c>
      <c r="AD1067" t="s">
        <v>3606</v>
      </c>
      <c r="AE1067" t="s">
        <v>4037</v>
      </c>
    </row>
    <row r="1068" spans="1:31" ht="15" customHeight="1" x14ac:dyDescent="0.2">
      <c r="A1068" s="40">
        <v>82</v>
      </c>
      <c r="B1068" s="85" t="s">
        <v>3955</v>
      </c>
      <c r="C1068" s="85"/>
      <c r="D1068" s="85" t="s">
        <v>18</v>
      </c>
      <c r="E1068" s="70"/>
      <c r="F1068" s="85" t="s">
        <v>3608</v>
      </c>
      <c r="G1068" s="85"/>
      <c r="H1068" s="83"/>
      <c r="I1068" s="83"/>
      <c r="J1068" s="83"/>
      <c r="K1068" s="83"/>
      <c r="L1068" s="83"/>
      <c r="Y1068" t="s">
        <v>16</v>
      </c>
      <c r="Z1068" t="s">
        <v>3956</v>
      </c>
      <c r="AA1068" t="s">
        <v>3957</v>
      </c>
      <c r="AB1068" t="s">
        <v>3956</v>
      </c>
      <c r="AC1068" t="s">
        <v>3958</v>
      </c>
      <c r="AD1068" t="s">
        <v>3608</v>
      </c>
      <c r="AE1068" t="s">
        <v>4038</v>
      </c>
    </row>
    <row r="1069" spans="1:31" ht="15" customHeight="1" x14ac:dyDescent="0.2">
      <c r="A1069" s="40">
        <v>82</v>
      </c>
      <c r="B1069" s="85" t="s">
        <v>3955</v>
      </c>
      <c r="C1069" s="85"/>
      <c r="D1069" s="85" t="s">
        <v>18</v>
      </c>
      <c r="E1069" s="70"/>
      <c r="F1069" s="85" t="s">
        <v>3534</v>
      </c>
      <c r="G1069" s="85"/>
      <c r="H1069" s="83"/>
      <c r="I1069" s="83"/>
      <c r="J1069" s="83"/>
      <c r="K1069" s="83"/>
      <c r="L1069" s="83"/>
      <c r="Y1069" t="s">
        <v>16</v>
      </c>
      <c r="Z1069" t="s">
        <v>3956</v>
      </c>
      <c r="AA1069" t="s">
        <v>3957</v>
      </c>
      <c r="AB1069" t="s">
        <v>3956</v>
      </c>
      <c r="AC1069" t="s">
        <v>3958</v>
      </c>
      <c r="AD1069" t="s">
        <v>3534</v>
      </c>
      <c r="AE1069" t="s">
        <v>4039</v>
      </c>
    </row>
    <row r="1070" spans="1:31" ht="15" customHeight="1" x14ac:dyDescent="0.2">
      <c r="A1070" s="40">
        <v>82</v>
      </c>
      <c r="B1070" s="85" t="s">
        <v>3955</v>
      </c>
      <c r="C1070" s="85"/>
      <c r="D1070" s="85" t="s">
        <v>18</v>
      </c>
      <c r="E1070" s="70"/>
      <c r="F1070" s="85" t="s">
        <v>3536</v>
      </c>
      <c r="G1070" s="85"/>
      <c r="H1070" s="83"/>
      <c r="I1070" s="83"/>
      <c r="J1070" s="83"/>
      <c r="K1070" s="83"/>
      <c r="L1070" s="83"/>
      <c r="Y1070" t="s">
        <v>16</v>
      </c>
      <c r="Z1070" t="s">
        <v>3956</v>
      </c>
      <c r="AA1070" t="s">
        <v>3957</v>
      </c>
      <c r="AB1070" t="s">
        <v>3956</v>
      </c>
      <c r="AC1070" t="s">
        <v>3958</v>
      </c>
      <c r="AD1070" t="s">
        <v>3536</v>
      </c>
      <c r="AE1070" t="s">
        <v>4040</v>
      </c>
    </row>
    <row r="1071" spans="1:31" ht="15" customHeight="1" x14ac:dyDescent="0.2">
      <c r="A1071" s="40">
        <v>82</v>
      </c>
      <c r="B1071" s="85" t="s">
        <v>3955</v>
      </c>
      <c r="C1071" s="85"/>
      <c r="D1071" s="85" t="s">
        <v>18</v>
      </c>
      <c r="E1071" s="70"/>
      <c r="F1071" s="85" t="s">
        <v>3538</v>
      </c>
      <c r="G1071" s="85"/>
      <c r="H1071" s="83"/>
      <c r="I1071" s="83"/>
      <c r="J1071" s="83"/>
      <c r="K1071" s="83"/>
      <c r="L1071" s="83"/>
      <c r="Y1071" t="s">
        <v>16</v>
      </c>
      <c r="Z1071" t="s">
        <v>3956</v>
      </c>
      <c r="AA1071" t="s">
        <v>3957</v>
      </c>
      <c r="AB1071" t="s">
        <v>3956</v>
      </c>
      <c r="AC1071" t="s">
        <v>3958</v>
      </c>
      <c r="AD1071" t="s">
        <v>3538</v>
      </c>
      <c r="AE1071" t="s">
        <v>4041</v>
      </c>
    </row>
    <row r="1072" spans="1:31" ht="15" customHeight="1" x14ac:dyDescent="0.2">
      <c r="A1072" s="40">
        <v>82</v>
      </c>
      <c r="B1072" s="85" t="s">
        <v>3955</v>
      </c>
      <c r="C1072" s="85"/>
      <c r="D1072" s="85" t="s">
        <v>18</v>
      </c>
      <c r="E1072" s="70"/>
      <c r="F1072" s="85" t="s">
        <v>3540</v>
      </c>
      <c r="G1072" s="85"/>
      <c r="H1072" s="83"/>
      <c r="I1072" s="83"/>
      <c r="J1072" s="83"/>
      <c r="K1072" s="83"/>
      <c r="L1072" s="83"/>
      <c r="Y1072" t="s">
        <v>16</v>
      </c>
      <c r="Z1072" t="s">
        <v>3956</v>
      </c>
      <c r="AA1072" t="s">
        <v>3957</v>
      </c>
      <c r="AB1072" t="s">
        <v>3956</v>
      </c>
      <c r="AC1072" t="s">
        <v>3958</v>
      </c>
      <c r="AD1072" t="s">
        <v>3540</v>
      </c>
      <c r="AE1072" t="s">
        <v>4042</v>
      </c>
    </row>
    <row r="1073" spans="1:31" ht="15" customHeight="1" x14ac:dyDescent="0.2">
      <c r="A1073" s="40">
        <v>82</v>
      </c>
      <c r="B1073" s="85" t="s">
        <v>3955</v>
      </c>
      <c r="C1073" s="85"/>
      <c r="D1073" s="85" t="s">
        <v>18</v>
      </c>
      <c r="E1073" s="70"/>
      <c r="F1073" s="85" t="s">
        <v>3542</v>
      </c>
      <c r="G1073" s="85"/>
      <c r="H1073" s="83"/>
      <c r="I1073" s="83"/>
      <c r="J1073" s="83"/>
      <c r="K1073" s="83"/>
      <c r="L1073" s="83"/>
      <c r="Y1073" t="s">
        <v>16</v>
      </c>
      <c r="Z1073" t="s">
        <v>3956</v>
      </c>
      <c r="AA1073" t="s">
        <v>3957</v>
      </c>
      <c r="AB1073" t="s">
        <v>3956</v>
      </c>
      <c r="AC1073" t="s">
        <v>3958</v>
      </c>
      <c r="AD1073" t="s">
        <v>3542</v>
      </c>
      <c r="AE1073" t="s">
        <v>4043</v>
      </c>
    </row>
    <row r="1074" spans="1:31" ht="15" customHeight="1" x14ac:dyDescent="0.2">
      <c r="A1074" s="40">
        <v>82</v>
      </c>
      <c r="B1074" s="85" t="s">
        <v>3955</v>
      </c>
      <c r="C1074" s="85"/>
      <c r="D1074" s="85" t="s">
        <v>18</v>
      </c>
      <c r="E1074" s="70"/>
      <c r="F1074" s="85" t="s">
        <v>3544</v>
      </c>
      <c r="G1074" s="85"/>
      <c r="H1074" s="83"/>
      <c r="I1074" s="83"/>
      <c r="J1074" s="83"/>
      <c r="K1074" s="83"/>
      <c r="L1074" s="83"/>
      <c r="Y1074" t="s">
        <v>16</v>
      </c>
      <c r="Z1074" t="s">
        <v>3956</v>
      </c>
      <c r="AA1074" t="s">
        <v>3957</v>
      </c>
      <c r="AB1074" t="s">
        <v>3956</v>
      </c>
      <c r="AC1074" t="s">
        <v>3958</v>
      </c>
      <c r="AD1074" t="s">
        <v>3544</v>
      </c>
      <c r="AE1074" t="s">
        <v>4044</v>
      </c>
    </row>
    <row r="1075" spans="1:31" ht="15" customHeight="1" x14ac:dyDescent="0.2">
      <c r="A1075" s="40">
        <v>82</v>
      </c>
      <c r="B1075" s="85" t="s">
        <v>3955</v>
      </c>
      <c r="C1075" s="85"/>
      <c r="D1075" s="85" t="s">
        <v>18</v>
      </c>
      <c r="E1075" s="70"/>
      <c r="F1075" s="85" t="s">
        <v>3546</v>
      </c>
      <c r="G1075" s="85"/>
      <c r="H1075" s="83"/>
      <c r="I1075" s="83"/>
      <c r="J1075" s="83"/>
      <c r="K1075" s="83"/>
      <c r="L1075" s="83"/>
      <c r="Y1075" t="s">
        <v>16</v>
      </c>
      <c r="Z1075" t="s">
        <v>3956</v>
      </c>
      <c r="AA1075" t="s">
        <v>3957</v>
      </c>
      <c r="AB1075" t="s">
        <v>3956</v>
      </c>
      <c r="AC1075" t="s">
        <v>3958</v>
      </c>
      <c r="AD1075" t="s">
        <v>3546</v>
      </c>
      <c r="AE1075" t="s">
        <v>4045</v>
      </c>
    </row>
    <row r="1076" spans="1:31" ht="15" customHeight="1" x14ac:dyDescent="0.2">
      <c r="A1076" s="40">
        <v>82</v>
      </c>
      <c r="B1076" s="85" t="s">
        <v>3955</v>
      </c>
      <c r="C1076" s="85"/>
      <c r="D1076" s="85" t="s">
        <v>18</v>
      </c>
      <c r="E1076" s="70"/>
      <c r="F1076" s="85" t="s">
        <v>3548</v>
      </c>
      <c r="G1076" s="85"/>
      <c r="H1076" s="83"/>
      <c r="I1076" s="83"/>
      <c r="J1076" s="83"/>
      <c r="K1076" s="83"/>
      <c r="L1076" s="83"/>
      <c r="Y1076" t="s">
        <v>16</v>
      </c>
      <c r="Z1076" t="s">
        <v>3956</v>
      </c>
      <c r="AA1076" t="s">
        <v>3957</v>
      </c>
      <c r="AB1076" t="s">
        <v>3956</v>
      </c>
      <c r="AC1076" t="s">
        <v>3958</v>
      </c>
      <c r="AD1076" t="s">
        <v>3548</v>
      </c>
      <c r="AE1076" t="s">
        <v>4046</v>
      </c>
    </row>
    <row r="1077" spans="1:31" ht="15" customHeight="1" x14ac:dyDescent="0.2">
      <c r="A1077" s="40">
        <v>82</v>
      </c>
      <c r="B1077" s="85" t="s">
        <v>3955</v>
      </c>
      <c r="C1077" s="85"/>
      <c r="D1077" s="85" t="s">
        <v>18</v>
      </c>
      <c r="E1077" s="70"/>
      <c r="F1077" s="85" t="s">
        <v>3550</v>
      </c>
      <c r="G1077" s="85"/>
      <c r="H1077" s="83"/>
      <c r="I1077" s="83"/>
      <c r="J1077" s="83"/>
      <c r="K1077" s="83"/>
      <c r="L1077" s="83"/>
      <c r="Y1077" t="s">
        <v>16</v>
      </c>
      <c r="Z1077" t="s">
        <v>3956</v>
      </c>
      <c r="AA1077" t="s">
        <v>3957</v>
      </c>
      <c r="AB1077" t="s">
        <v>3956</v>
      </c>
      <c r="AC1077" t="s">
        <v>3958</v>
      </c>
      <c r="AD1077" t="s">
        <v>3550</v>
      </c>
      <c r="AE1077" t="s">
        <v>4047</v>
      </c>
    </row>
    <row r="1078" spans="1:31" ht="15" customHeight="1" x14ac:dyDescent="0.2">
      <c r="A1078" s="40">
        <v>82</v>
      </c>
      <c r="B1078" s="85" t="s">
        <v>3955</v>
      </c>
      <c r="C1078" s="85"/>
      <c r="D1078" s="85" t="s">
        <v>18</v>
      </c>
      <c r="E1078" s="70"/>
      <c r="F1078" s="85" t="s">
        <v>3552</v>
      </c>
      <c r="G1078" s="85"/>
      <c r="H1078" s="83"/>
      <c r="I1078" s="83"/>
      <c r="J1078" s="83"/>
      <c r="K1078" s="83"/>
      <c r="L1078" s="83"/>
      <c r="Y1078" t="s">
        <v>16</v>
      </c>
      <c r="Z1078" t="s">
        <v>3956</v>
      </c>
      <c r="AA1078" t="s">
        <v>3957</v>
      </c>
      <c r="AB1078" t="s">
        <v>3956</v>
      </c>
      <c r="AC1078" t="s">
        <v>3958</v>
      </c>
      <c r="AD1078" t="s">
        <v>3552</v>
      </c>
      <c r="AE1078" t="s">
        <v>4048</v>
      </c>
    </row>
    <row r="1079" spans="1:31" ht="15" customHeight="1" x14ac:dyDescent="0.2">
      <c r="A1079" s="40">
        <v>82</v>
      </c>
      <c r="B1079" s="85" t="s">
        <v>3955</v>
      </c>
      <c r="C1079" s="85"/>
      <c r="D1079" s="85" t="s">
        <v>18</v>
      </c>
      <c r="E1079" s="70"/>
      <c r="F1079" s="85" t="s">
        <v>3556</v>
      </c>
      <c r="G1079" s="85"/>
      <c r="H1079" s="83"/>
      <c r="I1079" s="83"/>
      <c r="J1079" s="83"/>
      <c r="K1079" s="83"/>
      <c r="L1079" s="83"/>
      <c r="Y1079" t="s">
        <v>16</v>
      </c>
      <c r="Z1079" t="s">
        <v>3956</v>
      </c>
      <c r="AA1079" t="s">
        <v>3957</v>
      </c>
      <c r="AB1079" t="s">
        <v>3956</v>
      </c>
      <c r="AC1079" t="s">
        <v>3958</v>
      </c>
      <c r="AD1079" t="s">
        <v>3556</v>
      </c>
      <c r="AE1079" t="s">
        <v>4049</v>
      </c>
    </row>
    <row r="1080" spans="1:31" ht="15" customHeight="1" x14ac:dyDescent="0.2">
      <c r="A1080" s="40">
        <v>82</v>
      </c>
      <c r="B1080" s="85" t="s">
        <v>3955</v>
      </c>
      <c r="C1080" s="85"/>
      <c r="D1080" s="85" t="s">
        <v>18</v>
      </c>
      <c r="E1080" s="70"/>
      <c r="F1080" s="85" t="s">
        <v>3558</v>
      </c>
      <c r="G1080" s="85"/>
      <c r="H1080" s="83"/>
      <c r="I1080" s="83"/>
      <c r="J1080" s="83"/>
      <c r="K1080" s="83"/>
      <c r="L1080" s="83"/>
      <c r="Y1080" t="s">
        <v>16</v>
      </c>
      <c r="Z1080" t="s">
        <v>3956</v>
      </c>
      <c r="AA1080" t="s">
        <v>3957</v>
      </c>
      <c r="AB1080" t="s">
        <v>3956</v>
      </c>
      <c r="AC1080" t="s">
        <v>3958</v>
      </c>
      <c r="AD1080" t="s">
        <v>3558</v>
      </c>
      <c r="AE1080" t="s">
        <v>4050</v>
      </c>
    </row>
    <row r="1081" spans="1:31" ht="15" customHeight="1" x14ac:dyDescent="0.2">
      <c r="A1081" s="40">
        <v>82</v>
      </c>
      <c r="B1081" s="85" t="s">
        <v>3955</v>
      </c>
      <c r="C1081" s="85"/>
      <c r="D1081" s="85" t="s">
        <v>18</v>
      </c>
      <c r="E1081" s="70"/>
      <c r="F1081" s="85" t="s">
        <v>3560</v>
      </c>
      <c r="G1081" s="85"/>
      <c r="H1081" s="83"/>
      <c r="I1081" s="83"/>
      <c r="J1081" s="83"/>
      <c r="K1081" s="83"/>
      <c r="L1081" s="83"/>
      <c r="Y1081" t="s">
        <v>16</v>
      </c>
      <c r="Z1081" t="s">
        <v>3956</v>
      </c>
      <c r="AA1081" t="s">
        <v>3957</v>
      </c>
      <c r="AB1081" t="s">
        <v>3956</v>
      </c>
      <c r="AC1081" t="s">
        <v>3958</v>
      </c>
      <c r="AD1081" t="s">
        <v>3560</v>
      </c>
      <c r="AE1081" t="s">
        <v>4051</v>
      </c>
    </row>
    <row r="1082" spans="1:31" ht="15" customHeight="1" x14ac:dyDescent="0.2">
      <c r="A1082" s="40">
        <v>82</v>
      </c>
      <c r="B1082" s="85" t="s">
        <v>3955</v>
      </c>
      <c r="C1082" s="85"/>
      <c r="D1082" s="85" t="s">
        <v>18</v>
      </c>
      <c r="E1082" s="70"/>
      <c r="F1082" s="85" t="s">
        <v>3562</v>
      </c>
      <c r="G1082" s="85"/>
      <c r="H1082" s="83"/>
      <c r="I1082" s="83"/>
      <c r="J1082" s="83"/>
      <c r="K1082" s="83"/>
      <c r="L1082" s="83"/>
      <c r="Y1082" t="s">
        <v>16</v>
      </c>
      <c r="Z1082" t="s">
        <v>3956</v>
      </c>
      <c r="AA1082" t="s">
        <v>3957</v>
      </c>
      <c r="AB1082" t="s">
        <v>3956</v>
      </c>
      <c r="AC1082" t="s">
        <v>3958</v>
      </c>
      <c r="AD1082" t="s">
        <v>3562</v>
      </c>
      <c r="AE1082" t="s">
        <v>4052</v>
      </c>
    </row>
    <row r="1083" spans="1:31" ht="15" customHeight="1" x14ac:dyDescent="0.2">
      <c r="A1083" s="40">
        <v>82</v>
      </c>
      <c r="B1083" s="85" t="s">
        <v>3955</v>
      </c>
      <c r="C1083" s="85"/>
      <c r="D1083" s="85" t="s">
        <v>18</v>
      </c>
      <c r="E1083" s="70"/>
      <c r="F1083" s="85" t="s">
        <v>3564</v>
      </c>
      <c r="G1083" s="85"/>
      <c r="H1083" s="83"/>
      <c r="I1083" s="83"/>
      <c r="J1083" s="83"/>
      <c r="K1083" s="83"/>
      <c r="L1083" s="83"/>
      <c r="Y1083" t="s">
        <v>16</v>
      </c>
      <c r="Z1083" t="s">
        <v>3956</v>
      </c>
      <c r="AA1083" t="s">
        <v>3957</v>
      </c>
      <c r="AB1083" t="s">
        <v>3956</v>
      </c>
      <c r="AC1083" t="s">
        <v>3958</v>
      </c>
      <c r="AD1083" t="s">
        <v>3564</v>
      </c>
      <c r="AE1083" t="s">
        <v>4053</v>
      </c>
    </row>
    <row r="1084" spans="1:31" ht="15" customHeight="1" x14ac:dyDescent="0.2">
      <c r="A1084" s="40">
        <v>82</v>
      </c>
      <c r="B1084" s="85" t="s">
        <v>3955</v>
      </c>
      <c r="C1084" s="85"/>
      <c r="D1084" s="85" t="s">
        <v>18</v>
      </c>
      <c r="E1084" s="70"/>
      <c r="F1084" s="85" t="s">
        <v>3566</v>
      </c>
      <c r="G1084" s="85"/>
      <c r="H1084" s="83"/>
      <c r="I1084" s="83"/>
      <c r="J1084" s="83"/>
      <c r="K1084" s="83"/>
      <c r="L1084" s="83"/>
      <c r="Y1084" t="s">
        <v>16</v>
      </c>
      <c r="Z1084" t="s">
        <v>3956</v>
      </c>
      <c r="AA1084" t="s">
        <v>3957</v>
      </c>
      <c r="AB1084" t="s">
        <v>3956</v>
      </c>
      <c r="AC1084" t="s">
        <v>3958</v>
      </c>
      <c r="AD1084" t="s">
        <v>3566</v>
      </c>
      <c r="AE1084" t="s">
        <v>4054</v>
      </c>
    </row>
    <row r="1085" spans="1:31" ht="15" customHeight="1" x14ac:dyDescent="0.2">
      <c r="A1085" s="40">
        <v>82</v>
      </c>
      <c r="B1085" s="85" t="s">
        <v>3955</v>
      </c>
      <c r="C1085" s="85"/>
      <c r="D1085" s="85" t="s">
        <v>18</v>
      </c>
      <c r="E1085" s="70"/>
      <c r="F1085" s="85" t="s">
        <v>3568</v>
      </c>
      <c r="G1085" s="85"/>
      <c r="H1085" s="83"/>
      <c r="I1085" s="83"/>
      <c r="J1085" s="83"/>
      <c r="K1085" s="83"/>
      <c r="L1085" s="83"/>
      <c r="Y1085" t="s">
        <v>16</v>
      </c>
      <c r="Z1085" t="s">
        <v>3956</v>
      </c>
      <c r="AA1085" t="s">
        <v>3957</v>
      </c>
      <c r="AB1085" t="s">
        <v>3956</v>
      </c>
      <c r="AC1085" t="s">
        <v>3958</v>
      </c>
      <c r="AD1085" t="s">
        <v>3568</v>
      </c>
      <c r="AE1085" t="s">
        <v>4055</v>
      </c>
    </row>
    <row r="1086" spans="1:31" ht="15" customHeight="1" x14ac:dyDescent="0.2">
      <c r="A1086" s="40">
        <v>82</v>
      </c>
      <c r="B1086" s="85" t="s">
        <v>3955</v>
      </c>
      <c r="C1086" s="85"/>
      <c r="D1086" s="85" t="s">
        <v>18</v>
      </c>
      <c r="E1086" s="70"/>
      <c r="F1086" s="85" t="s">
        <v>3570</v>
      </c>
      <c r="G1086" s="85"/>
      <c r="H1086" s="83"/>
      <c r="I1086" s="83"/>
      <c r="J1086" s="83"/>
      <c r="K1086" s="83"/>
      <c r="L1086" s="83"/>
      <c r="Y1086" t="s">
        <v>16</v>
      </c>
      <c r="Z1086" t="s">
        <v>3956</v>
      </c>
      <c r="AA1086" t="s">
        <v>3957</v>
      </c>
      <c r="AB1086" t="s">
        <v>3956</v>
      </c>
      <c r="AC1086" t="s">
        <v>3958</v>
      </c>
      <c r="AD1086" t="s">
        <v>3570</v>
      </c>
      <c r="AE1086" t="s">
        <v>4056</v>
      </c>
    </row>
    <row r="1087" spans="1:31" ht="15" customHeight="1" x14ac:dyDescent="0.2">
      <c r="A1087" s="40">
        <v>82</v>
      </c>
      <c r="B1087" s="85" t="s">
        <v>3955</v>
      </c>
      <c r="C1087" s="85"/>
      <c r="D1087" s="85" t="s">
        <v>18</v>
      </c>
      <c r="E1087" s="70"/>
      <c r="F1087" s="85" t="s">
        <v>3572</v>
      </c>
      <c r="G1087" s="85"/>
      <c r="H1087" s="83"/>
      <c r="I1087" s="83"/>
      <c r="J1087" s="83"/>
      <c r="K1087" s="83"/>
      <c r="L1087" s="83"/>
      <c r="Y1087" t="s">
        <v>16</v>
      </c>
      <c r="Z1087" t="s">
        <v>3956</v>
      </c>
      <c r="AA1087" t="s">
        <v>3957</v>
      </c>
      <c r="AB1087" t="s">
        <v>3956</v>
      </c>
      <c r="AC1087" t="s">
        <v>3958</v>
      </c>
      <c r="AD1087" t="s">
        <v>3572</v>
      </c>
      <c r="AE1087" t="s">
        <v>4057</v>
      </c>
    </row>
    <row r="1088" spans="1:31" ht="15" customHeight="1" x14ac:dyDescent="0.2">
      <c r="A1088" s="40">
        <v>82</v>
      </c>
      <c r="B1088" s="85" t="s">
        <v>3955</v>
      </c>
      <c r="C1088" s="85"/>
      <c r="D1088" s="85" t="s">
        <v>18</v>
      </c>
      <c r="E1088" s="70"/>
      <c r="F1088" s="85" t="s">
        <v>3574</v>
      </c>
      <c r="G1088" s="85"/>
      <c r="H1088" s="83"/>
      <c r="I1088" s="83"/>
      <c r="J1088" s="83"/>
      <c r="K1088" s="83"/>
      <c r="L1088" s="83"/>
      <c r="Y1088" t="s">
        <v>16</v>
      </c>
      <c r="Z1088" t="s">
        <v>3956</v>
      </c>
      <c r="AA1088" t="s">
        <v>3957</v>
      </c>
      <c r="AB1088" t="s">
        <v>3956</v>
      </c>
      <c r="AC1088" t="s">
        <v>3958</v>
      </c>
      <c r="AD1088" t="s">
        <v>3574</v>
      </c>
      <c r="AE1088" t="s">
        <v>4058</v>
      </c>
    </row>
    <row r="1089" spans="1:31" ht="15" customHeight="1" x14ac:dyDescent="0.2">
      <c r="A1089" s="40">
        <v>82</v>
      </c>
      <c r="B1089" s="85" t="s">
        <v>3955</v>
      </c>
      <c r="C1089" s="85"/>
      <c r="D1089" s="85" t="s">
        <v>18</v>
      </c>
      <c r="E1089" s="70"/>
      <c r="F1089" s="85" t="s">
        <v>3664</v>
      </c>
      <c r="G1089" s="85"/>
      <c r="H1089" s="83"/>
      <c r="I1089" s="83"/>
      <c r="J1089" s="83"/>
      <c r="K1089" s="83"/>
      <c r="L1089" s="83"/>
      <c r="Y1089" t="s">
        <v>16</v>
      </c>
      <c r="Z1089" t="s">
        <v>3956</v>
      </c>
      <c r="AA1089" t="s">
        <v>3957</v>
      </c>
      <c r="AB1089" t="s">
        <v>3956</v>
      </c>
      <c r="AC1089" t="s">
        <v>3958</v>
      </c>
      <c r="AD1089" t="s">
        <v>3664</v>
      </c>
      <c r="AE1089" t="s">
        <v>4059</v>
      </c>
    </row>
    <row r="1090" spans="1:31" ht="15" customHeight="1" x14ac:dyDescent="0.2">
      <c r="A1090" s="40">
        <v>82</v>
      </c>
      <c r="B1090" s="85" t="s">
        <v>3955</v>
      </c>
      <c r="C1090" s="85"/>
      <c r="D1090" s="85" t="s">
        <v>18</v>
      </c>
      <c r="E1090" s="70"/>
      <c r="F1090" s="85" t="s">
        <v>3554</v>
      </c>
      <c r="G1090" s="85"/>
      <c r="H1090" s="83"/>
      <c r="I1090" s="83"/>
      <c r="J1090" s="83"/>
      <c r="K1090" s="83"/>
      <c r="L1090" s="83"/>
      <c r="Y1090" t="s">
        <v>16</v>
      </c>
      <c r="Z1090" t="s">
        <v>3956</v>
      </c>
      <c r="AA1090" t="s">
        <v>3957</v>
      </c>
      <c r="AB1090" t="s">
        <v>3956</v>
      </c>
      <c r="AC1090" t="s">
        <v>3958</v>
      </c>
      <c r="AD1090" t="s">
        <v>3554</v>
      </c>
      <c r="AE1090" t="s">
        <v>4060</v>
      </c>
    </row>
    <row r="1091" spans="1:31" ht="15" customHeight="1" x14ac:dyDescent="0.2">
      <c r="A1091" s="40">
        <v>82</v>
      </c>
      <c r="B1091" s="85" t="s">
        <v>3955</v>
      </c>
      <c r="C1091" s="85"/>
      <c r="D1091" s="85" t="s">
        <v>18</v>
      </c>
      <c r="E1091" s="70"/>
      <c r="F1091" s="85" t="s">
        <v>3576</v>
      </c>
      <c r="G1091" s="85"/>
      <c r="H1091" s="83"/>
      <c r="I1091" s="83"/>
      <c r="J1091" s="83"/>
      <c r="K1091" s="83"/>
      <c r="L1091" s="83"/>
      <c r="Y1091" t="s">
        <v>16</v>
      </c>
      <c r="Z1091" t="s">
        <v>3956</v>
      </c>
      <c r="AA1091" t="s">
        <v>3957</v>
      </c>
      <c r="AB1091" t="s">
        <v>3956</v>
      </c>
      <c r="AC1091" t="s">
        <v>3958</v>
      </c>
      <c r="AD1091" t="s">
        <v>3576</v>
      </c>
      <c r="AE1091" t="s">
        <v>4061</v>
      </c>
    </row>
    <row r="1092" spans="1:31" ht="15" customHeight="1" x14ac:dyDescent="0.2">
      <c r="A1092" s="40">
        <v>82</v>
      </c>
      <c r="B1092" s="85" t="s">
        <v>3955</v>
      </c>
      <c r="C1092" s="85"/>
      <c r="D1092" s="85" t="s">
        <v>18</v>
      </c>
      <c r="E1092" s="70"/>
      <c r="F1092" s="85" t="s">
        <v>3578</v>
      </c>
      <c r="G1092" s="85"/>
      <c r="H1092" s="83"/>
      <c r="I1092" s="83"/>
      <c r="J1092" s="83"/>
      <c r="K1092" s="83"/>
      <c r="L1092" s="83"/>
      <c r="Y1092" t="s">
        <v>16</v>
      </c>
      <c r="Z1092" t="s">
        <v>3956</v>
      </c>
      <c r="AA1092" t="s">
        <v>3957</v>
      </c>
      <c r="AB1092" t="s">
        <v>3956</v>
      </c>
      <c r="AC1092" t="s">
        <v>3958</v>
      </c>
      <c r="AD1092" t="s">
        <v>3578</v>
      </c>
      <c r="AE1092" t="s">
        <v>4062</v>
      </c>
    </row>
    <row r="1093" spans="1:31" ht="15" customHeight="1" x14ac:dyDescent="0.2">
      <c r="A1093" s="40">
        <v>82</v>
      </c>
      <c r="B1093" s="85" t="s">
        <v>3955</v>
      </c>
      <c r="C1093" s="85"/>
      <c r="D1093" s="85" t="s">
        <v>18</v>
      </c>
      <c r="E1093" s="70"/>
      <c r="F1093" s="85" t="s">
        <v>3580</v>
      </c>
      <c r="G1093" s="85"/>
      <c r="H1093" s="83"/>
      <c r="I1093" s="83"/>
      <c r="J1093" s="83"/>
      <c r="K1093" s="83"/>
      <c r="L1093" s="83"/>
      <c r="Y1093" t="s">
        <v>16</v>
      </c>
      <c r="Z1093" t="s">
        <v>3956</v>
      </c>
      <c r="AA1093" t="s">
        <v>3957</v>
      </c>
      <c r="AB1093" t="s">
        <v>3956</v>
      </c>
      <c r="AC1093" t="s">
        <v>3958</v>
      </c>
      <c r="AD1093" t="s">
        <v>3580</v>
      </c>
      <c r="AE1093" t="s">
        <v>4063</v>
      </c>
    </row>
    <row r="1094" spans="1:31" ht="15" customHeight="1" x14ac:dyDescent="0.2">
      <c r="A1094" s="40">
        <v>82</v>
      </c>
      <c r="B1094" s="85" t="s">
        <v>3955</v>
      </c>
      <c r="C1094" s="85"/>
      <c r="D1094" s="85" t="s">
        <v>18</v>
      </c>
      <c r="E1094" s="70"/>
      <c r="F1094" s="85" t="s">
        <v>3582</v>
      </c>
      <c r="G1094" s="85"/>
      <c r="H1094" s="83"/>
      <c r="I1094" s="83"/>
      <c r="J1094" s="83"/>
      <c r="K1094" s="83"/>
      <c r="L1094" s="83"/>
      <c r="Y1094" t="s">
        <v>16</v>
      </c>
      <c r="Z1094" t="s">
        <v>3956</v>
      </c>
      <c r="AA1094" t="s">
        <v>3957</v>
      </c>
      <c r="AB1094" t="s">
        <v>3956</v>
      </c>
      <c r="AC1094" t="s">
        <v>3958</v>
      </c>
      <c r="AD1094" t="s">
        <v>3582</v>
      </c>
      <c r="AE1094" t="s">
        <v>4064</v>
      </c>
    </row>
    <row r="1095" spans="1:31" ht="15" customHeight="1" x14ac:dyDescent="0.2">
      <c r="A1095" s="40">
        <v>82</v>
      </c>
      <c r="B1095" s="85" t="s">
        <v>3955</v>
      </c>
      <c r="C1095" s="85"/>
      <c r="D1095" s="85" t="s">
        <v>18</v>
      </c>
      <c r="E1095" s="70"/>
      <c r="F1095" s="85" t="s">
        <v>3584</v>
      </c>
      <c r="G1095" s="85"/>
      <c r="H1095" s="83"/>
      <c r="I1095" s="83"/>
      <c r="J1095" s="83"/>
      <c r="K1095" s="83"/>
      <c r="L1095" s="83"/>
      <c r="Y1095" t="s">
        <v>16</v>
      </c>
      <c r="Z1095" t="s">
        <v>3956</v>
      </c>
      <c r="AA1095" t="s">
        <v>3957</v>
      </c>
      <c r="AB1095" t="s">
        <v>3956</v>
      </c>
      <c r="AC1095" t="s">
        <v>3958</v>
      </c>
      <c r="AD1095" t="s">
        <v>3584</v>
      </c>
      <c r="AE1095" t="s">
        <v>4065</v>
      </c>
    </row>
    <row r="1096" spans="1:31" ht="15" customHeight="1" x14ac:dyDescent="0.2">
      <c r="A1096" s="40">
        <v>82</v>
      </c>
      <c r="B1096" s="85" t="s">
        <v>3955</v>
      </c>
      <c r="C1096" s="85"/>
      <c r="D1096" s="85" t="s">
        <v>18</v>
      </c>
      <c r="E1096" s="70"/>
      <c r="F1096" s="85" t="s">
        <v>3586</v>
      </c>
      <c r="G1096" s="85"/>
      <c r="H1096" s="83"/>
      <c r="I1096" s="83"/>
      <c r="J1096" s="83"/>
      <c r="K1096" s="83"/>
      <c r="L1096" s="83"/>
      <c r="Y1096" t="s">
        <v>16</v>
      </c>
      <c r="Z1096" t="s">
        <v>3956</v>
      </c>
      <c r="AA1096" t="s">
        <v>3957</v>
      </c>
      <c r="AB1096" t="s">
        <v>3956</v>
      </c>
      <c r="AC1096" t="s">
        <v>3958</v>
      </c>
      <c r="AD1096" t="s">
        <v>3586</v>
      </c>
      <c r="AE1096" t="s">
        <v>4066</v>
      </c>
    </row>
    <row r="1097" spans="1:31" ht="15" customHeight="1" x14ac:dyDescent="0.2">
      <c r="A1097" s="40">
        <v>82</v>
      </c>
      <c r="B1097" s="85" t="s">
        <v>3955</v>
      </c>
      <c r="C1097" s="85"/>
      <c r="D1097" s="85" t="s">
        <v>18</v>
      </c>
      <c r="E1097" s="70"/>
      <c r="F1097" s="85" t="s">
        <v>3588</v>
      </c>
      <c r="G1097" s="85"/>
      <c r="H1097" s="83"/>
      <c r="I1097" s="83"/>
      <c r="J1097" s="83"/>
      <c r="K1097" s="83"/>
      <c r="L1097" s="83"/>
      <c r="Y1097" t="s">
        <v>16</v>
      </c>
      <c r="Z1097" t="s">
        <v>3956</v>
      </c>
      <c r="AA1097" t="s">
        <v>3957</v>
      </c>
      <c r="AB1097" t="s">
        <v>3956</v>
      </c>
      <c r="AC1097" t="s">
        <v>3958</v>
      </c>
      <c r="AD1097" t="s">
        <v>3588</v>
      </c>
      <c r="AE1097" t="s">
        <v>4067</v>
      </c>
    </row>
    <row r="1098" spans="1:31" ht="15" customHeight="1" x14ac:dyDescent="0.2">
      <c r="A1098" s="40">
        <v>82</v>
      </c>
      <c r="B1098" s="85" t="s">
        <v>3955</v>
      </c>
      <c r="C1098" s="85"/>
      <c r="D1098" s="85" t="s">
        <v>18</v>
      </c>
      <c r="E1098" s="70"/>
      <c r="F1098" s="85" t="s">
        <v>3590</v>
      </c>
      <c r="G1098" s="85"/>
      <c r="H1098" s="83"/>
      <c r="I1098" s="83"/>
      <c r="J1098" s="83"/>
      <c r="K1098" s="83"/>
      <c r="L1098" s="83"/>
      <c r="Y1098" t="s">
        <v>16</v>
      </c>
      <c r="Z1098" t="s">
        <v>3956</v>
      </c>
      <c r="AA1098" t="s">
        <v>3957</v>
      </c>
      <c r="AB1098" t="s">
        <v>3956</v>
      </c>
      <c r="AC1098" t="s">
        <v>3958</v>
      </c>
      <c r="AD1098" t="s">
        <v>3590</v>
      </c>
      <c r="AE1098" t="s">
        <v>4068</v>
      </c>
    </row>
    <row r="1099" spans="1:31" ht="15" customHeight="1" x14ac:dyDescent="0.2">
      <c r="A1099" s="40">
        <v>82</v>
      </c>
      <c r="B1099" s="85" t="s">
        <v>3955</v>
      </c>
      <c r="C1099" s="85"/>
      <c r="D1099" s="85" t="s">
        <v>18</v>
      </c>
      <c r="E1099" s="70"/>
      <c r="F1099" s="85" t="s">
        <v>3688</v>
      </c>
      <c r="G1099" s="85"/>
      <c r="H1099" s="83"/>
      <c r="I1099" s="83"/>
      <c r="J1099" s="83"/>
      <c r="K1099" s="83"/>
      <c r="L1099" s="83"/>
      <c r="Y1099" t="s">
        <v>16</v>
      </c>
      <c r="Z1099" t="s">
        <v>3956</v>
      </c>
      <c r="AA1099" t="s">
        <v>3957</v>
      </c>
      <c r="AB1099" t="s">
        <v>3956</v>
      </c>
      <c r="AC1099" t="s">
        <v>3958</v>
      </c>
      <c r="AD1099" t="s">
        <v>3688</v>
      </c>
      <c r="AE1099" t="s">
        <v>4069</v>
      </c>
    </row>
    <row r="1100" spans="1:31" ht="15" customHeight="1" x14ac:dyDescent="0.2">
      <c r="A1100" s="40">
        <v>82</v>
      </c>
      <c r="B1100" s="85" t="s">
        <v>3955</v>
      </c>
      <c r="C1100" s="85"/>
      <c r="D1100" s="85" t="s">
        <v>18</v>
      </c>
      <c r="E1100" s="70"/>
      <c r="F1100" s="85" t="s">
        <v>3592</v>
      </c>
      <c r="G1100" s="85"/>
      <c r="H1100" s="83"/>
      <c r="I1100" s="83"/>
      <c r="J1100" s="83"/>
      <c r="K1100" s="83"/>
      <c r="L1100" s="83"/>
      <c r="Y1100" t="s">
        <v>16</v>
      </c>
      <c r="Z1100" t="s">
        <v>3956</v>
      </c>
      <c r="AA1100" t="s">
        <v>3957</v>
      </c>
      <c r="AB1100" t="s">
        <v>3956</v>
      </c>
      <c r="AC1100" t="s">
        <v>3958</v>
      </c>
      <c r="AD1100" t="s">
        <v>3592</v>
      </c>
      <c r="AE1100" t="s">
        <v>4070</v>
      </c>
    </row>
    <row r="1101" spans="1:31" ht="15" customHeight="1" x14ac:dyDescent="0.2">
      <c r="A1101" s="40">
        <v>82</v>
      </c>
      <c r="B1101" s="85" t="s">
        <v>3955</v>
      </c>
      <c r="C1101" s="85"/>
      <c r="D1101" s="85" t="s">
        <v>18</v>
      </c>
      <c r="E1101" s="70"/>
      <c r="F1101" s="85" t="s">
        <v>3594</v>
      </c>
      <c r="G1101" s="85"/>
      <c r="H1101" s="83"/>
      <c r="I1101" s="83"/>
      <c r="J1101" s="83"/>
      <c r="K1101" s="83"/>
      <c r="L1101" s="83"/>
      <c r="Y1101" t="s">
        <v>16</v>
      </c>
      <c r="Z1101" t="s">
        <v>3956</v>
      </c>
      <c r="AA1101" t="s">
        <v>3957</v>
      </c>
      <c r="AB1101" t="s">
        <v>3956</v>
      </c>
      <c r="AC1101" t="s">
        <v>3958</v>
      </c>
      <c r="AD1101" t="s">
        <v>3594</v>
      </c>
      <c r="AE1101" t="s">
        <v>4071</v>
      </c>
    </row>
    <row r="1102" spans="1:31" ht="15" customHeight="1" x14ac:dyDescent="0.2">
      <c r="A1102" s="40">
        <v>82</v>
      </c>
      <c r="B1102" s="85" t="s">
        <v>3955</v>
      </c>
      <c r="C1102" s="85"/>
      <c r="D1102" s="85" t="s">
        <v>18</v>
      </c>
      <c r="E1102" s="70"/>
      <c r="F1102" s="85" t="s">
        <v>3596</v>
      </c>
      <c r="G1102" s="85"/>
      <c r="H1102" s="83"/>
      <c r="I1102" s="83"/>
      <c r="J1102" s="83"/>
      <c r="K1102" s="83"/>
      <c r="L1102" s="83"/>
      <c r="Y1102" t="s">
        <v>16</v>
      </c>
      <c r="Z1102" t="s">
        <v>3956</v>
      </c>
      <c r="AA1102" t="s">
        <v>3957</v>
      </c>
      <c r="AB1102" t="s">
        <v>3956</v>
      </c>
      <c r="AC1102" t="s">
        <v>3958</v>
      </c>
      <c r="AD1102" t="s">
        <v>3596</v>
      </c>
      <c r="AE1102" t="s">
        <v>4072</v>
      </c>
    </row>
    <row r="1103" spans="1:31" ht="15" customHeight="1" x14ac:dyDescent="0.2">
      <c r="A1103" s="40">
        <v>82</v>
      </c>
      <c r="B1103" s="85" t="s">
        <v>3955</v>
      </c>
      <c r="C1103" s="85"/>
      <c r="D1103" s="85" t="s">
        <v>18</v>
      </c>
      <c r="E1103" s="70"/>
      <c r="F1103" s="85" t="s">
        <v>3598</v>
      </c>
      <c r="G1103" s="85"/>
      <c r="H1103" s="83"/>
      <c r="I1103" s="83"/>
      <c r="J1103" s="83"/>
      <c r="K1103" s="83"/>
      <c r="L1103" s="83"/>
      <c r="Y1103" t="s">
        <v>16</v>
      </c>
      <c r="Z1103" t="s">
        <v>3956</v>
      </c>
      <c r="AA1103" t="s">
        <v>3957</v>
      </c>
      <c r="AB1103" t="s">
        <v>3956</v>
      </c>
      <c r="AC1103" t="s">
        <v>3958</v>
      </c>
      <c r="AD1103" t="s">
        <v>3598</v>
      </c>
      <c r="AE1103" t="s">
        <v>4073</v>
      </c>
    </row>
    <row r="1104" spans="1:31" ht="15" customHeight="1" x14ac:dyDescent="0.2">
      <c r="A1104" s="40">
        <v>82</v>
      </c>
      <c r="B1104" s="85" t="s">
        <v>3955</v>
      </c>
      <c r="C1104" s="85"/>
      <c r="D1104" s="85" t="s">
        <v>18</v>
      </c>
      <c r="E1104" s="70"/>
      <c r="F1104" s="85" t="s">
        <v>3666</v>
      </c>
      <c r="G1104" s="85"/>
      <c r="H1104" s="83"/>
      <c r="I1104" s="83"/>
      <c r="J1104" s="83"/>
      <c r="K1104" s="83"/>
      <c r="L1104" s="83"/>
      <c r="Y1104" t="s">
        <v>16</v>
      </c>
      <c r="Z1104" t="s">
        <v>3956</v>
      </c>
      <c r="AA1104" t="s">
        <v>3957</v>
      </c>
      <c r="AB1104" t="s">
        <v>3956</v>
      </c>
      <c r="AC1104" t="s">
        <v>3958</v>
      </c>
      <c r="AD1104" t="s">
        <v>3666</v>
      </c>
      <c r="AE1104" t="s">
        <v>4074</v>
      </c>
    </row>
    <row r="1105" spans="1:31" ht="15" customHeight="1" x14ac:dyDescent="0.2">
      <c r="A1105" s="40">
        <v>82</v>
      </c>
      <c r="B1105" s="85" t="s">
        <v>3955</v>
      </c>
      <c r="C1105" s="85"/>
      <c r="D1105" s="85" t="s">
        <v>18</v>
      </c>
      <c r="E1105" s="70"/>
      <c r="F1105" s="85" t="s">
        <v>3668</v>
      </c>
      <c r="G1105" s="85"/>
      <c r="H1105" s="83"/>
      <c r="I1105" s="83"/>
      <c r="J1105" s="83"/>
      <c r="K1105" s="83"/>
      <c r="L1105" s="83"/>
      <c r="Y1105" t="s">
        <v>16</v>
      </c>
      <c r="Z1105" t="s">
        <v>3956</v>
      </c>
      <c r="AA1105" t="s">
        <v>3957</v>
      </c>
      <c r="AB1105" t="s">
        <v>3956</v>
      </c>
      <c r="AC1105" t="s">
        <v>3958</v>
      </c>
      <c r="AD1105" t="s">
        <v>3668</v>
      </c>
      <c r="AE1105" t="s">
        <v>4075</v>
      </c>
    </row>
    <row r="1106" spans="1:31" ht="15" customHeight="1" x14ac:dyDescent="0.2">
      <c r="A1106" s="40">
        <v>82</v>
      </c>
      <c r="B1106" s="85" t="s">
        <v>3955</v>
      </c>
      <c r="C1106" s="85"/>
      <c r="D1106" s="85" t="s">
        <v>18</v>
      </c>
      <c r="E1106" s="70"/>
      <c r="F1106" s="85" t="s">
        <v>4076</v>
      </c>
      <c r="G1106" s="85"/>
      <c r="H1106" s="83"/>
      <c r="I1106" s="83"/>
      <c r="J1106" s="83"/>
      <c r="K1106" s="83"/>
      <c r="L1106" s="83"/>
      <c r="Y1106" t="s">
        <v>16</v>
      </c>
      <c r="Z1106" t="s">
        <v>3956</v>
      </c>
      <c r="AA1106" t="s">
        <v>3957</v>
      </c>
      <c r="AB1106" t="s">
        <v>3956</v>
      </c>
      <c r="AC1106" t="s">
        <v>3958</v>
      </c>
      <c r="AD1106" t="s">
        <v>4076</v>
      </c>
      <c r="AE1106" t="s">
        <v>4077</v>
      </c>
    </row>
    <row r="1107" spans="1:31" ht="15" customHeight="1" x14ac:dyDescent="0.2">
      <c r="A1107" s="40">
        <v>82</v>
      </c>
      <c r="B1107" s="85" t="s">
        <v>3955</v>
      </c>
      <c r="C1107" s="85"/>
      <c r="D1107" s="85" t="s">
        <v>18</v>
      </c>
      <c r="E1107" s="70"/>
      <c r="F1107" s="85" t="s">
        <v>3672</v>
      </c>
      <c r="G1107" s="85"/>
      <c r="H1107" s="83"/>
      <c r="I1107" s="83"/>
      <c r="J1107" s="83"/>
      <c r="K1107" s="83"/>
      <c r="L1107" s="83"/>
      <c r="Y1107" t="s">
        <v>16</v>
      </c>
      <c r="Z1107" t="s">
        <v>3956</v>
      </c>
      <c r="AA1107" t="s">
        <v>3957</v>
      </c>
      <c r="AB1107" t="s">
        <v>3956</v>
      </c>
      <c r="AC1107" t="s">
        <v>3958</v>
      </c>
      <c r="AD1107" t="s">
        <v>3672</v>
      </c>
      <c r="AE1107" t="s">
        <v>4078</v>
      </c>
    </row>
    <row r="1108" spans="1:31" ht="15" customHeight="1" x14ac:dyDescent="0.2">
      <c r="A1108" s="40">
        <v>82</v>
      </c>
      <c r="B1108" s="85" t="s">
        <v>3955</v>
      </c>
      <c r="C1108" s="85"/>
      <c r="D1108" s="85" t="s">
        <v>18</v>
      </c>
      <c r="E1108" s="70"/>
      <c r="F1108" s="85" t="s">
        <v>3674</v>
      </c>
      <c r="G1108" s="85"/>
      <c r="H1108" s="83"/>
      <c r="I1108" s="83"/>
      <c r="J1108" s="83"/>
      <c r="K1108" s="83"/>
      <c r="L1108" s="83"/>
      <c r="Y1108" t="s">
        <v>16</v>
      </c>
      <c r="Z1108" t="s">
        <v>3956</v>
      </c>
      <c r="AA1108" t="s">
        <v>3957</v>
      </c>
      <c r="AB1108" t="s">
        <v>3956</v>
      </c>
      <c r="AC1108" t="s">
        <v>3958</v>
      </c>
      <c r="AD1108" t="s">
        <v>3674</v>
      </c>
      <c r="AE1108" t="s">
        <v>4079</v>
      </c>
    </row>
    <row r="1109" spans="1:31" ht="15" customHeight="1" x14ac:dyDescent="0.2">
      <c r="A1109" s="40">
        <v>82</v>
      </c>
      <c r="B1109" s="85" t="s">
        <v>3955</v>
      </c>
      <c r="C1109" s="85"/>
      <c r="D1109" s="85" t="s">
        <v>18</v>
      </c>
      <c r="E1109" s="70"/>
      <c r="F1109" s="85" t="s">
        <v>3676</v>
      </c>
      <c r="G1109" s="85"/>
      <c r="H1109" s="83"/>
      <c r="I1109" s="83"/>
      <c r="J1109" s="83"/>
      <c r="K1109" s="83"/>
      <c r="L1109" s="83"/>
      <c r="Y1109" t="s">
        <v>16</v>
      </c>
      <c r="Z1109" t="s">
        <v>3956</v>
      </c>
      <c r="AA1109" t="s">
        <v>3957</v>
      </c>
      <c r="AB1109" t="s">
        <v>3956</v>
      </c>
      <c r="AC1109" t="s">
        <v>3958</v>
      </c>
      <c r="AD1109" t="s">
        <v>3676</v>
      </c>
      <c r="AE1109" t="s">
        <v>4080</v>
      </c>
    </row>
    <row r="1110" spans="1:31" ht="15" customHeight="1" x14ac:dyDescent="0.2">
      <c r="A1110" s="40">
        <v>82</v>
      </c>
      <c r="B1110" s="85" t="s">
        <v>3955</v>
      </c>
      <c r="C1110" s="85"/>
      <c r="D1110" s="85" t="s">
        <v>18</v>
      </c>
      <c r="E1110" s="70"/>
      <c r="F1110" s="85" t="s">
        <v>3678</v>
      </c>
      <c r="G1110" s="85"/>
      <c r="H1110" s="83"/>
      <c r="I1110" s="83"/>
      <c r="J1110" s="83"/>
      <c r="K1110" s="83"/>
      <c r="L1110" s="83"/>
      <c r="Y1110" t="s">
        <v>16</v>
      </c>
      <c r="Z1110" t="s">
        <v>3956</v>
      </c>
      <c r="AA1110" t="s">
        <v>3957</v>
      </c>
      <c r="AB1110" t="s">
        <v>3956</v>
      </c>
      <c r="AC1110" t="s">
        <v>3958</v>
      </c>
      <c r="AD1110" t="s">
        <v>3678</v>
      </c>
      <c r="AE1110" t="s">
        <v>4081</v>
      </c>
    </row>
    <row r="1111" spans="1:31" ht="15" customHeight="1" x14ac:dyDescent="0.2">
      <c r="A1111" s="40">
        <v>82</v>
      </c>
      <c r="B1111" s="85" t="s">
        <v>3955</v>
      </c>
      <c r="C1111" s="85"/>
      <c r="D1111" s="85" t="s">
        <v>18</v>
      </c>
      <c r="E1111" s="70"/>
      <c r="F1111" s="85" t="s">
        <v>3680</v>
      </c>
      <c r="G1111" s="85"/>
      <c r="H1111" s="83"/>
      <c r="I1111" s="83"/>
      <c r="J1111" s="83"/>
      <c r="K1111" s="83"/>
      <c r="L1111" s="83"/>
      <c r="Y1111" t="s">
        <v>16</v>
      </c>
      <c r="Z1111" t="s">
        <v>3956</v>
      </c>
      <c r="AA1111" t="s">
        <v>3957</v>
      </c>
      <c r="AB1111" t="s">
        <v>3956</v>
      </c>
      <c r="AC1111" t="s">
        <v>3958</v>
      </c>
      <c r="AD1111" t="s">
        <v>3680</v>
      </c>
      <c r="AE1111" t="s">
        <v>4082</v>
      </c>
    </row>
    <row r="1112" spans="1:31" ht="15" customHeight="1" x14ac:dyDescent="0.2">
      <c r="A1112" s="40">
        <v>82</v>
      </c>
      <c r="B1112" s="85" t="s">
        <v>3955</v>
      </c>
      <c r="C1112" s="85"/>
      <c r="D1112" s="85" t="s">
        <v>18</v>
      </c>
      <c r="E1112" s="70"/>
      <c r="F1112" s="85" t="s">
        <v>3682</v>
      </c>
      <c r="G1112" s="85"/>
      <c r="H1112" s="83"/>
      <c r="I1112" s="83"/>
      <c r="J1112" s="83"/>
      <c r="K1112" s="83"/>
      <c r="L1112" s="83"/>
      <c r="Y1112" t="s">
        <v>16</v>
      </c>
      <c r="Z1112" t="s">
        <v>3956</v>
      </c>
      <c r="AA1112" t="s">
        <v>3957</v>
      </c>
      <c r="AB1112" t="s">
        <v>3956</v>
      </c>
      <c r="AC1112" t="s">
        <v>3958</v>
      </c>
      <c r="AD1112" t="s">
        <v>3682</v>
      </c>
      <c r="AE1112" t="s">
        <v>4083</v>
      </c>
    </row>
    <row r="1113" spans="1:31" ht="15" customHeight="1" x14ac:dyDescent="0.2">
      <c r="A1113" s="40">
        <v>82</v>
      </c>
      <c r="B1113" s="85" t="s">
        <v>3955</v>
      </c>
      <c r="C1113" s="85"/>
      <c r="D1113" s="85" t="s">
        <v>18</v>
      </c>
      <c r="E1113" s="70"/>
      <c r="F1113" s="85" t="s">
        <v>3684</v>
      </c>
      <c r="G1113" s="85"/>
      <c r="H1113" s="83"/>
      <c r="I1113" s="83"/>
      <c r="J1113" s="83"/>
      <c r="K1113" s="83"/>
      <c r="L1113" s="83"/>
      <c r="Y1113" t="s">
        <v>16</v>
      </c>
      <c r="Z1113" t="s">
        <v>3956</v>
      </c>
      <c r="AA1113" t="s">
        <v>3957</v>
      </c>
      <c r="AB1113" t="s">
        <v>3956</v>
      </c>
      <c r="AC1113" t="s">
        <v>3958</v>
      </c>
      <c r="AD1113" t="s">
        <v>3684</v>
      </c>
      <c r="AE1113" t="s">
        <v>4084</v>
      </c>
    </row>
    <row r="1114" spans="1:31" ht="15" customHeight="1" x14ac:dyDescent="0.2">
      <c r="A1114" s="40">
        <v>82</v>
      </c>
      <c r="B1114" s="85" t="s">
        <v>3955</v>
      </c>
      <c r="C1114" s="85"/>
      <c r="D1114" s="85" t="s">
        <v>18</v>
      </c>
      <c r="E1114" s="70"/>
      <c r="F1114" s="85" t="s">
        <v>3686</v>
      </c>
      <c r="G1114" s="85"/>
      <c r="H1114" s="83"/>
      <c r="I1114" s="83"/>
      <c r="J1114" s="83"/>
      <c r="K1114" s="83"/>
      <c r="L1114" s="83"/>
      <c r="Y1114" t="s">
        <v>16</v>
      </c>
      <c r="Z1114" t="s">
        <v>3956</v>
      </c>
      <c r="AA1114" t="s">
        <v>3957</v>
      </c>
      <c r="AB1114" t="s">
        <v>3956</v>
      </c>
      <c r="AC1114" t="s">
        <v>3958</v>
      </c>
      <c r="AD1114" t="s">
        <v>3686</v>
      </c>
      <c r="AE1114" t="s">
        <v>4085</v>
      </c>
    </row>
    <row r="1115" spans="1:31" ht="15" customHeight="1" x14ac:dyDescent="0.2">
      <c r="A1115" s="40">
        <v>82</v>
      </c>
      <c r="B1115" s="85" t="s">
        <v>3955</v>
      </c>
      <c r="C1115" s="85"/>
      <c r="D1115" s="85" t="s">
        <v>18</v>
      </c>
      <c r="E1115" s="70"/>
      <c r="F1115" s="85" t="s">
        <v>3690</v>
      </c>
      <c r="G1115" s="85"/>
      <c r="H1115" s="83"/>
      <c r="I1115" s="83"/>
      <c r="J1115" s="83"/>
      <c r="K1115" s="83"/>
      <c r="L1115" s="83"/>
      <c r="Y1115" t="s">
        <v>16</v>
      </c>
      <c r="Z1115" t="s">
        <v>3956</v>
      </c>
      <c r="AA1115" t="s">
        <v>3957</v>
      </c>
      <c r="AB1115" t="s">
        <v>3956</v>
      </c>
      <c r="AC1115" t="s">
        <v>3958</v>
      </c>
      <c r="AD1115" t="s">
        <v>3690</v>
      </c>
      <c r="AE1115" t="s">
        <v>4086</v>
      </c>
    </row>
  </sheetData>
  <autoFilter ref="A2:AH467" xr:uid="{51965C98-E5DD-40EE-863B-45F12AD9D174}"/>
  <sortState xmlns:xlrd2="http://schemas.microsoft.com/office/spreadsheetml/2017/richdata2" ref="A34:AH40">
    <sortCondition ref="E34:E40"/>
  </sortState>
  <mergeCells count="1">
    <mergeCell ref="Y1:AE1"/>
  </mergeCells>
  <phoneticPr fontId="16" type="noConversion"/>
  <hyperlinks>
    <hyperlink ref="I3" r:id="rId1" location="/orgs/MSF/sources/MSF/concepts/2475/" display="https://app.openconceptlab.org/ - /orgs/MSF/sources/MSF/concepts/2475/" xr:uid="{754D09ED-223D-45C4-AEF8-B29DB956DB9B}"/>
    <hyperlink ref="I4" r:id="rId2" location="/orgs/MSF/sources/MSF/concepts/2474/" display="https://app.openconceptlab.org/ - /orgs/MSF/sources/MSF/concepts/2474/" xr:uid="{321B970D-1185-4474-B714-0A8C1D6BF56F}"/>
    <hyperlink ref="I15" r:id="rId3" location="/orgs/MSF/sources/MSF/concepts/1537/" display="https://app.openconceptlab.org/ - /orgs/MSF/sources/MSF/concepts/1537/" xr:uid="{9EBF8C07-D47A-47E8-87C8-329D61D54E5E}"/>
    <hyperlink ref="I18" r:id="rId4" location="/orgs/MSF/sources/MSF/concepts/1536/" xr:uid="{3D78F403-AAD1-4DD1-ADC6-388D206F100F}"/>
    <hyperlink ref="I37" r:id="rId5" location="/orgs/MSF/sources/MSF/concepts/1382/" display="https://app.openconceptlab.org/ - /orgs/MSF/sources/MSF/concepts/1382/" xr:uid="{30C15AD9-E51F-4923-BAC0-03795D38BC70}"/>
    <hyperlink ref="I36" r:id="rId6" location="/orgs/MSF/sources/MSF/concepts/1000/" display="https://app.openconceptlab.org/ - /orgs/MSF/sources/MSF/concepts/1000/" xr:uid="{2563CE0D-E54C-4886-8187-5FAA81E75F01}"/>
    <hyperlink ref="I39" r:id="rId7" location="/orgs/MSF/sources/MSF/concepts/975/" display="https://app.openconceptlab.org/ - /orgs/MSF/sources/MSF/concepts/975/" xr:uid="{E0F521B1-4CF6-4843-9185-08366F59BB0C}"/>
    <hyperlink ref="I40" r:id="rId8" location="/orgs/MSF/sources/MSF/concepts/7/" display="https://app.openconceptlab.org/ - /orgs/MSF/sources/MSF/concepts/7/" xr:uid="{344215B3-F813-41C5-9516-D7AF84A64320}"/>
    <hyperlink ref="J42" r:id="rId9" location="/orgs/CIEL/sources/CIEL/concepts/163312/" display="https://app.openconceptlab.org/ - /orgs/CIEL/sources/CIEL/concepts/163312/" xr:uid="{6961625D-53B6-4914-9746-7014A356EE55}"/>
    <hyperlink ref="I55" r:id="rId10" location="/orgs/MSF/sources/MSF/concepts/1417/" display="https://app.openconceptlab.org/ - /orgs/MSF/sources/MSF/concepts/1417/" xr:uid="{89577AC2-89C8-493F-B860-A61B36EED98B}"/>
    <hyperlink ref="J55" r:id="rId11" location="/orgs/CIEL/sources/CIEL/concepts/160551/" display="https://app.openconceptlab.org/ - /orgs/CIEL/sources/CIEL/concepts/160551/" xr:uid="{B310202D-7FAF-4C8F-BBE9-BE8363F3D38E}"/>
    <hyperlink ref="I50" r:id="rId12" location="/orgs/MSF/sources/MSF/concepts/1422/" display="https://app.openconceptlab.org/ - /orgs/MSF/sources/MSF/concepts/1422/" xr:uid="{721DD869-9E0A-4C6B-9C09-65892A50CFAE}"/>
    <hyperlink ref="J52" r:id="rId13" location="/orgs/CIEL/sources/CIEL/concepts/164407/" display="https://app.openconceptlab.org/ - /orgs/CIEL/sources/CIEL/concepts/164407/" xr:uid="{252CEE7B-EE25-401D-89F5-9E2F9D9B42D9}"/>
    <hyperlink ref="I72" r:id="rId14" location="/orgs/MSFOCP/sources/MSFOCP/concepts/1387/" display="https://app.openconceptlab.org/ - /orgs/MSFOCP/sources/MSFOCP/concepts/1387/" xr:uid="{7390F0F0-F707-4A25-B5CF-41D73E59F3BB}"/>
    <hyperlink ref="I66" r:id="rId15" location="/orgs/MSF/sources/MSF/concepts/1400/" xr:uid="{27434B20-9F40-4136-A9DD-0BEDEF1AF12D}"/>
    <hyperlink ref="I56" r:id="rId16" location="/orgs/MSF/sources/MSF/concepts/1290/" xr:uid="{0DFF84EE-84D6-4567-8174-E2A564BF2F59}"/>
    <hyperlink ref="I59" r:id="rId17" location="/orgs/MSF/sources/MSF/concepts/1005/" xr:uid="{601A01F8-E00B-489B-A285-AAD50698CB1E}"/>
    <hyperlink ref="I67" r:id="rId18" location="/orgs/MSF/sources/MSF/concepts/526/" xr:uid="{9BACE3E0-2CED-4A38-82AF-06775AA6EE5E}"/>
    <hyperlink ref="J68" r:id="rId19" location="/orgs/CIEL/sources/CIEL/concepts/117211/" xr:uid="{5EFCD222-5B5D-492B-80D1-2AAD8CBB5D23}"/>
    <hyperlink ref="I69" r:id="rId20" location="/orgs/MSF/sources/MSF/concepts/1401/" xr:uid="{9F4C05C9-140B-4997-B292-0448C6313308}"/>
    <hyperlink ref="I71" r:id="rId21" location="/orgs/MSF/sources/MSF/concepts/1386/" xr:uid="{582F9A8F-F80B-4D9A-AE28-C3BFD4C9342E}"/>
    <hyperlink ref="I73" r:id="rId22" location="/orgs/MSF/sources/MSF/concepts/1389/" xr:uid="{7F9B5DD8-BA60-4D9A-90A7-9E9F75CBA3D0}"/>
    <hyperlink ref="I68" r:id="rId23" location="/orgs/MSF/sources/MSF/concepts/1396/" xr:uid="{244628E0-5078-4578-B64E-50BF6A9714C0}"/>
    <hyperlink ref="J75" r:id="rId24" location="/orgs/CIEL/sources/CIEL/concepts/153507/" xr:uid="{4BDA035E-3C2E-4DE7-9C0A-E99FD516B6E5}"/>
    <hyperlink ref="I76" r:id="rId25" location="/orgs/MSF/sources/MSF/concepts/1390/" xr:uid="{F592F23F-316C-4438-BF00-F9775B7F095D}"/>
    <hyperlink ref="I74" r:id="rId26" location="/orgs/MSF/sources/MSF/concepts/892/" xr:uid="{037A9DBD-A575-4C13-8D19-C60526534F9F}"/>
    <hyperlink ref="I81" r:id="rId27" location="/orgs/MSF/sources/MSF/concepts/893/" xr:uid="{B396AE34-11EF-412D-B00F-58F059576DE8}"/>
    <hyperlink ref="I82" r:id="rId28" location="/orgs/MSF/sources/MSF/concepts/894/" xr:uid="{7C57F89D-06EB-46F7-B3CD-E44DB327DA16}"/>
    <hyperlink ref="I83" r:id="rId29" location="/orgs/MSF/sources/MSF/concepts/1634/" xr:uid="{E4BEE3EF-BFF6-43CC-9746-9D9DA2B4A32B}"/>
    <hyperlink ref="I84" r:id="rId30" location="/orgs/MSF/sources/MSF/concepts/1392/" xr:uid="{31F8E57B-FCFD-49E5-A086-531ED2BFB46E}"/>
    <hyperlink ref="I85" r:id="rId31" location="/orgs/MSF/sources/MSF/concepts/897/" xr:uid="{413E8591-B492-418B-A7D8-420F66D27969}"/>
    <hyperlink ref="I86" r:id="rId32" location="/orgs/MSF/sources/MSF/concepts/1394/" xr:uid="{5449F2EB-6233-40FB-9447-7564082C27DB}"/>
    <hyperlink ref="I87" r:id="rId33" location="/orgs/MSF/sources/MSF/concepts/898/" xr:uid="{6A97FC71-BFB0-4439-9035-5DBCB4C019CB}"/>
    <hyperlink ref="I88" r:id="rId34" location="/orgs/MSF/sources/MSF/concepts/907/" xr:uid="{5397C696-A902-4209-8967-69B5DEC58D82}"/>
    <hyperlink ref="I89" r:id="rId35" location="/orgs/MSF/sources/MSF/concepts/1398/" xr:uid="{79762970-01FC-4367-ABAF-E7EC492AB94F}"/>
    <hyperlink ref="I91" r:id="rId36" location="/orgs/MSF/sources/MSF/concepts/497/" xr:uid="{B5F2DCF6-7856-4CDC-B880-83117407B82D}"/>
    <hyperlink ref="I92" r:id="rId37" location="/orgs/MSF/sources/MSF/concepts/1398/" xr:uid="{4816A742-FF77-4A76-97AB-2261CBC312EF}"/>
    <hyperlink ref="I93" r:id="rId38" location="/orgs/MSF/sources/MSF/concepts/1398/" xr:uid="{13AD7D8E-D22F-4C51-9A00-7702864629ED}"/>
    <hyperlink ref="I94" r:id="rId39" location="/orgs/MSF/sources/MSF/concepts/903/" xr:uid="{F9E3B341-75A0-4DD5-BCE1-A943BBE134D4}"/>
    <hyperlink ref="I95" r:id="rId40" location="/orgs/MSF/sources/MSF/concepts/464/" xr:uid="{A39A6ECE-5013-4AC3-B63C-630E21FFAC79}"/>
    <hyperlink ref="J98" r:id="rId41" location="/orgs/CIEL/sources/CIEL/concepts/6022/" xr:uid="{13281BD3-E643-4AD5-94B9-10A5C3CC0913}"/>
    <hyperlink ref="I17" r:id="rId42" location="/orgs/MSF/sources/MSF/concepts/1535/" xr:uid="{406B50BC-0DFD-4F76-A3C7-AFBA4DE369C6}"/>
    <hyperlink ref="J100" r:id="rId43" location="/orgs/CIEL/sources/CIEL/concepts/5550/" xr:uid="{F1FF3EBC-9976-4810-BE5C-BE6C3F71C015}"/>
    <hyperlink ref="I101" r:id="rId44" location="/orgs/MSF/sources/MSF/concepts/420/" xr:uid="{FE61316E-E798-4654-A904-6982B4E94B09}"/>
    <hyperlink ref="I104" r:id="rId45" location="/orgs/MSF/sources/MSF/concepts/890/" xr:uid="{7119A64B-0DBE-44EE-A519-F166CECBEF89}"/>
    <hyperlink ref="J106" r:id="rId46" location="/orgs/CIEL/sources/CIEL/concepts/156762/" xr:uid="{0EF97974-3A64-42B3-AF94-AE1B38943DBB}"/>
    <hyperlink ref="I107" r:id="rId47" location="/orgs/MSF/sources/MSF/concepts/901/" xr:uid="{7C949AE1-6F18-4556-9C18-8FAD4D361817}"/>
    <hyperlink ref="J108" r:id="rId48" location="/orgs/CIEL/sources/CIEL/concepts/126307/" xr:uid="{7C56CEC6-0667-4517-8FEB-D84CB6E64741}"/>
    <hyperlink ref="I155" r:id="rId49" location="/orgs/MSF/sources/MSF/concepts/506/" xr:uid="{03BEBC39-92A7-4D23-B51B-8666D01AFC73}"/>
    <hyperlink ref="I169" r:id="rId50" location="/orgs/MSF/sources/MSF/concepts/505/" xr:uid="{3C74464C-D66D-4315-BA79-508D014DC785}"/>
    <hyperlink ref="I170" r:id="rId51" location="/orgs/MSF/sources/MSF/concepts/2457/" xr:uid="{E3050C1D-0C76-4890-A9EE-8DA06A6329D8}"/>
    <hyperlink ref="I171" r:id="rId52" location="/orgs/MSF/sources/MSF/concepts/420/" xr:uid="{04EF07E1-2508-44D3-A23C-0FB5320A5E79}"/>
    <hyperlink ref="J156" r:id="rId53" location="/orgs/CIEL/sources/CIEL/concepts/139251/" display="https://app.openconceptlab.org/ - /orgs/CIEL/sources/CIEL/concepts/139251/" xr:uid="{7258BA22-B460-4A05-804E-45B1C40CB288}"/>
    <hyperlink ref="I173" r:id="rId54" location="/orgs/MSF/sources/MSF/concepts/1630/" xr:uid="{85644A40-2B36-4023-9A77-9F0659A87737}"/>
    <hyperlink ref="I402" r:id="rId55" location="/orgs/MSF/sources/MSF/concepts/1630/" xr:uid="{5FE1BF5E-81EE-49AD-939A-D7065E166FCC}"/>
    <hyperlink ref="I211" r:id="rId56" location="/orgs/MSF/sources/MSF/concepts/313/" xr:uid="{468A40AF-0FFA-43E2-B485-FEF751AB9628}"/>
    <hyperlink ref="J212" r:id="rId57" location="/orgs/CIEL/sources/CIEL/concepts/158358/" display="158358Physical violence" xr:uid="{80755235-14FE-470B-B65F-C659DFA228B6}"/>
    <hyperlink ref="I231" r:id="rId58" location="/orgs/MSF/sources/MSF/concepts/929/" xr:uid="{487A8AF9-DA0F-4B81-9C10-85A311270E6B}"/>
    <hyperlink ref="J234" r:id="rId59" location="/orgs/CIEL/sources/CIEL/concepts/123572/" display="https://app.openconceptlab.org/ - /orgs/CIEL/sources/CIEL/concepts/123572/" xr:uid="{0217FAA4-E47B-4F5C-9249-70DFE82E1E36}"/>
    <hyperlink ref="J235" r:id="rId60" location="/orgs/CIEL/sources/CIEL/concepts/159350/" xr:uid="{E98F98CB-447D-4E5B-8295-3D263240CEFD}"/>
    <hyperlink ref="J236" r:id="rId61" location="/orgs/CIEL/sources/CIEL/concepts/145439/" xr:uid="{0A84100E-783B-4595-B9CC-D3BED603CA83}"/>
    <hyperlink ref="I237" r:id="rId62" location="/orgs/MSF/sources/MSF/concepts/918/" xr:uid="{F54D1757-7114-47B4-AA66-2E4ADD276493}"/>
    <hyperlink ref="J241" r:id="rId63" location="/orgs/CIEL/sources/CIEL/concepts/156761/" xr:uid="{EA98478B-D47A-41F8-876F-1F3E2AE3785A}"/>
    <hyperlink ref="J244" r:id="rId64" location="/orgs/CIEL/sources/CIEL/concepts/160658/" xr:uid="{0037089C-D9EF-4B21-964F-C56C3EFF7F9F}"/>
    <hyperlink ref="J252" r:id="rId65" location="/orgs/CIEL/sources/CIEL/concepts/129176/" xr:uid="{EE3F1AE5-41D2-4121-8E82-82222529DCE1}"/>
    <hyperlink ref="I247" r:id="rId66" location="/orgs/MSF/sources/MSF/concepts/922/" xr:uid="{61CE84F1-63F0-4E27-97D2-F3B969436F4F}"/>
    <hyperlink ref="I248" r:id="rId67" location="/orgs/MSF/sources/MSF/concepts/1530/" xr:uid="{A5F7496A-6CEF-492C-86AC-C80E8F8E813D}"/>
    <hyperlink ref="I253" r:id="rId68" location="/orgs/MSF/sources/MSF/concepts/1391/" xr:uid="{F1305969-7DDB-4225-8583-7D46D86D1402}"/>
    <hyperlink ref="I257" r:id="rId69" location="/orgs/MSF/sources/MSF/concepts/917/" xr:uid="{82D3EE64-2776-499D-92EB-CC8002175F8A}"/>
    <hyperlink ref="I259" r:id="rId70" location="/orgs/MSF/sources/MSF/concepts/1424/" xr:uid="{A1C155A7-2C19-4D38-A358-3AA3004C125C}"/>
    <hyperlink ref="I260" r:id="rId71" location="/orgs/MSF/sources/MSF/concepts/1544/" xr:uid="{B69714DC-94EE-447C-ADA0-53CF414BD3F1}"/>
    <hyperlink ref="J263" r:id="rId72" location="/orgs/CIEL/sources/CIEL/concepts/113353/" xr:uid="{F0CC10FF-6BC9-4AE7-976E-B4B1764AC40F}"/>
    <hyperlink ref="J264" r:id="rId73" location="/orgs/CIEL/sources/CIEL/concepts/163007/" xr:uid="{E390E41D-DDD3-47DA-9A7C-9D550CA7A77B}"/>
    <hyperlink ref="I267" r:id="rId74" location="/orgs/MSF/sources/MSF/concepts/2985/" xr:uid="{433FA0C5-A9C5-4F89-AD7B-CD75CE55D6E3}"/>
    <hyperlink ref="I268" r:id="rId75" location="/orgs/MSF/sources/MSF/concepts/1543/" xr:uid="{BE58F4A5-D540-4E05-8B79-9042AA9AAE00}"/>
    <hyperlink ref="I393" r:id="rId76" location="/orgs/MSF/sources/MSF/concepts/1003/" xr:uid="{F52C5AA5-61D3-491C-BFF2-925CAC4503AC}"/>
    <hyperlink ref="J396" r:id="rId77" location="/orgs/CIEL/sources/CIEL/concepts/5486/" xr:uid="{F8256BB3-EFEB-456B-8653-88BC06EFDB37}"/>
    <hyperlink ref="I397" r:id="rId78" location="/orgs/MSF/sources/MSF/concepts/1006/" xr:uid="{24E920DE-850E-44CA-A192-1795CCDEF4F2}"/>
    <hyperlink ref="I398" r:id="rId79" location="/orgs/MSF/sources/MSF/concepts/1007/" xr:uid="{41B033A0-2C0C-47BA-A412-B29D46DB3F99}"/>
    <hyperlink ref="I399" r:id="rId80" location="/orgs/MSF/sources/MSF/concepts/46/" xr:uid="{D8A5C407-D232-43BC-B878-E76DAC41BAF0}"/>
    <hyperlink ref="J462" r:id="rId81" location="/orgs/CIEL/sources/CIEL/concepts/162192/" xr:uid="{D89EA679-CD76-4E07-AC4F-70ECC6D546B1}"/>
    <hyperlink ref="J45" r:id="rId82" location="/orgs/CIEL/sources/CIEL/concepts/163312/" display="https://app.openconceptlab.org/ - /orgs/CIEL/sources/CIEL/concepts/163312/" xr:uid="{5E9C651A-3094-46A7-9974-5039DB3568AF}"/>
    <hyperlink ref="I168" r:id="rId83" location="/orgs/MSF/sources/MSF/concepts/890/" display="https://app.openconceptlab.org/ - /orgs/MSF/sources/MSF/concepts/890/" xr:uid="{33D5D4E2-C21F-4543-A8FA-B5D220574846}"/>
    <hyperlink ref="I167" r:id="rId84" location="/orgs/MSF/sources/MSF/concepts/500/" display="https://app.openconceptlab.org/ - /orgs/MSF/sources/MSF/concepts/500/" xr:uid="{2F6FCDAC-F341-4B73-91D7-73EE28A62155}"/>
    <hyperlink ref="I165" r:id="rId85" location="/orgs/MSF/sources/MSF/concepts/448/" display="https://app.openconceptlab.org/ - /orgs/MSF/sources/MSF/concepts/448/" xr:uid="{8F85D86E-C00C-4B47-A5BD-FADBC9A7B1A1}"/>
    <hyperlink ref="I164" r:id="rId86" location="/orgs/MSF/sources/MSF/concepts/444/" display="https://app.openconceptlab.org/ - /orgs/MSF/sources/MSF/concepts/444/" xr:uid="{8EB165C7-277C-442E-B4B5-6030792FE132}"/>
    <hyperlink ref="I163" r:id="rId87" location="/orgs/MSF/sources/MSF/concepts/446/" display="https://app.openconceptlab.org/ - /orgs/MSF/sources/MSF/concepts/446/" xr:uid="{D68F1A19-3BD1-445F-8698-3359A2A991B0}"/>
    <hyperlink ref="I161" r:id="rId88" location="/orgs/MSF/sources/MSF/concepts/160/" display="https://app.openconceptlab.org/ - /orgs/MSF/sources/MSF/concepts/160/" xr:uid="{E8DD67D6-ED77-4BF0-8CB9-AAE749759963}"/>
    <hyperlink ref="I159" r:id="rId89" location="/orgs/MSF/sources/MSF/concepts/102/" display="https://app.openconceptlab.org/ - /orgs/MSF/sources/MSF/concepts/102/" xr:uid="{114219F3-B809-4154-9E18-0D36B3FE091B}"/>
    <hyperlink ref="I158" r:id="rId90" location="/orgs/MSF/sources/MSF/concepts/457/" display="https://app.openconceptlab.org/ - /orgs/MSF/sources/MSF/concepts/457/" xr:uid="{27F27A2B-CDD8-47B1-B26B-0416CF0C5218}"/>
    <hyperlink ref="I157" r:id="rId91" location="/orgs/MSF/sources/MSF/concepts/291/" display="https://app.openconceptlab.org/ - /orgs/MSF/sources/MSF/concepts/291/" xr:uid="{DD9A24F5-8455-44BC-B0DD-9B684E11ADEE}"/>
    <hyperlink ref="J403" r:id="rId92" location="/orgs/CIEL/sources/CIEL/concepts/931/" display="CIEL-913" xr:uid="{2842449B-AADD-4AEE-9B63-6C325C9AFE78}"/>
    <hyperlink ref="J404" r:id="rId93" location="/orgs/CIEL/sources/CIEL/concepts/72217/" xr:uid="{14BB3000-CA31-4F81-857B-4B601DEBFF2F}"/>
    <hyperlink ref="J405" r:id="rId94" location="/orgs/CIEL/sources/CIEL/concepts/72822/" xr:uid="{D76EBF32-A45B-4C46-87BA-1661A4FAFECB}"/>
    <hyperlink ref="J406" r:id="rId95" location="/orgs/CIEL/sources/CIEL/concepts/73330/" xr:uid="{5BACA6C6-6167-4988-94C8-396CE9C7CD6A}"/>
    <hyperlink ref="J407" r:id="rId96" location="/orgs/CIEL/sources/CIEL/concepts/74745/" xr:uid="{E24400E4-2741-49E3-9FEB-DADBB76FE059}"/>
    <hyperlink ref="J408" r:id="rId97" location="/orgs/CIEL/sources/CIEL/concepts/75015/" xr:uid="{EE93E690-4705-4F24-A9DE-64BA974468E1}"/>
    <hyperlink ref="J409" r:id="rId98" location="/orgs/CIEL/sources/CIEL/concepts/76553/" xr:uid="{BA1937E1-364A-4392-9A60-44218995C8A8}"/>
    <hyperlink ref="J410" r:id="rId99" location="/orgs/CIEL/sources/CIEL/concepts/76556/" xr:uid="{84BD585E-BB4E-4309-A9C5-1D8879643012}"/>
    <hyperlink ref="J411" r:id="rId100" location="/orgs/CIEL/sources/CIEL/concepts/77335/" xr:uid="{6CE75D3A-3B45-4F26-AB6C-58FD100BDCAE}"/>
    <hyperlink ref="J412" r:id="rId101" location="/orgs/CIEL/sources/CIEL/concepts/77336/" xr:uid="{423072C5-B263-4E7F-A6CB-D5E303122AF1}"/>
    <hyperlink ref="J414" r:id="rId102" location="/orgs/CIEL/sources/CIEL/concepts/81025/" xr:uid="{091399B2-BF19-4558-B04E-7C58766A9652}"/>
    <hyperlink ref="J415" r:id="rId103" location="/orgs/CIEL/sources/CIEL/concepts/81604/" display="CIEL-81694" xr:uid="{0C8EC36B-542B-462D-AC73-EA70276B1448}"/>
    <hyperlink ref="J416" r:id="rId104" location="/orgs/CIEL/sources/CIEL/concepts/82670/" xr:uid="{0FBA1FE0-ECA8-4570-80FA-6FE01E0F4E1F}"/>
    <hyperlink ref="J417" r:id="rId105" location="/orgs/CIEL/sources/CIEL/concepts/83405/" xr:uid="{4FDEA7CE-0B34-49B9-A853-EC80C7589A6A}"/>
    <hyperlink ref="J418" r:id="rId106" location="/orgs/CIEL/sources/CIEL/concepts/83865/" xr:uid="{DE182CC7-05B1-4900-BFD7-D3255B240510}"/>
    <hyperlink ref="J419" r:id="rId107" location="/orgs/CIEL/sources/CIEL/concepts/85464/" xr:uid="{1494DA62-8102-4108-9529-3143A64268A8}"/>
    <hyperlink ref="J420" r:id="rId108" location="/orgs/CIEL/sources/CIEL/concepts/84114/" xr:uid="{F946E68E-85C6-414F-A48D-6C1317B1D189}"/>
    <hyperlink ref="J43" r:id="rId109" location="/orgs/CIEL/sources/CIEL/concepts/165052/" xr:uid="{8B9F1B79-98AA-46B2-9F54-0B34224B33D6}"/>
    <hyperlink ref="J5" r:id="rId110" location="/orgs/CIEL/sources/CIEL/concepts/160033/" xr:uid="{DC83A9F2-50B3-4DDD-B686-BA2F0FE737BB}"/>
  </hyperlinks>
  <pageMargins left="0.7" right="0.7" top="0.75" bottom="0.75" header="0.3" footer="0.3"/>
  <pageSetup paperSize="9" orientation="portrait" verticalDpi="0" r:id="rId111"/>
  <legacyDrawing r:id="rId11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65C98-E5DD-40EE-863B-45F12AD9D174}">
  <sheetPr filterMode="1">
    <tabColor rgb="FFFFC000"/>
    <outlinePr summaryBelow="0"/>
  </sheetPr>
  <dimension ref="A1:AF3071"/>
  <sheetViews>
    <sheetView workbookViewId="0">
      <pane xSplit="4" ySplit="1" topLeftCell="E989" activePane="bottomRight" state="frozen"/>
      <selection pane="topRight" activeCell="E1" sqref="E1"/>
      <selection pane="bottomLeft" activeCell="A2" sqref="A2"/>
      <selection pane="bottomRight" activeCell="D773" sqref="D773"/>
    </sheetView>
  </sheetViews>
  <sheetFormatPr baseColWidth="10" defaultColWidth="8.6640625" defaultRowHeight="15" customHeight="1" outlineLevelCol="1" x14ac:dyDescent="0.2"/>
  <cols>
    <col min="1" max="2" width="18.6640625" customWidth="1" outlineLevel="1"/>
    <col min="3" max="3" width="6.33203125" style="40" customWidth="1"/>
    <col min="4" max="4" width="32.33203125" customWidth="1" outlineLevel="1"/>
    <col min="5" max="6" width="18.6640625" customWidth="1" outlineLevel="1"/>
    <col min="7" max="7" width="7.33203125" style="40" customWidth="1"/>
    <col min="8" max="8" width="18.6640625" customWidth="1"/>
    <col min="9" max="9" width="18.6640625" customWidth="1" outlineLevel="1"/>
    <col min="10" max="10" width="25.5" customWidth="1"/>
    <col min="11" max="11" width="19.5" customWidth="1"/>
    <col min="12" max="14" width="13.33203125" customWidth="1"/>
    <col min="15" max="15" width="45.6640625" customWidth="1"/>
    <col min="16" max="16" width="14.33203125" customWidth="1"/>
    <col min="17" max="18" width="18.6640625" customWidth="1"/>
    <col min="19" max="19" width="11" customWidth="1"/>
    <col min="20" max="23" width="18.6640625" customWidth="1"/>
    <col min="24" max="24" width="13.33203125" customWidth="1"/>
    <col min="25" max="29" width="18.6640625" customWidth="1"/>
    <col min="30" max="30" width="50.5" customWidth="1"/>
    <col min="31" max="31" width="45" customWidth="1"/>
    <col min="32" max="32" width="18.6640625" customWidth="1"/>
  </cols>
  <sheetData>
    <row r="1" spans="1:32" s="1" customFormat="1" ht="30" customHeight="1" x14ac:dyDescent="0.2">
      <c r="A1" s="2" t="s">
        <v>121</v>
      </c>
      <c r="B1" s="2" t="s">
        <v>122</v>
      </c>
      <c r="C1" s="41" t="s">
        <v>123</v>
      </c>
      <c r="D1" s="2" t="s">
        <v>89</v>
      </c>
      <c r="E1" s="2" t="s">
        <v>124</v>
      </c>
      <c r="F1" s="2" t="s">
        <v>125</v>
      </c>
      <c r="G1" s="41" t="s">
        <v>123</v>
      </c>
      <c r="H1" s="2" t="s">
        <v>126</v>
      </c>
      <c r="I1" s="2" t="s">
        <v>130</v>
      </c>
      <c r="J1" s="2" t="s">
        <v>12</v>
      </c>
      <c r="K1" s="2" t="s">
        <v>13</v>
      </c>
      <c r="L1" s="2" t="s">
        <v>132</v>
      </c>
      <c r="M1" s="2" t="s">
        <v>133</v>
      </c>
      <c r="N1" s="2" t="s">
        <v>134</v>
      </c>
      <c r="O1" s="2" t="s">
        <v>135</v>
      </c>
      <c r="P1" s="2" t="s">
        <v>136</v>
      </c>
      <c r="Q1" s="2" t="s">
        <v>137</v>
      </c>
      <c r="R1" s="2" t="s">
        <v>138</v>
      </c>
      <c r="S1" s="2" t="s">
        <v>139</v>
      </c>
      <c r="T1" s="2" t="s">
        <v>140</v>
      </c>
      <c r="U1" s="2" t="s">
        <v>141</v>
      </c>
      <c r="V1" s="2" t="s">
        <v>142</v>
      </c>
      <c r="W1" s="2" t="s">
        <v>1006</v>
      </c>
      <c r="X1" s="2" t="s">
        <v>1007</v>
      </c>
      <c r="Y1" s="2" t="s">
        <v>145</v>
      </c>
      <c r="Z1" s="2" t="s">
        <v>146</v>
      </c>
      <c r="AA1" s="2" t="s">
        <v>147</v>
      </c>
      <c r="AB1" s="2" t="s">
        <v>148</v>
      </c>
      <c r="AC1" s="2" t="s">
        <v>149</v>
      </c>
      <c r="AD1" s="2" t="s">
        <v>129</v>
      </c>
      <c r="AE1" s="2" t="s">
        <v>150</v>
      </c>
      <c r="AF1" s="2" t="s">
        <v>151</v>
      </c>
    </row>
    <row r="2" spans="1:32" hidden="1" x14ac:dyDescent="0.2">
      <c r="A2" s="34" t="s">
        <v>4087</v>
      </c>
      <c r="B2" s="34" t="s">
        <v>4088</v>
      </c>
      <c r="C2" s="55">
        <v>1</v>
      </c>
      <c r="D2" s="34" t="s">
        <v>1010</v>
      </c>
      <c r="E2" s="34"/>
      <c r="F2" s="34" t="str">
        <f>IF(AND(V2="TEXT",AB2&lt;&gt;""),"Coded",VLOOKUP(V2,Lists!$E$1:$F$12,2,FALSE))</f>
        <v>Coded</v>
      </c>
      <c r="G2" s="55">
        <v>1</v>
      </c>
      <c r="H2" s="34" t="s">
        <v>2179</v>
      </c>
      <c r="I2" s="34"/>
      <c r="J2" s="34" t="str">
        <f>IF(V2="BOOLEAN","Yes/no",IF(V2="TRUE_ONLY","True only",IF(V2="INTEGER","Integer",IF(V2="INTEGER_ZERO_OR_POSITIVE","Integer zero or positive",""))))</f>
        <v/>
      </c>
      <c r="K2" s="34" t="str">
        <f>IF(V2="LONG_TEXT",255,IF(AND(V2="TEXT",AB2=""),50,""))</f>
        <v/>
      </c>
      <c r="L2" s="34"/>
      <c r="M2" s="34"/>
      <c r="N2" s="34"/>
      <c r="O2" s="34" t="s">
        <v>1015</v>
      </c>
      <c r="P2" s="34"/>
      <c r="Q2" s="34"/>
      <c r="R2" s="34"/>
      <c r="S2" s="34"/>
      <c r="T2" s="34"/>
      <c r="V2" s="34" t="s">
        <v>16</v>
      </c>
      <c r="W2" s="34" t="s">
        <v>1018</v>
      </c>
      <c r="X2" s="34" t="s">
        <v>1019</v>
      </c>
      <c r="Y2" s="34" t="s">
        <v>1020</v>
      </c>
      <c r="Z2" s="34" t="s">
        <v>1021</v>
      </c>
      <c r="AA2" s="34" t="s">
        <v>2179</v>
      </c>
      <c r="AB2" s="34" t="s">
        <v>2195</v>
      </c>
      <c r="AC2" s="34"/>
    </row>
    <row r="3" spans="1:32" hidden="1" x14ac:dyDescent="0.2">
      <c r="A3" s="34" t="s">
        <v>4087</v>
      </c>
      <c r="B3" s="34" t="s">
        <v>4088</v>
      </c>
      <c r="C3" s="50">
        <f ca="1">IF(A3&lt;&gt;OFFSET(A3,-1,0),1,OFFSET(C3,-1,0)+IF(D3=OFFSET(D3,-1,0),0,1))</f>
        <v>1</v>
      </c>
      <c r="D3" s="34" t="s">
        <v>1010</v>
      </c>
      <c r="E3" s="34"/>
      <c r="F3" s="34" t="str">
        <f>IF(AND(V3="TEXT",AB3&lt;&gt;""),"Coded",VLOOKUP(V3,Lists!$E$1:$F$12,2,FALSE))</f>
        <v>Coded</v>
      </c>
      <c r="G3" s="50">
        <f ca="1">IF(F3="Coded",IF(D3&lt;&gt;OFFSET(D3,-1,0),1,_xlfn.MAXIFS(INDIRECT("G$1:G"&amp;ROW()-1),INDIRECT("A$1:A"&amp;ROW()-1),A3,INDIRECT("D$1:D"&amp;ROW()-1),D3)+1),"")</f>
        <v>2</v>
      </c>
      <c r="H3" s="34" t="s">
        <v>2184</v>
      </c>
      <c r="I3" s="34"/>
      <c r="J3" s="34" t="str">
        <f t="shared" ref="J3:J66" si="0">IF(V3="BOOLEAN","Yes/no",IF(V3="TRUE_ONLY","True only",IF(V3="INTEGER","Integer",IF(V3="INTEGER_ZERO_OR_POSITIVE","Integer zero or positive",""))))</f>
        <v/>
      </c>
      <c r="K3" s="34" t="str">
        <f t="shared" ref="K3:K66" si="1">IF(V3="LONG_TEXT",255,IF(AND(V3="TEXT",AB3=""),50,""))</f>
        <v/>
      </c>
      <c r="L3" s="34"/>
      <c r="M3" s="34"/>
      <c r="N3" s="34"/>
      <c r="O3" s="34" t="s">
        <v>1015</v>
      </c>
      <c r="P3" s="34"/>
      <c r="Q3" s="34"/>
      <c r="R3" s="34"/>
      <c r="S3" s="34"/>
      <c r="T3" s="34"/>
      <c r="V3" s="34" t="s">
        <v>16</v>
      </c>
      <c r="W3" s="34" t="s">
        <v>1018</v>
      </c>
      <c r="X3" s="34" t="s">
        <v>1019</v>
      </c>
      <c r="Y3" s="34" t="s">
        <v>1020</v>
      </c>
      <c r="Z3" s="34" t="s">
        <v>1021</v>
      </c>
      <c r="AA3" s="34" t="s">
        <v>2184</v>
      </c>
      <c r="AB3" s="34" t="s">
        <v>2196</v>
      </c>
      <c r="AC3" s="34"/>
    </row>
    <row r="4" spans="1:32" hidden="1" x14ac:dyDescent="0.2">
      <c r="A4" s="34" t="s">
        <v>4087</v>
      </c>
      <c r="B4" s="34" t="s">
        <v>4089</v>
      </c>
      <c r="C4" s="50">
        <f t="shared" ref="C4:C67" ca="1" si="2">IF(A4&lt;&gt;OFFSET(A4,-1,0),1,OFFSET(C4,-1,0)+IF(D4=OFFSET(D4,-1,0),0,1))</f>
        <v>2</v>
      </c>
      <c r="D4" s="34" t="s">
        <v>4090</v>
      </c>
      <c r="E4" s="34"/>
      <c r="F4" s="34" t="str">
        <f>IF(AND(V4="TEXT",AB4&lt;&gt;""),"Coded",VLOOKUP(V4,Lists!$E$1:$F$12,2,FALSE))</f>
        <v>Coded</v>
      </c>
      <c r="G4" s="50">
        <f ca="1">IF(F4="Coded",IF(D4&lt;&gt;OFFSET(D4,-1,0),1,_xlfn.MAXIFS(INDIRECT("G$1:G"&amp;ROW()-1),INDIRECT("A$1:A"&amp;ROW()-1),A4,INDIRECT("D$1:D"&amp;ROW()-1),D4)+1),"")</f>
        <v>1</v>
      </c>
      <c r="H4" s="34" t="s">
        <v>2208</v>
      </c>
      <c r="I4" s="34"/>
      <c r="J4" s="34" t="str">
        <f t="shared" si="0"/>
        <v/>
      </c>
      <c r="K4" s="34" t="str">
        <f t="shared" si="1"/>
        <v/>
      </c>
      <c r="L4" s="34"/>
      <c r="M4" s="34"/>
      <c r="N4" s="34"/>
      <c r="O4" s="34"/>
      <c r="P4" s="34"/>
      <c r="Q4" s="34"/>
      <c r="R4" s="34"/>
      <c r="S4" s="34"/>
      <c r="T4" s="34"/>
      <c r="V4" s="34" t="s">
        <v>16</v>
      </c>
      <c r="W4" s="34" t="s">
        <v>1031</v>
      </c>
      <c r="X4" s="34" t="s">
        <v>1032</v>
      </c>
      <c r="Y4" s="34" t="s">
        <v>1033</v>
      </c>
      <c r="Z4" s="34" t="s">
        <v>1034</v>
      </c>
      <c r="AA4" s="34" t="s">
        <v>2208</v>
      </c>
      <c r="AB4" s="34" t="s">
        <v>2212</v>
      </c>
      <c r="AC4" s="34"/>
    </row>
    <row r="5" spans="1:32" hidden="1" x14ac:dyDescent="0.2">
      <c r="A5" s="34" t="s">
        <v>4087</v>
      </c>
      <c r="B5" s="34" t="s">
        <v>4089</v>
      </c>
      <c r="C5" s="50">
        <f t="shared" ca="1" si="2"/>
        <v>2</v>
      </c>
      <c r="D5" s="34" t="s">
        <v>4090</v>
      </c>
      <c r="E5" s="34"/>
      <c r="F5" s="34" t="str">
        <f>IF(AND(V5="TEXT",AB5&lt;&gt;""),"Coded",VLOOKUP(V5,Lists!$E$1:$F$12,2,FALSE))</f>
        <v>Coded</v>
      </c>
      <c r="G5" s="50">
        <f t="shared" ref="G5:G68" ca="1" si="3">IF(F5="Coded",IF(D5&lt;&gt;OFFSET(D5,-1,0),1,_xlfn.MAXIFS(INDIRECT("G$1:G"&amp;ROW()-1),INDIRECT("A$1:A"&amp;ROW()-1),A5,INDIRECT("D$1:D"&amp;ROW()-1),D5)+1),"")</f>
        <v>2</v>
      </c>
      <c r="H5" s="34" t="s">
        <v>2213</v>
      </c>
      <c r="I5" s="34"/>
      <c r="J5" s="34" t="str">
        <f t="shared" si="0"/>
        <v/>
      </c>
      <c r="K5" s="34" t="str">
        <f t="shared" si="1"/>
        <v/>
      </c>
      <c r="L5" s="34"/>
      <c r="M5" s="34"/>
      <c r="N5" s="34"/>
      <c r="O5" s="34" t="s">
        <v>1015</v>
      </c>
      <c r="P5" s="34"/>
      <c r="Q5" s="34"/>
      <c r="R5" s="34"/>
      <c r="S5" s="34"/>
      <c r="T5" s="34"/>
      <c r="V5" s="34" t="s">
        <v>16</v>
      </c>
      <c r="W5" s="34" t="s">
        <v>1031</v>
      </c>
      <c r="X5" s="34" t="s">
        <v>1032</v>
      </c>
      <c r="Y5" s="34" t="s">
        <v>1033</v>
      </c>
      <c r="Z5" s="34" t="s">
        <v>1034</v>
      </c>
      <c r="AA5" s="34" t="s">
        <v>2213</v>
      </c>
      <c r="AB5" s="34" t="s">
        <v>2217</v>
      </c>
      <c r="AC5" s="34"/>
    </row>
    <row r="6" spans="1:32" hidden="1" x14ac:dyDescent="0.2">
      <c r="A6" s="34" t="s">
        <v>4087</v>
      </c>
      <c r="B6" s="34" t="s">
        <v>4089</v>
      </c>
      <c r="C6" s="50">
        <f t="shared" ca="1" si="2"/>
        <v>2</v>
      </c>
      <c r="D6" s="34" t="s">
        <v>4090</v>
      </c>
      <c r="E6" s="34"/>
      <c r="F6" s="34" t="str">
        <f>IF(AND(V6="TEXT",AB6&lt;&gt;""),"Coded",VLOOKUP(V6,Lists!$E$1:$F$12,2,FALSE))</f>
        <v>Coded</v>
      </c>
      <c r="G6" s="50">
        <f t="shared" ca="1" si="3"/>
        <v>3</v>
      </c>
      <c r="H6" s="34" t="s">
        <v>2202</v>
      </c>
      <c r="I6" s="34"/>
      <c r="J6" s="34" t="str">
        <f t="shared" si="0"/>
        <v/>
      </c>
      <c r="K6" s="34" t="str">
        <f t="shared" si="1"/>
        <v/>
      </c>
      <c r="L6" s="34"/>
      <c r="M6" s="34"/>
      <c r="N6" s="34"/>
      <c r="O6" s="34" t="s">
        <v>1015</v>
      </c>
      <c r="P6" s="34"/>
      <c r="Q6" s="34"/>
      <c r="R6" s="34"/>
      <c r="S6" s="34"/>
      <c r="T6" s="34"/>
      <c r="V6" s="34" t="s">
        <v>16</v>
      </c>
      <c r="W6" s="34" t="s">
        <v>1031</v>
      </c>
      <c r="X6" s="34" t="s">
        <v>1032</v>
      </c>
      <c r="Y6" s="34" t="s">
        <v>1033</v>
      </c>
      <c r="Z6" s="34" t="s">
        <v>1034</v>
      </c>
      <c r="AA6" s="34" t="s">
        <v>2202</v>
      </c>
      <c r="AB6" s="34" t="s">
        <v>2207</v>
      </c>
      <c r="AC6" s="34"/>
    </row>
    <row r="7" spans="1:32" hidden="1" x14ac:dyDescent="0.2">
      <c r="A7" s="34" t="s">
        <v>4087</v>
      </c>
      <c r="B7" s="34" t="s">
        <v>4089</v>
      </c>
      <c r="C7" s="50">
        <f t="shared" ca="1" si="2"/>
        <v>2</v>
      </c>
      <c r="D7" s="34" t="s">
        <v>4090</v>
      </c>
      <c r="E7" s="34"/>
      <c r="F7" s="34" t="str">
        <f>IF(AND(V7="TEXT",AB7&lt;&gt;""),"Coded",VLOOKUP(V7,Lists!$E$1:$F$12,2,FALSE))</f>
        <v>Coded</v>
      </c>
      <c r="G7" s="50">
        <f t="shared" ca="1" si="3"/>
        <v>4</v>
      </c>
      <c r="H7" s="34" t="s">
        <v>4091</v>
      </c>
      <c r="I7" s="34"/>
      <c r="J7" s="34" t="str">
        <f t="shared" si="0"/>
        <v/>
      </c>
      <c r="K7" s="34" t="str">
        <f t="shared" si="1"/>
        <v/>
      </c>
      <c r="L7" s="34"/>
      <c r="M7" s="34"/>
      <c r="N7" s="34"/>
      <c r="O7" s="34" t="s">
        <v>1015</v>
      </c>
      <c r="P7" s="34"/>
      <c r="Q7" s="34"/>
      <c r="R7" s="34"/>
      <c r="S7" s="34"/>
      <c r="T7" s="34"/>
      <c r="V7" s="34" t="s">
        <v>16</v>
      </c>
      <c r="W7" s="34" t="s">
        <v>1031</v>
      </c>
      <c r="X7" s="34" t="s">
        <v>1032</v>
      </c>
      <c r="Y7" s="34" t="s">
        <v>1033</v>
      </c>
      <c r="Z7" s="34" t="s">
        <v>1034</v>
      </c>
      <c r="AA7" s="34" t="s">
        <v>4091</v>
      </c>
      <c r="AB7" s="34" t="s">
        <v>4092</v>
      </c>
      <c r="AC7" s="34"/>
    </row>
    <row r="8" spans="1:32" hidden="1" x14ac:dyDescent="0.2">
      <c r="A8" s="34" t="s">
        <v>4087</v>
      </c>
      <c r="B8" s="34" t="s">
        <v>4089</v>
      </c>
      <c r="C8" s="50">
        <f t="shared" ca="1" si="2"/>
        <v>2</v>
      </c>
      <c r="D8" s="34" t="s">
        <v>4090</v>
      </c>
      <c r="E8" s="34"/>
      <c r="F8" s="34" t="str">
        <f>IF(AND(V8="TEXT",AB8&lt;&gt;""),"Coded",VLOOKUP(V8,Lists!$E$1:$F$12,2,FALSE))</f>
        <v>Coded</v>
      </c>
      <c r="G8" s="50">
        <f t="shared" ca="1" si="3"/>
        <v>5</v>
      </c>
      <c r="H8" s="34" t="s">
        <v>2218</v>
      </c>
      <c r="I8" s="34"/>
      <c r="J8" s="34" t="str">
        <f t="shared" si="0"/>
        <v/>
      </c>
      <c r="K8" s="34" t="str">
        <f t="shared" si="1"/>
        <v/>
      </c>
      <c r="L8" s="34"/>
      <c r="M8" s="34"/>
      <c r="N8" s="34"/>
      <c r="O8" s="34" t="s">
        <v>1015</v>
      </c>
      <c r="P8" s="34"/>
      <c r="Q8" s="34"/>
      <c r="R8" s="34"/>
      <c r="S8" s="34"/>
      <c r="T8" s="34"/>
      <c r="V8" s="34" t="s">
        <v>16</v>
      </c>
      <c r="W8" s="34" t="s">
        <v>1031</v>
      </c>
      <c r="X8" s="34" t="s">
        <v>1032</v>
      </c>
      <c r="Y8" s="34" t="s">
        <v>1033</v>
      </c>
      <c r="Z8" s="34" t="s">
        <v>1034</v>
      </c>
      <c r="AA8" s="34" t="s">
        <v>2218</v>
      </c>
      <c r="AB8" s="34" t="s">
        <v>2223</v>
      </c>
      <c r="AC8" s="34"/>
    </row>
    <row r="9" spans="1:32" hidden="1" x14ac:dyDescent="0.2">
      <c r="A9" s="34" t="s">
        <v>4087</v>
      </c>
      <c r="B9" s="34" t="s">
        <v>4089</v>
      </c>
      <c r="C9" s="50">
        <f t="shared" ca="1" si="2"/>
        <v>3</v>
      </c>
      <c r="D9" s="34" t="s">
        <v>1036</v>
      </c>
      <c r="E9" s="34"/>
      <c r="F9" s="34" t="str">
        <f>IF(AND(V9="TEXT",AB9&lt;&gt;""),"Coded",VLOOKUP(V9,Lists!$E$1:$F$12,2,FALSE))</f>
        <v>Numeric</v>
      </c>
      <c r="G9" s="50" t="str">
        <f t="shared" ca="1" si="3"/>
        <v/>
      </c>
      <c r="H9" s="34" t="s">
        <v>1015</v>
      </c>
      <c r="I9" s="34"/>
      <c r="J9" s="34" t="str">
        <f t="shared" si="0"/>
        <v>Integer</v>
      </c>
      <c r="K9" s="34" t="str">
        <f t="shared" si="1"/>
        <v/>
      </c>
      <c r="L9" s="34"/>
      <c r="M9" s="34"/>
      <c r="N9" s="34">
        <v>99</v>
      </c>
      <c r="O9" s="34"/>
      <c r="P9" s="34"/>
      <c r="Q9" s="34"/>
      <c r="R9" s="34"/>
      <c r="S9" s="34"/>
      <c r="T9" s="34"/>
      <c r="V9" s="34" t="s">
        <v>20</v>
      </c>
      <c r="W9" s="34" t="s">
        <v>1040</v>
      </c>
      <c r="X9" s="34" t="s">
        <v>1041</v>
      </c>
      <c r="Y9" s="34" t="s">
        <v>1015</v>
      </c>
      <c r="Z9" s="34" t="s">
        <v>1015</v>
      </c>
      <c r="AA9" s="34" t="s">
        <v>1015</v>
      </c>
      <c r="AB9" s="34" t="s">
        <v>1015</v>
      </c>
      <c r="AC9" s="34"/>
    </row>
    <row r="10" spans="1:32" hidden="1" x14ac:dyDescent="0.2">
      <c r="A10" s="34" t="s">
        <v>4087</v>
      </c>
      <c r="B10" s="34" t="s">
        <v>4089</v>
      </c>
      <c r="C10" s="50">
        <f t="shared" ca="1" si="2"/>
        <v>4</v>
      </c>
      <c r="D10" s="34" t="s">
        <v>4093</v>
      </c>
      <c r="E10" s="34"/>
      <c r="F10" s="34" t="str">
        <f>IF(AND(V10="TEXT",AB10&lt;&gt;""),"Coded",VLOOKUP(V10,Lists!$E$1:$F$12,2,FALSE))</f>
        <v>Coded</v>
      </c>
      <c r="G10" s="50">
        <f t="shared" ca="1" si="3"/>
        <v>1</v>
      </c>
      <c r="H10" s="34" t="s">
        <v>2247</v>
      </c>
      <c r="I10" s="34"/>
      <c r="J10" s="34" t="str">
        <f t="shared" si="0"/>
        <v/>
      </c>
      <c r="K10" s="34" t="str">
        <f t="shared" si="1"/>
        <v/>
      </c>
      <c r="L10" s="34"/>
      <c r="M10" s="34"/>
      <c r="N10" s="34"/>
      <c r="O10" s="34" t="s">
        <v>1015</v>
      </c>
      <c r="P10" s="34"/>
      <c r="Q10" s="34"/>
      <c r="R10" s="34"/>
      <c r="S10" s="34"/>
      <c r="T10" s="34"/>
      <c r="V10" s="34" t="s">
        <v>16</v>
      </c>
      <c r="W10" s="34" t="s">
        <v>4094</v>
      </c>
      <c r="X10" s="34" t="s">
        <v>4095</v>
      </c>
      <c r="Y10" s="34" t="s">
        <v>1058</v>
      </c>
      <c r="Z10" s="34" t="s">
        <v>1059</v>
      </c>
      <c r="AA10" s="34" t="s">
        <v>2247</v>
      </c>
      <c r="AB10" s="34" t="s">
        <v>2249</v>
      </c>
      <c r="AC10" s="34"/>
    </row>
    <row r="11" spans="1:32" hidden="1" x14ac:dyDescent="0.2">
      <c r="A11" s="34" t="s">
        <v>4087</v>
      </c>
      <c r="B11" s="34" t="s">
        <v>4089</v>
      </c>
      <c r="C11" s="50">
        <f t="shared" ca="1" si="2"/>
        <v>4</v>
      </c>
      <c r="D11" s="34" t="s">
        <v>4093</v>
      </c>
      <c r="E11" s="34"/>
      <c r="F11" s="34" t="str">
        <f>IF(AND(V11="TEXT",AB11&lt;&gt;""),"Coded",VLOOKUP(V11,Lists!$E$1:$F$12,2,FALSE))</f>
        <v>Coded</v>
      </c>
      <c r="G11" s="50">
        <f t="shared" ca="1" si="3"/>
        <v>2</v>
      </c>
      <c r="H11" s="51" t="s">
        <v>2262</v>
      </c>
      <c r="I11" s="34"/>
      <c r="J11" s="34" t="str">
        <f t="shared" si="0"/>
        <v/>
      </c>
      <c r="K11" s="34" t="str">
        <f t="shared" si="1"/>
        <v/>
      </c>
      <c r="L11" s="34"/>
      <c r="M11" s="34"/>
      <c r="N11" s="34"/>
      <c r="O11" s="34" t="s">
        <v>1015</v>
      </c>
      <c r="P11" s="34"/>
      <c r="Q11" s="34"/>
      <c r="R11" s="34"/>
      <c r="S11" s="34"/>
      <c r="T11" s="34"/>
      <c r="V11" s="34" t="s">
        <v>16</v>
      </c>
      <c r="W11" s="51" t="s">
        <v>4094</v>
      </c>
      <c r="X11" s="34" t="s">
        <v>4095</v>
      </c>
      <c r="Y11" s="34" t="s">
        <v>1058</v>
      </c>
      <c r="Z11" s="34" t="s">
        <v>1059</v>
      </c>
      <c r="AA11" s="34" t="s">
        <v>2262</v>
      </c>
      <c r="AB11" s="34" t="s">
        <v>2265</v>
      </c>
      <c r="AC11" s="51"/>
    </row>
    <row r="12" spans="1:32" hidden="1" x14ac:dyDescent="0.2">
      <c r="A12" s="34" t="s">
        <v>4087</v>
      </c>
      <c r="B12" s="34" t="s">
        <v>4089</v>
      </c>
      <c r="C12" s="50">
        <f t="shared" ca="1" si="2"/>
        <v>4</v>
      </c>
      <c r="D12" s="34" t="s">
        <v>4093</v>
      </c>
      <c r="E12" s="34"/>
      <c r="F12" s="34" t="str">
        <f>IF(AND(V12="TEXT",AB12&lt;&gt;""),"Coded",VLOOKUP(V12,Lists!$E$1:$F$12,2,FALSE))</f>
        <v>Coded</v>
      </c>
      <c r="G12" s="50">
        <f t="shared" ca="1" si="3"/>
        <v>3</v>
      </c>
      <c r="H12" s="51" t="s">
        <v>2254</v>
      </c>
      <c r="I12" s="34"/>
      <c r="J12" s="34" t="str">
        <f t="shared" si="0"/>
        <v/>
      </c>
      <c r="K12" s="34" t="str">
        <f t="shared" si="1"/>
        <v/>
      </c>
      <c r="L12" s="34"/>
      <c r="M12" s="34"/>
      <c r="N12" s="34"/>
      <c r="O12" s="34" t="s">
        <v>1015</v>
      </c>
      <c r="P12" s="34"/>
      <c r="Q12" s="34"/>
      <c r="R12" s="34"/>
      <c r="S12" s="34"/>
      <c r="T12" s="34"/>
      <c r="V12" s="34" t="s">
        <v>16</v>
      </c>
      <c r="W12" s="51" t="s">
        <v>4094</v>
      </c>
      <c r="X12" s="34" t="s">
        <v>4095</v>
      </c>
      <c r="Y12" s="34" t="s">
        <v>1058</v>
      </c>
      <c r="Z12" s="34" t="s">
        <v>1059</v>
      </c>
      <c r="AA12" s="34" t="s">
        <v>2254</v>
      </c>
      <c r="AB12" s="34" t="s">
        <v>2259</v>
      </c>
      <c r="AC12" s="51"/>
    </row>
    <row r="13" spans="1:32" hidden="1" x14ac:dyDescent="0.2">
      <c r="A13" s="34" t="s">
        <v>4087</v>
      </c>
      <c r="B13" s="34" t="s">
        <v>4089</v>
      </c>
      <c r="C13" s="50">
        <f t="shared" ca="1" si="2"/>
        <v>4</v>
      </c>
      <c r="D13" s="34" t="s">
        <v>4093</v>
      </c>
      <c r="E13" s="34"/>
      <c r="F13" s="34" t="str">
        <f>IF(AND(V13="TEXT",AB13&lt;&gt;""),"Coded",VLOOKUP(V13,Lists!$E$1:$F$12,2,FALSE))</f>
        <v>Coded</v>
      </c>
      <c r="G13" s="50">
        <f t="shared" ca="1" si="3"/>
        <v>4</v>
      </c>
      <c r="H13" s="51" t="s">
        <v>2251</v>
      </c>
      <c r="I13" s="34"/>
      <c r="J13" s="34" t="str">
        <f t="shared" si="0"/>
        <v/>
      </c>
      <c r="K13" s="34" t="str">
        <f t="shared" si="1"/>
        <v/>
      </c>
      <c r="L13" s="34"/>
      <c r="M13" s="34"/>
      <c r="N13" s="34"/>
      <c r="O13" s="34" t="s">
        <v>1015</v>
      </c>
      <c r="P13" s="34"/>
      <c r="Q13" s="34"/>
      <c r="R13" s="34"/>
      <c r="S13" s="34"/>
      <c r="T13" s="34"/>
      <c r="V13" s="34" t="s">
        <v>16</v>
      </c>
      <c r="W13" s="51" t="s">
        <v>4094</v>
      </c>
      <c r="X13" s="34" t="s">
        <v>4095</v>
      </c>
      <c r="Y13" s="34" t="s">
        <v>1058</v>
      </c>
      <c r="Z13" s="34" t="s">
        <v>1059</v>
      </c>
      <c r="AA13" s="34" t="s">
        <v>2251</v>
      </c>
      <c r="AB13" s="34" t="s">
        <v>2253</v>
      </c>
      <c r="AC13" s="51"/>
    </row>
    <row r="14" spans="1:32" hidden="1" x14ac:dyDescent="0.2">
      <c r="A14" s="34" t="s">
        <v>4087</v>
      </c>
      <c r="B14" s="34" t="s">
        <v>4089</v>
      </c>
      <c r="C14" s="50">
        <f t="shared" ca="1" si="2"/>
        <v>4</v>
      </c>
      <c r="D14" s="34" t="s">
        <v>4093</v>
      </c>
      <c r="E14" s="34"/>
      <c r="F14" s="34" t="str">
        <f>IF(AND(V14="TEXT",AB14&lt;&gt;""),"Coded",VLOOKUP(V14,Lists!$E$1:$F$12,2,FALSE))</f>
        <v>Coded</v>
      </c>
      <c r="G14" s="50">
        <f t="shared" ca="1" si="3"/>
        <v>5</v>
      </c>
      <c r="H14" s="51" t="s">
        <v>580</v>
      </c>
      <c r="I14" s="34"/>
      <c r="J14" s="34" t="str">
        <f t="shared" si="0"/>
        <v/>
      </c>
      <c r="K14" s="34" t="str">
        <f t="shared" si="1"/>
        <v/>
      </c>
      <c r="L14" s="34"/>
      <c r="M14" s="34"/>
      <c r="N14" s="34"/>
      <c r="O14" s="34" t="s">
        <v>1015</v>
      </c>
      <c r="P14" s="34"/>
      <c r="Q14" s="34"/>
      <c r="R14" s="34"/>
      <c r="S14" s="34"/>
      <c r="T14" s="34"/>
      <c r="V14" s="34" t="s">
        <v>16</v>
      </c>
      <c r="W14" s="51" t="s">
        <v>4094</v>
      </c>
      <c r="X14" s="34" t="s">
        <v>4095</v>
      </c>
      <c r="Y14" s="34" t="s">
        <v>1058</v>
      </c>
      <c r="Z14" s="34" t="s">
        <v>1059</v>
      </c>
      <c r="AA14" s="34" t="s">
        <v>580</v>
      </c>
      <c r="AB14" s="34" t="s">
        <v>2280</v>
      </c>
      <c r="AC14" s="51"/>
    </row>
    <row r="15" spans="1:32" hidden="1" x14ac:dyDescent="0.2">
      <c r="A15" s="34" t="s">
        <v>4087</v>
      </c>
      <c r="B15" s="34" t="s">
        <v>4089</v>
      </c>
      <c r="C15" s="50">
        <f t="shared" ca="1" si="2"/>
        <v>4</v>
      </c>
      <c r="D15" s="34" t="s">
        <v>4093</v>
      </c>
      <c r="E15" s="34"/>
      <c r="F15" s="34" t="str">
        <f>IF(AND(V15="TEXT",AB15&lt;&gt;""),"Coded",VLOOKUP(V15,Lists!$E$1:$F$12,2,FALSE))</f>
        <v>Coded</v>
      </c>
      <c r="G15" s="50">
        <f t="shared" ca="1" si="3"/>
        <v>6</v>
      </c>
      <c r="H15" s="51" t="s">
        <v>2276</v>
      </c>
      <c r="I15" s="34"/>
      <c r="J15" s="34" t="str">
        <f t="shared" si="0"/>
        <v/>
      </c>
      <c r="K15" s="34" t="str">
        <f t="shared" si="1"/>
        <v/>
      </c>
      <c r="L15" s="34"/>
      <c r="M15" s="34"/>
      <c r="N15" s="34"/>
      <c r="O15" s="34" t="s">
        <v>1015</v>
      </c>
      <c r="P15" s="34"/>
      <c r="Q15" s="34"/>
      <c r="R15" s="34"/>
      <c r="S15" s="34"/>
      <c r="T15" s="34"/>
      <c r="V15" s="34" t="s">
        <v>16</v>
      </c>
      <c r="W15" s="51" t="s">
        <v>4094</v>
      </c>
      <c r="X15" s="34" t="s">
        <v>4095</v>
      </c>
      <c r="Y15" s="34" t="s">
        <v>1058</v>
      </c>
      <c r="Z15" s="34" t="s">
        <v>1059</v>
      </c>
      <c r="AA15" s="34" t="s">
        <v>2276</v>
      </c>
      <c r="AB15" s="34" t="s">
        <v>2277</v>
      </c>
      <c r="AC15" s="34"/>
    </row>
    <row r="16" spans="1:32" hidden="1" x14ac:dyDescent="0.2">
      <c r="A16" s="34" t="s">
        <v>4087</v>
      </c>
      <c r="B16" s="34" t="s">
        <v>4089</v>
      </c>
      <c r="C16" s="50">
        <f t="shared" ca="1" si="2"/>
        <v>4</v>
      </c>
      <c r="D16" s="34" t="s">
        <v>4093</v>
      </c>
      <c r="E16" s="34"/>
      <c r="F16" s="34" t="str">
        <f>IF(AND(V16="TEXT",AB16&lt;&gt;""),"Coded",VLOOKUP(V16,Lists!$E$1:$F$12,2,FALSE))</f>
        <v>Coded</v>
      </c>
      <c r="G16" s="50">
        <f t="shared" ca="1" si="3"/>
        <v>7</v>
      </c>
      <c r="H16" s="51" t="s">
        <v>2268</v>
      </c>
      <c r="I16" s="34"/>
      <c r="J16" s="34" t="str">
        <f t="shared" si="0"/>
        <v/>
      </c>
      <c r="K16" s="34" t="str">
        <f t="shared" si="1"/>
        <v/>
      </c>
      <c r="L16" s="34"/>
      <c r="M16" s="34"/>
      <c r="N16" s="34"/>
      <c r="O16" s="34" t="s">
        <v>1015</v>
      </c>
      <c r="P16" s="34"/>
      <c r="Q16" s="34"/>
      <c r="R16" s="34"/>
      <c r="S16" s="34"/>
      <c r="T16" s="34"/>
      <c r="V16" s="34" t="s">
        <v>16</v>
      </c>
      <c r="W16" s="51" t="s">
        <v>4094</v>
      </c>
      <c r="X16" s="34" t="s">
        <v>4095</v>
      </c>
      <c r="Y16" s="34" t="s">
        <v>1058</v>
      </c>
      <c r="Z16" s="34" t="s">
        <v>1059</v>
      </c>
      <c r="AA16" s="34" t="s">
        <v>2268</v>
      </c>
      <c r="AB16" s="34" t="s">
        <v>2269</v>
      </c>
      <c r="AC16" s="34"/>
    </row>
    <row r="17" spans="1:32" hidden="1" x14ac:dyDescent="0.2">
      <c r="A17" s="34" t="s">
        <v>4087</v>
      </c>
      <c r="B17" s="34" t="s">
        <v>4089</v>
      </c>
      <c r="C17" s="50">
        <f t="shared" ca="1" si="2"/>
        <v>5</v>
      </c>
      <c r="D17" s="34" t="s">
        <v>4096</v>
      </c>
      <c r="E17" s="34"/>
      <c r="F17" s="34" t="str">
        <f>IF(AND(V17="TEXT",AB17&lt;&gt;""),"Coded",VLOOKUP(V17,Lists!$E$1:$F$12,2,FALSE))</f>
        <v>Text</v>
      </c>
      <c r="G17" s="50" t="str">
        <f t="shared" ca="1" si="3"/>
        <v/>
      </c>
      <c r="H17" s="34" t="s">
        <v>1015</v>
      </c>
      <c r="I17" s="34"/>
      <c r="J17" s="34" t="str">
        <f t="shared" si="0"/>
        <v/>
      </c>
      <c r="K17" s="34">
        <f t="shared" si="1"/>
        <v>50</v>
      </c>
      <c r="L17" s="34"/>
      <c r="M17" s="34"/>
      <c r="N17" s="34"/>
      <c r="O17" t="s">
        <v>4097</v>
      </c>
      <c r="P17" s="34" t="str">
        <f>IF(RIGHT(TRIM(SUBSTITUTE(D17,":","")),7)="specify","Hide concept if ["&amp;D16&amp;"] &lt;&gt; 'Other'","")</f>
        <v>Hide concept if [Location of first consultation] &lt;&gt; 'Other'</v>
      </c>
      <c r="Q17" s="34"/>
      <c r="R17" s="34"/>
      <c r="S17" s="34"/>
      <c r="T17" s="34"/>
      <c r="V17" s="34" t="s">
        <v>16</v>
      </c>
      <c r="W17" s="34" t="s">
        <v>4098</v>
      </c>
      <c r="X17" s="34" t="s">
        <v>4099</v>
      </c>
      <c r="Y17" s="34" t="s">
        <v>1015</v>
      </c>
      <c r="Z17" s="34" t="s">
        <v>1015</v>
      </c>
      <c r="AA17" s="34" t="s">
        <v>1015</v>
      </c>
      <c r="AB17" s="34" t="s">
        <v>1015</v>
      </c>
      <c r="AC17" s="34"/>
    </row>
    <row r="18" spans="1:32" hidden="1" x14ac:dyDescent="0.2">
      <c r="A18" s="34" t="s">
        <v>4087</v>
      </c>
      <c r="B18" s="34" t="s">
        <v>4089</v>
      </c>
      <c r="C18" s="50">
        <f t="shared" ca="1" si="2"/>
        <v>6</v>
      </c>
      <c r="D18" s="34" t="s">
        <v>4100</v>
      </c>
      <c r="E18" s="34"/>
      <c r="F18" s="34" t="str">
        <f>IF(AND(V18="TEXT",AB18&lt;&gt;""),"Coded",VLOOKUP(V18,Lists!$E$1:$F$12,2,FALSE))</f>
        <v>Coded</v>
      </c>
      <c r="G18" s="50">
        <f t="shared" ca="1" si="3"/>
        <v>1</v>
      </c>
      <c r="H18" s="34" t="s">
        <v>157</v>
      </c>
      <c r="I18" s="34"/>
      <c r="J18" s="34" t="str">
        <f t="shared" si="0"/>
        <v/>
      </c>
      <c r="K18" s="34" t="str">
        <f t="shared" si="1"/>
        <v/>
      </c>
      <c r="L18" s="34"/>
      <c r="M18" s="34"/>
      <c r="N18" s="34"/>
      <c r="O18" s="34" t="s">
        <v>1015</v>
      </c>
      <c r="P18" s="34" t="str">
        <f t="shared" ref="P18:P81" si="4">IF(RIGHT(TRIM(SUBSTITUTE(D18,":","")),7)="specify","Hide concept if ["&amp;D17&amp;"] &lt;&gt; 'Other'","")</f>
        <v/>
      </c>
      <c r="Q18" s="34"/>
      <c r="R18" s="34"/>
      <c r="S18" s="34"/>
      <c r="T18" s="34"/>
      <c r="V18" s="34" t="s">
        <v>16</v>
      </c>
      <c r="W18" s="51" t="s">
        <v>4101</v>
      </c>
      <c r="X18" s="34" t="s">
        <v>4102</v>
      </c>
      <c r="Y18" s="34" t="s">
        <v>4103</v>
      </c>
      <c r="Z18" s="34" t="s">
        <v>4104</v>
      </c>
      <c r="AA18" s="34" t="s">
        <v>157</v>
      </c>
      <c r="AB18" s="34" t="s">
        <v>4105</v>
      </c>
      <c r="AC18" s="34"/>
    </row>
    <row r="19" spans="1:32" hidden="1" x14ac:dyDescent="0.2">
      <c r="A19" s="34" t="s">
        <v>4087</v>
      </c>
      <c r="B19" s="34" t="s">
        <v>4089</v>
      </c>
      <c r="C19" s="50">
        <f t="shared" ca="1" si="2"/>
        <v>6</v>
      </c>
      <c r="D19" s="34" t="s">
        <v>4100</v>
      </c>
      <c r="E19" s="34"/>
      <c r="F19" s="34" t="str">
        <f>IF(AND(V19="TEXT",AB19&lt;&gt;""),"Coded",VLOOKUP(V19,Lists!$E$1:$F$12,2,FALSE))</f>
        <v>Coded</v>
      </c>
      <c r="G19" s="50">
        <f t="shared" ca="1" si="3"/>
        <v>2</v>
      </c>
      <c r="H19" s="34" t="s">
        <v>156</v>
      </c>
      <c r="I19" s="34"/>
      <c r="J19" s="34" t="str">
        <f t="shared" si="0"/>
        <v/>
      </c>
      <c r="K19" s="34" t="str">
        <f t="shared" si="1"/>
        <v/>
      </c>
      <c r="L19" s="34"/>
      <c r="M19" s="34"/>
      <c r="N19" s="34"/>
      <c r="O19" s="34" t="s">
        <v>1015</v>
      </c>
      <c r="P19" s="34" t="str">
        <f t="shared" si="4"/>
        <v/>
      </c>
      <c r="Q19" s="34"/>
      <c r="R19" s="34"/>
      <c r="S19" s="34"/>
      <c r="T19" s="34"/>
      <c r="V19" s="34" t="s">
        <v>16</v>
      </c>
      <c r="W19" s="34" t="s">
        <v>4101</v>
      </c>
      <c r="X19" s="34" t="s">
        <v>4102</v>
      </c>
      <c r="Y19" s="34" t="s">
        <v>4103</v>
      </c>
      <c r="Z19" s="34" t="s">
        <v>4104</v>
      </c>
      <c r="AA19" s="34" t="s">
        <v>156</v>
      </c>
      <c r="AB19" s="34" t="s">
        <v>4106</v>
      </c>
      <c r="AC19" s="34"/>
    </row>
    <row r="20" spans="1:32" hidden="1" x14ac:dyDescent="0.2">
      <c r="A20" s="34" t="s">
        <v>4087</v>
      </c>
      <c r="B20" s="34" t="s">
        <v>4089</v>
      </c>
      <c r="C20" s="50">
        <f t="shared" ca="1" si="2"/>
        <v>7</v>
      </c>
      <c r="D20" s="34" t="s">
        <v>4107</v>
      </c>
      <c r="E20" s="34"/>
      <c r="F20" s="34" t="str">
        <f>IF(AND(V20="TEXT",AB20&lt;&gt;""),"Coded",VLOOKUP(V20,Lists!$E$1:$F$12,2,FALSE))</f>
        <v>Coded</v>
      </c>
      <c r="G20" s="50">
        <f t="shared" ca="1" si="3"/>
        <v>1</v>
      </c>
      <c r="H20" s="34" t="s">
        <v>4108</v>
      </c>
      <c r="I20" s="34"/>
      <c r="J20" s="34" t="str">
        <f t="shared" si="0"/>
        <v/>
      </c>
      <c r="K20" s="34" t="str">
        <f t="shared" si="1"/>
        <v/>
      </c>
      <c r="L20" s="34"/>
      <c r="M20" s="34"/>
      <c r="N20" s="34"/>
      <c r="O20" s="34" t="s">
        <v>1015</v>
      </c>
      <c r="P20" s="34" t="str">
        <f t="shared" si="4"/>
        <v/>
      </c>
      <c r="Q20" s="34"/>
      <c r="R20" s="34"/>
      <c r="S20" s="34"/>
      <c r="T20" s="34"/>
      <c r="V20" s="34" t="s">
        <v>16</v>
      </c>
      <c r="W20" s="34" t="s">
        <v>4109</v>
      </c>
      <c r="X20" s="34" t="s">
        <v>4110</v>
      </c>
      <c r="Y20" s="34" t="s">
        <v>4111</v>
      </c>
      <c r="Z20" s="34" t="s">
        <v>4112</v>
      </c>
      <c r="AA20" s="34" t="s">
        <v>4108</v>
      </c>
      <c r="AB20" s="34" t="s">
        <v>4113</v>
      </c>
      <c r="AC20" s="34"/>
    </row>
    <row r="21" spans="1:32" hidden="1" x14ac:dyDescent="0.2">
      <c r="A21" s="34" t="s">
        <v>4087</v>
      </c>
      <c r="B21" s="34" t="s">
        <v>4089</v>
      </c>
      <c r="C21" s="50">
        <f t="shared" ca="1" si="2"/>
        <v>7</v>
      </c>
      <c r="D21" s="34" t="s">
        <v>4107</v>
      </c>
      <c r="E21" s="34"/>
      <c r="F21" s="34" t="str">
        <f>IF(AND(V21="TEXT",AB21&lt;&gt;""),"Coded",VLOOKUP(V21,Lists!$E$1:$F$12,2,FALSE))</f>
        <v>Coded</v>
      </c>
      <c r="G21" s="50">
        <f t="shared" ca="1" si="3"/>
        <v>2</v>
      </c>
      <c r="H21" s="34" t="s">
        <v>4114</v>
      </c>
      <c r="I21" s="34"/>
      <c r="J21" s="34" t="str">
        <f t="shared" si="0"/>
        <v/>
      </c>
      <c r="K21" s="34" t="str">
        <f t="shared" si="1"/>
        <v/>
      </c>
      <c r="L21" s="34"/>
      <c r="M21" s="34"/>
      <c r="N21" s="34"/>
      <c r="O21" s="34" t="s">
        <v>1015</v>
      </c>
      <c r="P21" s="34" t="str">
        <f t="shared" si="4"/>
        <v/>
      </c>
      <c r="Q21" s="34"/>
      <c r="R21" s="34"/>
      <c r="S21" s="34"/>
      <c r="T21" s="34"/>
      <c r="V21" s="34" t="s">
        <v>16</v>
      </c>
      <c r="W21" s="34" t="s">
        <v>4109</v>
      </c>
      <c r="X21" s="34" t="s">
        <v>4110</v>
      </c>
      <c r="Y21" s="34" t="s">
        <v>4111</v>
      </c>
      <c r="Z21" s="34" t="s">
        <v>4112</v>
      </c>
      <c r="AA21" s="34" t="s">
        <v>4114</v>
      </c>
      <c r="AB21" s="34" t="s">
        <v>4115</v>
      </c>
      <c r="AC21" s="34"/>
    </row>
    <row r="22" spans="1:32" s="44" customFormat="1" ht="30.75" hidden="1" customHeight="1" x14ac:dyDescent="0.2">
      <c r="A22" s="52" t="s">
        <v>4087</v>
      </c>
      <c r="B22" s="52" t="s">
        <v>4089</v>
      </c>
      <c r="C22" s="50">
        <f t="shared" ca="1" si="2"/>
        <v>7</v>
      </c>
      <c r="D22" s="53" t="s">
        <v>4107</v>
      </c>
      <c r="E22" s="53"/>
      <c r="F22" s="34" t="str">
        <f>IF(AND(V22="TEXT",AB22&lt;&gt;""),"Coded",VLOOKUP(V22,Lists!$E$1:$F$12,2,FALSE))</f>
        <v>Coded</v>
      </c>
      <c r="G22" s="50">
        <f t="shared" ca="1" si="3"/>
        <v>3</v>
      </c>
      <c r="H22" s="53" t="s">
        <v>4116</v>
      </c>
      <c r="I22" s="53"/>
      <c r="J22" s="34" t="str">
        <f t="shared" si="0"/>
        <v/>
      </c>
      <c r="K22" s="34" t="str">
        <f t="shared" si="1"/>
        <v/>
      </c>
      <c r="L22" s="53"/>
      <c r="M22" s="53"/>
      <c r="N22" s="53"/>
      <c r="O22" s="53" t="s">
        <v>1015</v>
      </c>
      <c r="P22" s="34" t="str">
        <f t="shared" si="4"/>
        <v/>
      </c>
      <c r="Q22" s="53"/>
      <c r="R22" s="53"/>
      <c r="S22" s="53"/>
      <c r="T22" s="52"/>
      <c r="V22" s="52" t="s">
        <v>16</v>
      </c>
      <c r="W22" s="52" t="s">
        <v>4109</v>
      </c>
      <c r="X22" s="52" t="s">
        <v>4110</v>
      </c>
      <c r="Y22" s="52" t="s">
        <v>4111</v>
      </c>
      <c r="Z22" s="52" t="s">
        <v>4112</v>
      </c>
      <c r="AA22" s="52" t="s">
        <v>4116</v>
      </c>
      <c r="AB22" s="52" t="s">
        <v>4117</v>
      </c>
      <c r="AC22" s="53"/>
      <c r="AD22" s="46"/>
      <c r="AF22" s="42"/>
    </row>
    <row r="23" spans="1:32" hidden="1" x14ac:dyDescent="0.2">
      <c r="A23" s="34" t="s">
        <v>4087</v>
      </c>
      <c r="B23" s="34" t="s">
        <v>4089</v>
      </c>
      <c r="C23" s="50">
        <f t="shared" ca="1" si="2"/>
        <v>7</v>
      </c>
      <c r="D23" s="34" t="s">
        <v>4107</v>
      </c>
      <c r="E23" s="34"/>
      <c r="F23" s="34" t="str">
        <f>IF(AND(V23="TEXT",AB23&lt;&gt;""),"Coded",VLOOKUP(V23,Lists!$E$1:$F$12,2,FALSE))</f>
        <v>Coded</v>
      </c>
      <c r="G23" s="50">
        <f t="shared" ca="1" si="3"/>
        <v>4</v>
      </c>
      <c r="H23" s="34" t="s">
        <v>4118</v>
      </c>
      <c r="I23" s="34"/>
      <c r="J23" s="34" t="str">
        <f t="shared" si="0"/>
        <v/>
      </c>
      <c r="K23" s="34" t="str">
        <f t="shared" si="1"/>
        <v/>
      </c>
      <c r="L23" s="34"/>
      <c r="M23" s="34"/>
      <c r="N23" s="34"/>
      <c r="O23" s="34" t="s">
        <v>1015</v>
      </c>
      <c r="P23" s="34" t="str">
        <f t="shared" si="4"/>
        <v/>
      </c>
      <c r="Q23" s="34"/>
      <c r="R23" s="34"/>
      <c r="S23" s="34"/>
      <c r="T23" s="34"/>
      <c r="V23" s="34" t="s">
        <v>16</v>
      </c>
      <c r="W23" s="34" t="s">
        <v>4109</v>
      </c>
      <c r="X23" s="34" t="s">
        <v>4110</v>
      </c>
      <c r="Y23" s="34" t="s">
        <v>4111</v>
      </c>
      <c r="Z23" s="34" t="s">
        <v>4112</v>
      </c>
      <c r="AA23" s="34" t="s">
        <v>4118</v>
      </c>
      <c r="AB23" s="34" t="s">
        <v>4119</v>
      </c>
      <c r="AC23" s="34"/>
    </row>
    <row r="24" spans="1:32" hidden="1" x14ac:dyDescent="0.2">
      <c r="A24" s="34" t="s">
        <v>4087</v>
      </c>
      <c r="B24" s="34" t="s">
        <v>4089</v>
      </c>
      <c r="C24" s="50">
        <f t="shared" ca="1" si="2"/>
        <v>7</v>
      </c>
      <c r="D24" s="34" t="s">
        <v>4107</v>
      </c>
      <c r="E24" s="34"/>
      <c r="F24" s="34" t="str">
        <f>IF(AND(V24="TEXT",AB24&lt;&gt;""),"Coded",VLOOKUP(V24,Lists!$E$1:$F$12,2,FALSE))</f>
        <v>Coded</v>
      </c>
      <c r="G24" s="50">
        <f t="shared" ca="1" si="3"/>
        <v>5</v>
      </c>
      <c r="H24" s="34" t="s">
        <v>4120</v>
      </c>
      <c r="I24" s="34"/>
      <c r="J24" s="34" t="str">
        <f t="shared" si="0"/>
        <v/>
      </c>
      <c r="K24" s="34" t="str">
        <f t="shared" si="1"/>
        <v/>
      </c>
      <c r="L24" s="34"/>
      <c r="M24" s="34"/>
      <c r="N24" s="34"/>
      <c r="O24" s="34" t="s">
        <v>1015</v>
      </c>
      <c r="P24" s="34" t="str">
        <f t="shared" si="4"/>
        <v/>
      </c>
      <c r="Q24" s="34"/>
      <c r="R24" s="34"/>
      <c r="S24" s="34"/>
      <c r="T24" s="34"/>
      <c r="V24" s="34" t="s">
        <v>16</v>
      </c>
      <c r="W24" s="34" t="s">
        <v>4109</v>
      </c>
      <c r="X24" s="34" t="s">
        <v>4110</v>
      </c>
      <c r="Y24" s="34" t="s">
        <v>4111</v>
      </c>
      <c r="Z24" s="34" t="s">
        <v>4112</v>
      </c>
      <c r="AA24" s="34" t="s">
        <v>4120</v>
      </c>
      <c r="AB24" s="34" t="s">
        <v>4121</v>
      </c>
      <c r="AC24" s="34"/>
    </row>
    <row r="25" spans="1:32" hidden="1" x14ac:dyDescent="0.2">
      <c r="A25" s="56" t="s">
        <v>4087</v>
      </c>
      <c r="B25" s="56" t="s">
        <v>4089</v>
      </c>
      <c r="C25" s="50">
        <f t="shared" ca="1" si="2"/>
        <v>7</v>
      </c>
      <c r="D25" s="56" t="s">
        <v>4107</v>
      </c>
      <c r="E25" s="56"/>
      <c r="F25" s="56" t="str">
        <f>IF(AND(V25="TEXT",AB25&lt;&gt;""),"Coded",VLOOKUP(V25,Lists!$E$1:$F$12,2,FALSE))</f>
        <v>Coded</v>
      </c>
      <c r="G25" s="57">
        <f t="shared" ca="1" si="3"/>
        <v>6</v>
      </c>
      <c r="H25" s="56" t="s">
        <v>580</v>
      </c>
      <c r="I25" s="34"/>
      <c r="J25" s="34" t="str">
        <f t="shared" si="0"/>
        <v/>
      </c>
      <c r="K25" s="34" t="str">
        <f t="shared" si="1"/>
        <v/>
      </c>
      <c r="L25" s="34"/>
      <c r="M25" s="34"/>
      <c r="N25" s="34"/>
      <c r="O25" s="34" t="s">
        <v>4122</v>
      </c>
      <c r="P25" s="34" t="str">
        <f t="shared" si="4"/>
        <v/>
      </c>
      <c r="Q25" s="34"/>
      <c r="R25" s="34"/>
      <c r="S25" s="34"/>
      <c r="T25" s="34"/>
      <c r="V25" s="34" t="s">
        <v>16</v>
      </c>
      <c r="W25" s="34" t="s">
        <v>4109</v>
      </c>
      <c r="X25" s="34" t="s">
        <v>4110</v>
      </c>
      <c r="Y25" s="34" t="s">
        <v>4111</v>
      </c>
      <c r="Z25" s="34" t="s">
        <v>4112</v>
      </c>
      <c r="AA25" s="34" t="s">
        <v>580</v>
      </c>
      <c r="AB25" s="34" t="s">
        <v>4123</v>
      </c>
      <c r="AC25" s="34"/>
    </row>
    <row r="26" spans="1:32" hidden="1" x14ac:dyDescent="0.2">
      <c r="A26" s="34" t="s">
        <v>4087</v>
      </c>
      <c r="B26" s="34" t="s">
        <v>4089</v>
      </c>
      <c r="C26" s="50">
        <f t="shared" ca="1" si="2"/>
        <v>8</v>
      </c>
      <c r="D26" s="34" t="s">
        <v>1101</v>
      </c>
      <c r="E26" s="34"/>
      <c r="F26" s="34" t="str">
        <f>IF(AND(V26="TEXT",AB26&lt;&gt;""),"Coded",VLOOKUP(V26,Lists!$E$1:$F$12,2,FALSE))</f>
        <v>Coded</v>
      </c>
      <c r="G26" s="50">
        <f t="shared" ca="1" si="3"/>
        <v>1</v>
      </c>
      <c r="H26" s="34" t="s">
        <v>2355</v>
      </c>
      <c r="I26" s="34"/>
      <c r="J26" s="34" t="str">
        <f t="shared" si="0"/>
        <v/>
      </c>
      <c r="K26" s="34" t="str">
        <f t="shared" si="1"/>
        <v/>
      </c>
      <c r="L26" s="34"/>
      <c r="M26" s="34"/>
      <c r="N26" s="34"/>
      <c r="O26" s="34"/>
      <c r="P26" s="34" t="str">
        <f t="shared" si="4"/>
        <v/>
      </c>
      <c r="Q26" s="34"/>
      <c r="R26" s="34"/>
      <c r="S26" s="34"/>
      <c r="T26" s="34"/>
      <c r="V26" s="34" t="s">
        <v>16</v>
      </c>
      <c r="W26" s="34" t="s">
        <v>1108</v>
      </c>
      <c r="X26" s="34" t="s">
        <v>1109</v>
      </c>
      <c r="Y26" s="34" t="s">
        <v>1110</v>
      </c>
      <c r="Z26" s="34" t="s">
        <v>1111</v>
      </c>
      <c r="AA26" s="34" t="s">
        <v>2355</v>
      </c>
      <c r="AB26" s="34" t="s">
        <v>2360</v>
      </c>
      <c r="AC26" s="34"/>
    </row>
    <row r="27" spans="1:32" hidden="1" x14ac:dyDescent="0.2">
      <c r="A27" s="34" t="s">
        <v>4087</v>
      </c>
      <c r="B27" s="34" t="s">
        <v>4089</v>
      </c>
      <c r="C27" s="50">
        <f t="shared" ca="1" si="2"/>
        <v>8</v>
      </c>
      <c r="D27" s="34" t="s">
        <v>1101</v>
      </c>
      <c r="E27" s="34"/>
      <c r="F27" s="34" t="str">
        <f>IF(AND(V27="TEXT",AB27&lt;&gt;""),"Coded",VLOOKUP(V27,Lists!$E$1:$F$12,2,FALSE))</f>
        <v>Coded</v>
      </c>
      <c r="G27" s="50">
        <f t="shared" ca="1" si="3"/>
        <v>2</v>
      </c>
      <c r="H27" s="34" t="s">
        <v>2372</v>
      </c>
      <c r="I27" s="34"/>
      <c r="J27" s="34" t="str">
        <f t="shared" si="0"/>
        <v/>
      </c>
      <c r="K27" s="34" t="str">
        <f t="shared" si="1"/>
        <v/>
      </c>
      <c r="L27" s="34"/>
      <c r="M27" s="34"/>
      <c r="N27" s="34"/>
      <c r="O27" s="34" t="s">
        <v>1015</v>
      </c>
      <c r="P27" s="34" t="str">
        <f t="shared" si="4"/>
        <v/>
      </c>
      <c r="Q27" s="34"/>
      <c r="R27" s="34"/>
      <c r="S27" s="34"/>
      <c r="T27" s="34"/>
      <c r="V27" s="34" t="s">
        <v>16</v>
      </c>
      <c r="W27" s="34" t="s">
        <v>1108</v>
      </c>
      <c r="X27" s="34" t="s">
        <v>1109</v>
      </c>
      <c r="Y27" s="34" t="s">
        <v>1110</v>
      </c>
      <c r="Z27" s="34" t="s">
        <v>1111</v>
      </c>
      <c r="AA27" s="34" t="s">
        <v>2372</v>
      </c>
      <c r="AB27" s="34" t="s">
        <v>2373</v>
      </c>
      <c r="AC27" s="34"/>
    </row>
    <row r="28" spans="1:32" hidden="1" x14ac:dyDescent="0.2">
      <c r="A28" s="34" t="s">
        <v>4087</v>
      </c>
      <c r="B28" s="34" t="s">
        <v>4089</v>
      </c>
      <c r="C28" s="50">
        <f t="shared" ca="1" si="2"/>
        <v>8</v>
      </c>
      <c r="D28" s="34" t="s">
        <v>1101</v>
      </c>
      <c r="E28" s="34"/>
      <c r="F28" s="34" t="str">
        <f>IF(AND(V28="TEXT",AB28&lt;&gt;""),"Coded",VLOOKUP(V28,Lists!$E$1:$F$12,2,FALSE))</f>
        <v>Coded</v>
      </c>
      <c r="G28" s="50">
        <f t="shared" ca="1" si="3"/>
        <v>3</v>
      </c>
      <c r="H28" s="34" t="s">
        <v>2374</v>
      </c>
      <c r="I28" s="34"/>
      <c r="J28" s="34" t="str">
        <f t="shared" si="0"/>
        <v/>
      </c>
      <c r="K28" s="34" t="str">
        <f t="shared" si="1"/>
        <v/>
      </c>
      <c r="L28" s="34"/>
      <c r="M28" s="34"/>
      <c r="N28" s="34"/>
      <c r="O28" s="34" t="s">
        <v>1015</v>
      </c>
      <c r="P28" s="34" t="str">
        <f t="shared" si="4"/>
        <v/>
      </c>
      <c r="Q28" s="34"/>
      <c r="R28" s="34"/>
      <c r="S28" s="34"/>
      <c r="T28" s="34"/>
      <c r="V28" s="34" t="s">
        <v>16</v>
      </c>
      <c r="W28" s="34" t="s">
        <v>1108</v>
      </c>
      <c r="X28" s="34" t="s">
        <v>1109</v>
      </c>
      <c r="Y28" s="34" t="s">
        <v>1110</v>
      </c>
      <c r="Z28" s="34" t="s">
        <v>1111</v>
      </c>
      <c r="AA28" s="34" t="s">
        <v>2374</v>
      </c>
      <c r="AB28" s="34" t="s">
        <v>2376</v>
      </c>
      <c r="AC28" s="34"/>
    </row>
    <row r="29" spans="1:32" hidden="1" x14ac:dyDescent="0.2">
      <c r="A29" s="34" t="s">
        <v>4087</v>
      </c>
      <c r="B29" s="34" t="s">
        <v>4089</v>
      </c>
      <c r="C29" s="50">
        <f t="shared" ca="1" si="2"/>
        <v>8</v>
      </c>
      <c r="D29" s="34" t="s">
        <v>1101</v>
      </c>
      <c r="E29" s="34"/>
      <c r="F29" s="34" t="str">
        <f>IF(AND(V29="TEXT",AB29&lt;&gt;""),"Coded",VLOOKUP(V29,Lists!$E$1:$F$12,2,FALSE))</f>
        <v>Coded</v>
      </c>
      <c r="G29" s="50">
        <f t="shared" ca="1" si="3"/>
        <v>4</v>
      </c>
      <c r="H29" s="34" t="s">
        <v>2348</v>
      </c>
      <c r="I29" s="34"/>
      <c r="J29" s="34" t="str">
        <f t="shared" si="0"/>
        <v/>
      </c>
      <c r="K29" s="34" t="str">
        <f t="shared" si="1"/>
        <v/>
      </c>
      <c r="L29" s="34"/>
      <c r="M29" s="34"/>
      <c r="N29" s="34"/>
      <c r="O29" s="34" t="s">
        <v>1015</v>
      </c>
      <c r="P29" s="34" t="str">
        <f t="shared" si="4"/>
        <v/>
      </c>
      <c r="Q29" s="34"/>
      <c r="R29" s="34"/>
      <c r="S29" s="34"/>
      <c r="T29" s="34"/>
      <c r="V29" s="34" t="s">
        <v>16</v>
      </c>
      <c r="W29" s="34" t="s">
        <v>1108</v>
      </c>
      <c r="X29" s="34" t="s">
        <v>1109</v>
      </c>
      <c r="Y29" s="34" t="s">
        <v>1110</v>
      </c>
      <c r="Z29" s="34" t="s">
        <v>1111</v>
      </c>
      <c r="AA29" s="34" t="s">
        <v>2348</v>
      </c>
      <c r="AB29" s="34" t="s">
        <v>2350</v>
      </c>
      <c r="AC29" s="34"/>
    </row>
    <row r="30" spans="1:32" hidden="1" x14ac:dyDescent="0.2">
      <c r="A30" s="34" t="s">
        <v>4087</v>
      </c>
      <c r="B30" s="34" t="s">
        <v>4089</v>
      </c>
      <c r="C30" s="50">
        <f t="shared" ca="1" si="2"/>
        <v>8</v>
      </c>
      <c r="D30" s="34" t="s">
        <v>1101</v>
      </c>
      <c r="E30" s="34"/>
      <c r="F30" s="34" t="str">
        <f>IF(AND(V30="TEXT",AB30&lt;&gt;""),"Coded",VLOOKUP(V30,Lists!$E$1:$F$12,2,FALSE))</f>
        <v>Coded</v>
      </c>
      <c r="G30" s="50">
        <f t="shared" ca="1" si="3"/>
        <v>5</v>
      </c>
      <c r="H30" s="34" t="s">
        <v>2300</v>
      </c>
      <c r="I30" s="34"/>
      <c r="J30" s="34" t="str">
        <f t="shared" si="0"/>
        <v/>
      </c>
      <c r="K30" s="34" t="str">
        <f t="shared" si="1"/>
        <v/>
      </c>
      <c r="L30" s="34"/>
      <c r="M30" s="34"/>
      <c r="N30" s="34"/>
      <c r="O30" s="34" t="s">
        <v>1015</v>
      </c>
      <c r="P30" s="34" t="str">
        <f t="shared" si="4"/>
        <v/>
      </c>
      <c r="Q30" s="34"/>
      <c r="R30" s="34"/>
      <c r="S30" s="34"/>
      <c r="T30" s="34"/>
      <c r="V30" s="34" t="s">
        <v>16</v>
      </c>
      <c r="W30" s="34" t="s">
        <v>1108</v>
      </c>
      <c r="X30" s="34" t="s">
        <v>1109</v>
      </c>
      <c r="Y30" s="34" t="s">
        <v>1110</v>
      </c>
      <c r="Z30" s="34" t="s">
        <v>1111</v>
      </c>
      <c r="AA30" s="34" t="s">
        <v>2300</v>
      </c>
      <c r="AB30" s="34" t="s">
        <v>2301</v>
      </c>
      <c r="AC30" s="34"/>
    </row>
    <row r="31" spans="1:32" hidden="1" x14ac:dyDescent="0.2">
      <c r="A31" s="34" t="s">
        <v>4087</v>
      </c>
      <c r="B31" s="34" t="s">
        <v>4089</v>
      </c>
      <c r="C31" s="50">
        <f t="shared" ca="1" si="2"/>
        <v>8</v>
      </c>
      <c r="D31" s="34" t="s">
        <v>1101</v>
      </c>
      <c r="E31" s="34"/>
      <c r="F31" s="34" t="str">
        <f>IF(AND(V31="TEXT",AB31&lt;&gt;""),"Coded",VLOOKUP(V31,Lists!$E$1:$F$12,2,FALSE))</f>
        <v>Coded</v>
      </c>
      <c r="G31" s="50">
        <f t="shared" ca="1" si="3"/>
        <v>6</v>
      </c>
      <c r="H31" s="34" t="s">
        <v>2346</v>
      </c>
      <c r="I31" s="34"/>
      <c r="J31" s="34" t="str">
        <f t="shared" si="0"/>
        <v/>
      </c>
      <c r="K31" s="34" t="str">
        <f t="shared" si="1"/>
        <v/>
      </c>
      <c r="L31" s="34"/>
      <c r="M31" s="34"/>
      <c r="N31" s="34"/>
      <c r="O31" s="34" t="s">
        <v>1015</v>
      </c>
      <c r="P31" s="34" t="str">
        <f t="shared" si="4"/>
        <v/>
      </c>
      <c r="Q31" s="34"/>
      <c r="R31" s="34"/>
      <c r="S31" s="34"/>
      <c r="T31" s="34"/>
      <c r="V31" s="34" t="s">
        <v>16</v>
      </c>
      <c r="W31" s="34" t="s">
        <v>1108</v>
      </c>
      <c r="X31" s="34" t="s">
        <v>1109</v>
      </c>
      <c r="Y31" s="34" t="s">
        <v>1110</v>
      </c>
      <c r="Z31" s="34" t="s">
        <v>1111</v>
      </c>
      <c r="AA31" s="34" t="s">
        <v>2346</v>
      </c>
      <c r="AB31" s="34" t="s">
        <v>2347</v>
      </c>
      <c r="AC31" s="34"/>
    </row>
    <row r="32" spans="1:32" hidden="1" x14ac:dyDescent="0.2">
      <c r="A32" s="34" t="s">
        <v>4087</v>
      </c>
      <c r="B32" s="34" t="s">
        <v>4089</v>
      </c>
      <c r="C32" s="50">
        <f t="shared" ca="1" si="2"/>
        <v>8</v>
      </c>
      <c r="D32" s="34" t="s">
        <v>1101</v>
      </c>
      <c r="E32" s="34"/>
      <c r="F32" s="34" t="str">
        <f>IF(AND(V32="TEXT",AB32&lt;&gt;""),"Coded",VLOOKUP(V32,Lists!$E$1:$F$12,2,FALSE))</f>
        <v>Coded</v>
      </c>
      <c r="G32" s="50">
        <f t="shared" ca="1" si="3"/>
        <v>7</v>
      </c>
      <c r="H32" s="34" t="s">
        <v>2367</v>
      </c>
      <c r="I32" s="34"/>
      <c r="J32" s="34" t="str">
        <f t="shared" si="0"/>
        <v/>
      </c>
      <c r="K32" s="34" t="str">
        <f t="shared" si="1"/>
        <v/>
      </c>
      <c r="L32" s="34"/>
      <c r="M32" s="34"/>
      <c r="N32" s="34"/>
      <c r="O32" s="34" t="s">
        <v>1015</v>
      </c>
      <c r="P32" s="34" t="str">
        <f t="shared" si="4"/>
        <v/>
      </c>
      <c r="Q32" s="34"/>
      <c r="R32" s="34"/>
      <c r="S32" s="34"/>
      <c r="T32" s="34"/>
      <c r="V32" s="34" t="s">
        <v>16</v>
      </c>
      <c r="W32" s="34" t="s">
        <v>1108</v>
      </c>
      <c r="X32" s="34" t="s">
        <v>1109</v>
      </c>
      <c r="Y32" s="34" t="s">
        <v>1110</v>
      </c>
      <c r="Z32" s="34" t="s">
        <v>1111</v>
      </c>
      <c r="AA32" s="34" t="s">
        <v>2367</v>
      </c>
      <c r="AB32" s="34" t="s">
        <v>2369</v>
      </c>
      <c r="AC32" s="34"/>
    </row>
    <row r="33" spans="1:29" hidden="1" x14ac:dyDescent="0.2">
      <c r="A33" s="34" t="s">
        <v>4087</v>
      </c>
      <c r="B33" s="34" t="s">
        <v>4089</v>
      </c>
      <c r="C33" s="50">
        <f t="shared" ca="1" si="2"/>
        <v>8</v>
      </c>
      <c r="D33" s="34" t="s">
        <v>1101</v>
      </c>
      <c r="E33" s="34"/>
      <c r="F33" s="34" t="str">
        <f>IF(AND(V33="TEXT",AB33&lt;&gt;""),"Coded",VLOOKUP(V33,Lists!$E$1:$F$12,2,FALSE))</f>
        <v>Coded</v>
      </c>
      <c r="G33" s="50">
        <f t="shared" ca="1" si="3"/>
        <v>8</v>
      </c>
      <c r="H33" s="34" t="s">
        <v>2307</v>
      </c>
      <c r="I33" s="34"/>
      <c r="J33" s="34" t="str">
        <f t="shared" si="0"/>
        <v/>
      </c>
      <c r="K33" s="34" t="str">
        <f t="shared" si="1"/>
        <v/>
      </c>
      <c r="L33" s="34"/>
      <c r="M33" s="34"/>
      <c r="N33" s="34"/>
      <c r="O33" s="34" t="s">
        <v>1015</v>
      </c>
      <c r="P33" s="34" t="str">
        <f t="shared" si="4"/>
        <v/>
      </c>
      <c r="Q33" s="34"/>
      <c r="R33" s="34"/>
      <c r="S33" s="34"/>
      <c r="T33" s="34"/>
      <c r="V33" s="34" t="s">
        <v>16</v>
      </c>
      <c r="W33" s="34" t="s">
        <v>1108</v>
      </c>
      <c r="X33" s="34" t="s">
        <v>1109</v>
      </c>
      <c r="Y33" s="34" t="s">
        <v>1110</v>
      </c>
      <c r="Z33" s="34" t="s">
        <v>1111</v>
      </c>
      <c r="AA33" s="34" t="s">
        <v>2307</v>
      </c>
      <c r="AB33" s="34" t="s">
        <v>2308</v>
      </c>
      <c r="AC33" s="34"/>
    </row>
    <row r="34" spans="1:29" hidden="1" x14ac:dyDescent="0.2">
      <c r="A34" s="34" t="s">
        <v>4087</v>
      </c>
      <c r="B34" s="34" t="s">
        <v>4089</v>
      </c>
      <c r="C34" s="50">
        <f t="shared" ca="1" si="2"/>
        <v>8</v>
      </c>
      <c r="D34" s="34" t="s">
        <v>1101</v>
      </c>
      <c r="E34" s="34"/>
      <c r="F34" s="34" t="str">
        <f>IF(AND(V34="TEXT",AB34&lt;&gt;""),"Coded",VLOOKUP(V34,Lists!$E$1:$F$12,2,FALSE))</f>
        <v>Coded</v>
      </c>
      <c r="G34" s="50">
        <f t="shared" ca="1" si="3"/>
        <v>9</v>
      </c>
      <c r="H34" s="34" t="s">
        <v>2295</v>
      </c>
      <c r="I34" s="34"/>
      <c r="J34" s="34" t="str">
        <f t="shared" si="0"/>
        <v/>
      </c>
      <c r="K34" s="34" t="str">
        <f t="shared" si="1"/>
        <v/>
      </c>
      <c r="L34" s="34"/>
      <c r="M34" s="34"/>
      <c r="N34" s="34"/>
      <c r="O34" s="34" t="s">
        <v>1015</v>
      </c>
      <c r="P34" s="34" t="str">
        <f t="shared" si="4"/>
        <v/>
      </c>
      <c r="Q34" s="34"/>
      <c r="R34" s="34"/>
      <c r="S34" s="34"/>
      <c r="T34" s="34"/>
      <c r="V34" s="34" t="s">
        <v>16</v>
      </c>
      <c r="W34" s="34" t="s">
        <v>1108</v>
      </c>
      <c r="X34" s="34" t="s">
        <v>1109</v>
      </c>
      <c r="Y34" s="34" t="s">
        <v>1110</v>
      </c>
      <c r="Z34" s="34" t="s">
        <v>1111</v>
      </c>
      <c r="AA34" s="34" t="s">
        <v>2295</v>
      </c>
      <c r="AB34" s="34" t="s">
        <v>2297</v>
      </c>
      <c r="AC34" s="34"/>
    </row>
    <row r="35" spans="1:29" hidden="1" x14ac:dyDescent="0.2">
      <c r="A35" s="34" t="s">
        <v>4087</v>
      </c>
      <c r="B35" s="34" t="s">
        <v>4089</v>
      </c>
      <c r="C35" s="50">
        <f t="shared" ca="1" si="2"/>
        <v>8</v>
      </c>
      <c r="D35" s="34" t="s">
        <v>1101</v>
      </c>
      <c r="E35" s="34"/>
      <c r="F35" s="34" t="str">
        <f>IF(AND(V35="TEXT",AB35&lt;&gt;""),"Coded",VLOOKUP(V35,Lists!$E$1:$F$12,2,FALSE))</f>
        <v>Coded</v>
      </c>
      <c r="G35" s="50">
        <f t="shared" ca="1" si="3"/>
        <v>10</v>
      </c>
      <c r="H35" s="34" t="s">
        <v>2332</v>
      </c>
      <c r="I35" s="34"/>
      <c r="J35" s="34" t="str">
        <f t="shared" si="0"/>
        <v/>
      </c>
      <c r="K35" s="34" t="str">
        <f t="shared" si="1"/>
        <v/>
      </c>
      <c r="L35" s="34"/>
      <c r="M35" s="34"/>
      <c r="N35" s="34"/>
      <c r="O35" s="34" t="s">
        <v>1015</v>
      </c>
      <c r="P35" s="34" t="str">
        <f t="shared" si="4"/>
        <v/>
      </c>
      <c r="Q35" s="34"/>
      <c r="R35" s="34"/>
      <c r="S35" s="34"/>
      <c r="T35" s="34"/>
      <c r="V35" s="34" t="s">
        <v>16</v>
      </c>
      <c r="W35" s="34" t="s">
        <v>1108</v>
      </c>
      <c r="X35" s="34" t="s">
        <v>1109</v>
      </c>
      <c r="Y35" s="34" t="s">
        <v>1110</v>
      </c>
      <c r="Z35" s="34" t="s">
        <v>1111</v>
      </c>
      <c r="AA35" s="34" t="s">
        <v>2332</v>
      </c>
      <c r="AB35" s="34" t="s">
        <v>2333</v>
      </c>
      <c r="AC35" s="34"/>
    </row>
    <row r="36" spans="1:29" hidden="1" x14ac:dyDescent="0.2">
      <c r="A36" s="34" t="s">
        <v>4087</v>
      </c>
      <c r="B36" s="34" t="s">
        <v>4089</v>
      </c>
      <c r="C36" s="50">
        <f t="shared" ca="1" si="2"/>
        <v>8</v>
      </c>
      <c r="D36" s="34" t="s">
        <v>1101</v>
      </c>
      <c r="E36" s="34"/>
      <c r="F36" s="34" t="str">
        <f>IF(AND(V36="TEXT",AB36&lt;&gt;""),"Coded",VLOOKUP(V36,Lists!$E$1:$F$12,2,FALSE))</f>
        <v>Coded</v>
      </c>
      <c r="G36" s="50">
        <f t="shared" ca="1" si="3"/>
        <v>11</v>
      </c>
      <c r="H36" s="34" t="s">
        <v>2361</v>
      </c>
      <c r="I36" s="34"/>
      <c r="J36" s="34" t="str">
        <f t="shared" si="0"/>
        <v/>
      </c>
      <c r="K36" s="34" t="str">
        <f t="shared" si="1"/>
        <v/>
      </c>
      <c r="L36" s="34"/>
      <c r="M36" s="34"/>
      <c r="N36" s="34"/>
      <c r="O36" s="34" t="s">
        <v>1015</v>
      </c>
      <c r="P36" s="34" t="str">
        <f t="shared" si="4"/>
        <v/>
      </c>
      <c r="Q36" s="34"/>
      <c r="R36" s="34"/>
      <c r="S36" s="34"/>
      <c r="T36" s="34"/>
      <c r="V36" s="34" t="s">
        <v>16</v>
      </c>
      <c r="W36" s="34" t="s">
        <v>1108</v>
      </c>
      <c r="X36" s="34" t="s">
        <v>1109</v>
      </c>
      <c r="Y36" s="34" t="s">
        <v>1110</v>
      </c>
      <c r="Z36" s="34" t="s">
        <v>1111</v>
      </c>
      <c r="AA36" s="34" t="s">
        <v>2361</v>
      </c>
      <c r="AB36" s="34" t="s">
        <v>2363</v>
      </c>
      <c r="AC36" s="34"/>
    </row>
    <row r="37" spans="1:29" hidden="1" x14ac:dyDescent="0.2">
      <c r="A37" s="34" t="s">
        <v>4087</v>
      </c>
      <c r="B37" s="34" t="s">
        <v>4089</v>
      </c>
      <c r="C37" s="50">
        <f t="shared" ca="1" si="2"/>
        <v>8</v>
      </c>
      <c r="D37" s="34" t="s">
        <v>1101</v>
      </c>
      <c r="E37" s="34"/>
      <c r="F37" s="34" t="str">
        <f>IF(AND(V37="TEXT",AB37&lt;&gt;""),"Coded",VLOOKUP(V37,Lists!$E$1:$F$12,2,FALSE))</f>
        <v>Coded</v>
      </c>
      <c r="G37" s="50">
        <f t="shared" ca="1" si="3"/>
        <v>12</v>
      </c>
      <c r="H37" s="34" t="s">
        <v>2328</v>
      </c>
      <c r="I37" s="34"/>
      <c r="J37" s="34" t="str">
        <f t="shared" si="0"/>
        <v/>
      </c>
      <c r="K37" s="34" t="str">
        <f t="shared" si="1"/>
        <v/>
      </c>
      <c r="L37" s="34"/>
      <c r="M37" s="34"/>
      <c r="N37" s="34"/>
      <c r="O37" s="34" t="s">
        <v>1015</v>
      </c>
      <c r="P37" s="34" t="str">
        <f t="shared" si="4"/>
        <v/>
      </c>
      <c r="Q37" s="34"/>
      <c r="R37" s="34"/>
      <c r="S37" s="34"/>
      <c r="T37" s="34"/>
      <c r="V37" s="34" t="s">
        <v>16</v>
      </c>
      <c r="W37" s="34" t="s">
        <v>1108</v>
      </c>
      <c r="X37" s="34" t="s">
        <v>1109</v>
      </c>
      <c r="Y37" s="34" t="s">
        <v>1110</v>
      </c>
      <c r="Z37" s="34" t="s">
        <v>1111</v>
      </c>
      <c r="AA37" s="34" t="s">
        <v>2328</v>
      </c>
      <c r="AB37" s="34" t="s">
        <v>2329</v>
      </c>
      <c r="AC37" s="34"/>
    </row>
    <row r="38" spans="1:29" hidden="1" x14ac:dyDescent="0.2">
      <c r="A38" s="34" t="s">
        <v>4087</v>
      </c>
      <c r="B38" s="34" t="s">
        <v>4089</v>
      </c>
      <c r="C38" s="50">
        <f t="shared" ca="1" si="2"/>
        <v>8</v>
      </c>
      <c r="D38" s="34" t="s">
        <v>1101</v>
      </c>
      <c r="E38" s="34"/>
      <c r="F38" s="34" t="str">
        <f>IF(AND(V38="TEXT",AB38&lt;&gt;""),"Coded",VLOOKUP(V38,Lists!$E$1:$F$12,2,FALSE))</f>
        <v>Coded</v>
      </c>
      <c r="G38" s="50">
        <f t="shared" ca="1" si="3"/>
        <v>13</v>
      </c>
      <c r="H38" s="34" t="s">
        <v>2316</v>
      </c>
      <c r="I38" s="34"/>
      <c r="J38" s="34" t="str">
        <f t="shared" si="0"/>
        <v/>
      </c>
      <c r="K38" s="34" t="str">
        <f t="shared" si="1"/>
        <v/>
      </c>
      <c r="L38" s="34"/>
      <c r="M38" s="34"/>
      <c r="N38" s="34"/>
      <c r="O38" s="34" t="s">
        <v>1015</v>
      </c>
      <c r="P38" s="34" t="str">
        <f t="shared" si="4"/>
        <v/>
      </c>
      <c r="Q38" s="34"/>
      <c r="R38" s="34"/>
      <c r="S38" s="34"/>
      <c r="T38" s="34"/>
      <c r="V38" s="34" t="s">
        <v>16</v>
      </c>
      <c r="W38" s="34" t="s">
        <v>1108</v>
      </c>
      <c r="X38" s="34" t="s">
        <v>1109</v>
      </c>
      <c r="Y38" s="34" t="s">
        <v>1110</v>
      </c>
      <c r="Z38" s="34" t="s">
        <v>1111</v>
      </c>
      <c r="AA38" s="34" t="s">
        <v>2316</v>
      </c>
      <c r="AB38" s="34" t="s">
        <v>2318</v>
      </c>
      <c r="AC38" s="34"/>
    </row>
    <row r="39" spans="1:29" hidden="1" x14ac:dyDescent="0.2">
      <c r="A39" s="34" t="s">
        <v>4087</v>
      </c>
      <c r="B39" s="34" t="s">
        <v>4089</v>
      </c>
      <c r="C39" s="50">
        <f t="shared" ca="1" si="2"/>
        <v>8</v>
      </c>
      <c r="D39" s="34" t="s">
        <v>1101</v>
      </c>
      <c r="E39" s="34"/>
      <c r="F39" s="34" t="str">
        <f>IF(AND(V39="TEXT",AB39&lt;&gt;""),"Coded",VLOOKUP(V39,Lists!$E$1:$F$12,2,FALSE))</f>
        <v>Coded</v>
      </c>
      <c r="G39" s="50">
        <f t="shared" ca="1" si="3"/>
        <v>14</v>
      </c>
      <c r="H39" s="34" t="s">
        <v>580</v>
      </c>
      <c r="I39" s="34"/>
      <c r="J39" s="34" t="str">
        <f t="shared" si="0"/>
        <v/>
      </c>
      <c r="K39" s="34" t="str">
        <f t="shared" si="1"/>
        <v/>
      </c>
      <c r="L39" s="34"/>
      <c r="M39" s="34"/>
      <c r="N39" s="34"/>
      <c r="O39" s="34" t="s">
        <v>1015</v>
      </c>
      <c r="P39" s="34" t="str">
        <f t="shared" si="4"/>
        <v/>
      </c>
      <c r="Q39" s="34"/>
      <c r="R39" s="34"/>
      <c r="S39" s="34"/>
      <c r="T39" s="34"/>
      <c r="V39" s="34" t="s">
        <v>16</v>
      </c>
      <c r="W39" s="34" t="s">
        <v>1108</v>
      </c>
      <c r="X39" s="34" t="s">
        <v>1109</v>
      </c>
      <c r="Y39" s="34" t="s">
        <v>1110</v>
      </c>
      <c r="Z39" s="34" t="s">
        <v>1111</v>
      </c>
      <c r="AA39" s="34" t="s">
        <v>580</v>
      </c>
      <c r="AB39" s="34" t="s">
        <v>4124</v>
      </c>
      <c r="AC39" s="34"/>
    </row>
    <row r="40" spans="1:29" hidden="1" x14ac:dyDescent="0.2">
      <c r="A40" s="34" t="s">
        <v>4087</v>
      </c>
      <c r="B40" s="34" t="s">
        <v>4089</v>
      </c>
      <c r="C40" s="50">
        <f t="shared" ca="1" si="2"/>
        <v>8</v>
      </c>
      <c r="D40" s="34" t="s">
        <v>1101</v>
      </c>
      <c r="E40" s="34"/>
      <c r="F40" s="34" t="str">
        <f>IF(AND(V40="TEXT",AB40&lt;&gt;""),"Coded",VLOOKUP(V40,Lists!$E$1:$F$12,2,FALSE))</f>
        <v>Coded</v>
      </c>
      <c r="G40" s="50">
        <f t="shared" ca="1" si="3"/>
        <v>15</v>
      </c>
      <c r="H40" s="34" t="s">
        <v>2323</v>
      </c>
      <c r="I40" s="34"/>
      <c r="J40" s="34" t="str">
        <f t="shared" si="0"/>
        <v/>
      </c>
      <c r="K40" s="34" t="str">
        <f t="shared" si="1"/>
        <v/>
      </c>
      <c r="L40" s="34"/>
      <c r="M40" s="34"/>
      <c r="N40" s="34"/>
      <c r="O40" s="34" t="s">
        <v>1015</v>
      </c>
      <c r="P40" s="34" t="str">
        <f t="shared" si="4"/>
        <v/>
      </c>
      <c r="Q40" s="34"/>
      <c r="R40" s="34"/>
      <c r="S40" s="34"/>
      <c r="T40" s="34"/>
      <c r="V40" s="34" t="s">
        <v>16</v>
      </c>
      <c r="W40" s="34" t="s">
        <v>1108</v>
      </c>
      <c r="X40" s="34" t="s">
        <v>1109</v>
      </c>
      <c r="Y40" s="34" t="s">
        <v>1110</v>
      </c>
      <c r="Z40" s="34" t="s">
        <v>1111</v>
      </c>
      <c r="AA40" s="34" t="s">
        <v>2323</v>
      </c>
      <c r="AB40" s="34" t="s">
        <v>2324</v>
      </c>
      <c r="AC40" s="34"/>
    </row>
    <row r="41" spans="1:29" hidden="1" x14ac:dyDescent="0.2">
      <c r="A41" s="34" t="s">
        <v>4087</v>
      </c>
      <c r="B41" s="34" t="s">
        <v>4089</v>
      </c>
      <c r="C41" s="50">
        <f t="shared" ca="1" si="2"/>
        <v>8</v>
      </c>
      <c r="D41" s="34" t="s">
        <v>1101</v>
      </c>
      <c r="E41" s="34"/>
      <c r="F41" s="34" t="str">
        <f>IF(AND(V41="TEXT",AB41&lt;&gt;""),"Coded",VLOOKUP(V41,Lists!$E$1:$F$12,2,FALSE))</f>
        <v>Coded</v>
      </c>
      <c r="G41" s="50">
        <f t="shared" ca="1" si="3"/>
        <v>16</v>
      </c>
      <c r="H41" s="34" t="s">
        <v>2314</v>
      </c>
      <c r="I41" s="34"/>
      <c r="J41" s="34" t="str">
        <f t="shared" si="0"/>
        <v/>
      </c>
      <c r="K41" s="34" t="str">
        <f t="shared" si="1"/>
        <v/>
      </c>
      <c r="L41" s="34"/>
      <c r="M41" s="34"/>
      <c r="N41" s="34"/>
      <c r="O41" s="34" t="s">
        <v>1015</v>
      </c>
      <c r="P41" s="34" t="str">
        <f t="shared" si="4"/>
        <v/>
      </c>
      <c r="Q41" s="34"/>
      <c r="R41" s="34"/>
      <c r="S41" s="34"/>
      <c r="T41" s="34"/>
      <c r="V41" s="34" t="s">
        <v>16</v>
      </c>
      <c r="W41" s="34" t="s">
        <v>1108</v>
      </c>
      <c r="X41" s="34" t="s">
        <v>1109</v>
      </c>
      <c r="Y41" s="34" t="s">
        <v>1110</v>
      </c>
      <c r="Z41" s="34" t="s">
        <v>1111</v>
      </c>
      <c r="AA41" s="34" t="s">
        <v>2314</v>
      </c>
      <c r="AB41" s="34" t="s">
        <v>2315</v>
      </c>
      <c r="AC41" s="34"/>
    </row>
    <row r="42" spans="1:29" hidden="1" x14ac:dyDescent="0.2">
      <c r="A42" s="34" t="s">
        <v>4087</v>
      </c>
      <c r="B42" s="34" t="s">
        <v>4089</v>
      </c>
      <c r="C42" s="50">
        <f t="shared" ca="1" si="2"/>
        <v>8</v>
      </c>
      <c r="D42" s="34" t="s">
        <v>1101</v>
      </c>
      <c r="E42" s="34"/>
      <c r="F42" s="34" t="str">
        <f>IF(AND(V42="TEXT",AB42&lt;&gt;""),"Coded",VLOOKUP(V42,Lists!$E$1:$F$12,2,FALSE))</f>
        <v>Coded</v>
      </c>
      <c r="G42" s="50">
        <f t="shared" ca="1" si="3"/>
        <v>17</v>
      </c>
      <c r="H42" s="34" t="s">
        <v>2302</v>
      </c>
      <c r="I42" s="34"/>
      <c r="J42" s="34" t="str">
        <f t="shared" si="0"/>
        <v/>
      </c>
      <c r="K42" s="34" t="str">
        <f t="shared" si="1"/>
        <v/>
      </c>
      <c r="L42" s="34"/>
      <c r="M42" s="34"/>
      <c r="N42" s="34"/>
      <c r="O42" s="34" t="s">
        <v>1015</v>
      </c>
      <c r="P42" s="34" t="str">
        <f t="shared" si="4"/>
        <v/>
      </c>
      <c r="Q42" s="34"/>
      <c r="R42" s="34"/>
      <c r="S42" s="34"/>
      <c r="T42" s="34"/>
      <c r="V42" s="34" t="s">
        <v>16</v>
      </c>
      <c r="W42" s="34" t="s">
        <v>1108</v>
      </c>
      <c r="X42" s="34" t="s">
        <v>1109</v>
      </c>
      <c r="Y42" s="34" t="s">
        <v>1110</v>
      </c>
      <c r="Z42" s="34" t="s">
        <v>1111</v>
      </c>
      <c r="AA42" s="34" t="s">
        <v>2302</v>
      </c>
      <c r="AB42" s="34" t="s">
        <v>2304</v>
      </c>
      <c r="AC42" s="34"/>
    </row>
    <row r="43" spans="1:29" ht="15" hidden="1" customHeight="1" x14ac:dyDescent="0.2">
      <c r="A43" s="34" t="s">
        <v>4087</v>
      </c>
      <c r="B43" s="34" t="s">
        <v>4089</v>
      </c>
      <c r="C43" s="50">
        <f t="shared" ca="1" si="2"/>
        <v>8</v>
      </c>
      <c r="D43" s="34" t="s">
        <v>1101</v>
      </c>
      <c r="E43" s="34"/>
      <c r="F43" s="34" t="str">
        <f>IF(AND(V43="TEXT",AB43&lt;&gt;""),"Coded",VLOOKUP(V43,Lists!$E$1:$F$12,2,FALSE))</f>
        <v>Coded</v>
      </c>
      <c r="G43" s="50">
        <f t="shared" ca="1" si="3"/>
        <v>18</v>
      </c>
      <c r="H43" s="34" t="s">
        <v>2364</v>
      </c>
      <c r="I43" s="34"/>
      <c r="J43" s="34" t="str">
        <f t="shared" si="0"/>
        <v/>
      </c>
      <c r="K43" s="34" t="str">
        <f t="shared" si="1"/>
        <v/>
      </c>
      <c r="L43" s="34"/>
      <c r="M43" s="34"/>
      <c r="N43" s="34"/>
      <c r="O43" s="34" t="s">
        <v>1015</v>
      </c>
      <c r="P43" s="34" t="str">
        <f t="shared" si="4"/>
        <v/>
      </c>
      <c r="Q43" s="34"/>
      <c r="R43" s="34"/>
      <c r="S43" s="34"/>
      <c r="T43" s="34"/>
      <c r="V43" s="34" t="s">
        <v>16</v>
      </c>
      <c r="W43" s="34" t="s">
        <v>1108</v>
      </c>
      <c r="X43" s="34" t="s">
        <v>1109</v>
      </c>
      <c r="Y43" s="34" t="s">
        <v>1110</v>
      </c>
      <c r="Z43" s="34" t="s">
        <v>1111</v>
      </c>
      <c r="AA43" s="34" t="s">
        <v>2364</v>
      </c>
      <c r="AB43" s="34" t="s">
        <v>2366</v>
      </c>
      <c r="AC43" s="34"/>
    </row>
    <row r="44" spans="1:29" ht="15" hidden="1" customHeight="1" x14ac:dyDescent="0.2">
      <c r="A44" s="34" t="s">
        <v>4087</v>
      </c>
      <c r="B44" s="34" t="s">
        <v>4089</v>
      </c>
      <c r="C44" s="50">
        <f t="shared" ca="1" si="2"/>
        <v>8</v>
      </c>
      <c r="D44" s="34" t="s">
        <v>1101</v>
      </c>
      <c r="E44" s="34"/>
      <c r="F44" s="34" t="str">
        <f>IF(AND(V44="TEXT",AB44&lt;&gt;""),"Coded",VLOOKUP(V44,Lists!$E$1:$F$12,2,FALSE))</f>
        <v>Coded</v>
      </c>
      <c r="G44" s="50">
        <f t="shared" ca="1" si="3"/>
        <v>19</v>
      </c>
      <c r="H44" s="34" t="s">
        <v>2351</v>
      </c>
      <c r="I44" s="34"/>
      <c r="J44" s="34" t="str">
        <f t="shared" si="0"/>
        <v/>
      </c>
      <c r="K44" s="34" t="str">
        <f t="shared" si="1"/>
        <v/>
      </c>
      <c r="L44" s="34"/>
      <c r="M44" s="34"/>
      <c r="N44" s="34"/>
      <c r="O44" s="34" t="s">
        <v>1015</v>
      </c>
      <c r="P44" s="34" t="str">
        <f t="shared" si="4"/>
        <v/>
      </c>
      <c r="Q44" s="34"/>
      <c r="R44" s="34"/>
      <c r="S44" s="34"/>
      <c r="T44" s="34"/>
      <c r="V44" s="34" t="s">
        <v>16</v>
      </c>
      <c r="W44" s="34" t="s">
        <v>1108</v>
      </c>
      <c r="X44" s="34" t="s">
        <v>1109</v>
      </c>
      <c r="Y44" s="34" t="s">
        <v>1110</v>
      </c>
      <c r="Z44" s="34" t="s">
        <v>1111</v>
      </c>
      <c r="AA44" s="34" t="s">
        <v>2351</v>
      </c>
      <c r="AB44" s="34" t="s">
        <v>2353</v>
      </c>
      <c r="AC44" s="34"/>
    </row>
    <row r="45" spans="1:29" ht="15" hidden="1" customHeight="1" x14ac:dyDescent="0.2">
      <c r="A45" s="34" t="s">
        <v>4087</v>
      </c>
      <c r="B45" s="34" t="s">
        <v>4089</v>
      </c>
      <c r="C45" s="50">
        <f t="shared" ca="1" si="2"/>
        <v>8</v>
      </c>
      <c r="D45" s="34" t="s">
        <v>1101</v>
      </c>
      <c r="E45" s="34"/>
      <c r="F45" s="34" t="str">
        <f>IF(AND(V45="TEXT",AB45&lt;&gt;""),"Coded",VLOOKUP(V45,Lists!$E$1:$F$12,2,FALSE))</f>
        <v>Coded</v>
      </c>
      <c r="G45" s="50">
        <f t="shared" ca="1" si="3"/>
        <v>20</v>
      </c>
      <c r="H45" s="34" t="s">
        <v>2340</v>
      </c>
      <c r="I45" s="34"/>
      <c r="J45" s="34" t="str">
        <f t="shared" si="0"/>
        <v/>
      </c>
      <c r="K45" s="34" t="str">
        <f t="shared" si="1"/>
        <v/>
      </c>
      <c r="L45" s="34"/>
      <c r="M45" s="34"/>
      <c r="N45" s="34"/>
      <c r="O45" s="34" t="s">
        <v>1015</v>
      </c>
      <c r="P45" s="34" t="str">
        <f t="shared" si="4"/>
        <v/>
      </c>
      <c r="Q45" s="34"/>
      <c r="R45" s="34"/>
      <c r="S45" s="34"/>
      <c r="T45" s="34"/>
      <c r="V45" s="34" t="s">
        <v>16</v>
      </c>
      <c r="W45" s="34" t="s">
        <v>1108</v>
      </c>
      <c r="X45" s="34" t="s">
        <v>1109</v>
      </c>
      <c r="Y45" s="34" t="s">
        <v>1110</v>
      </c>
      <c r="Z45" s="34" t="s">
        <v>1111</v>
      </c>
      <c r="AA45" s="34" t="s">
        <v>2340</v>
      </c>
      <c r="AB45" s="34" t="s">
        <v>2341</v>
      </c>
      <c r="AC45" s="34"/>
    </row>
    <row r="46" spans="1:29" hidden="1" x14ac:dyDescent="0.2">
      <c r="A46" s="34" t="s">
        <v>4087</v>
      </c>
      <c r="B46" s="34" t="s">
        <v>4089</v>
      </c>
      <c r="C46" s="50">
        <f t="shared" ca="1" si="2"/>
        <v>8</v>
      </c>
      <c r="D46" s="34" t="s">
        <v>1101</v>
      </c>
      <c r="E46" s="34"/>
      <c r="F46" s="34" t="str">
        <f>IF(AND(V46="TEXT",AB46&lt;&gt;""),"Coded",VLOOKUP(V46,Lists!$E$1:$F$12,2,FALSE))</f>
        <v>Coded</v>
      </c>
      <c r="G46" s="50">
        <f t="shared" ca="1" si="3"/>
        <v>21</v>
      </c>
      <c r="H46" s="34" t="s">
        <v>220</v>
      </c>
      <c r="I46" s="34"/>
      <c r="J46" s="34" t="str">
        <f t="shared" si="0"/>
        <v/>
      </c>
      <c r="K46" s="34" t="str">
        <f t="shared" si="1"/>
        <v/>
      </c>
      <c r="L46" s="34"/>
      <c r="M46" s="34"/>
      <c r="N46" s="34"/>
      <c r="O46" s="34" t="s">
        <v>1015</v>
      </c>
      <c r="P46" s="34" t="str">
        <f t="shared" si="4"/>
        <v/>
      </c>
      <c r="Q46" s="34"/>
      <c r="R46" s="34"/>
      <c r="S46" s="34"/>
      <c r="T46" s="34"/>
      <c r="V46" s="34" t="s">
        <v>16</v>
      </c>
      <c r="W46" s="34" t="s">
        <v>1108</v>
      </c>
      <c r="X46" s="34" t="s">
        <v>1109</v>
      </c>
      <c r="Y46" s="34" t="s">
        <v>1110</v>
      </c>
      <c r="Z46" s="34" t="s">
        <v>1111</v>
      </c>
      <c r="AA46" s="34" t="s">
        <v>220</v>
      </c>
      <c r="AB46" s="34" t="s">
        <v>4125</v>
      </c>
      <c r="AC46" s="34"/>
    </row>
    <row r="47" spans="1:29" ht="15" hidden="1" customHeight="1" x14ac:dyDescent="0.2">
      <c r="A47" s="34" t="s">
        <v>4087</v>
      </c>
      <c r="B47" s="34" t="s">
        <v>4089</v>
      </c>
      <c r="C47" s="50">
        <f t="shared" ca="1" si="2"/>
        <v>9</v>
      </c>
      <c r="D47" s="34" t="s">
        <v>4126</v>
      </c>
      <c r="E47" s="34"/>
      <c r="F47" s="34" t="str">
        <f>IF(AND(V47="TEXT",AB47&lt;&gt;""),"Coded",VLOOKUP(V47,Lists!$E$1:$F$12,2,FALSE))</f>
        <v>Coded</v>
      </c>
      <c r="G47" s="50">
        <f t="shared" ca="1" si="3"/>
        <v>1</v>
      </c>
      <c r="H47" s="34" t="s">
        <v>4127</v>
      </c>
      <c r="I47" s="34"/>
      <c r="J47" s="34" t="str">
        <f t="shared" si="0"/>
        <v/>
      </c>
      <c r="K47" s="34" t="str">
        <f t="shared" si="1"/>
        <v/>
      </c>
      <c r="L47" s="34"/>
      <c r="M47" s="34"/>
      <c r="N47" s="34"/>
      <c r="O47" s="34" t="s">
        <v>1015</v>
      </c>
      <c r="P47" s="34" t="str">
        <f t="shared" si="4"/>
        <v/>
      </c>
      <c r="Q47" s="34"/>
      <c r="R47" s="34"/>
      <c r="S47" s="34"/>
      <c r="T47" s="34"/>
      <c r="V47" s="34" t="s">
        <v>16</v>
      </c>
      <c r="W47" s="34" t="s">
        <v>4128</v>
      </c>
      <c r="X47" s="34" t="s">
        <v>4129</v>
      </c>
      <c r="Y47" s="34" t="s">
        <v>4130</v>
      </c>
      <c r="Z47" s="34" t="s">
        <v>4131</v>
      </c>
      <c r="AA47" s="34" t="s">
        <v>4127</v>
      </c>
      <c r="AB47" s="34" t="s">
        <v>4132</v>
      </c>
      <c r="AC47" s="34"/>
    </row>
    <row r="48" spans="1:29" ht="15" hidden="1" customHeight="1" x14ac:dyDescent="0.2">
      <c r="A48" s="34" t="s">
        <v>4087</v>
      </c>
      <c r="B48" s="34" t="s">
        <v>4089</v>
      </c>
      <c r="C48" s="50">
        <f t="shared" ca="1" si="2"/>
        <v>9</v>
      </c>
      <c r="D48" s="34" t="s">
        <v>4126</v>
      </c>
      <c r="E48" s="34"/>
      <c r="F48" s="34" t="str">
        <f>IF(AND(V48="TEXT",AB48&lt;&gt;""),"Coded",VLOOKUP(V48,Lists!$E$1:$F$12,2,FALSE))</f>
        <v>Coded</v>
      </c>
      <c r="G48" s="50">
        <f t="shared" ca="1" si="3"/>
        <v>2</v>
      </c>
      <c r="H48" s="34" t="s">
        <v>4133</v>
      </c>
      <c r="I48" s="34"/>
      <c r="J48" s="34" t="str">
        <f t="shared" si="0"/>
        <v/>
      </c>
      <c r="K48" s="34" t="str">
        <f t="shared" si="1"/>
        <v/>
      </c>
      <c r="L48" s="34"/>
      <c r="M48" s="34"/>
      <c r="N48" s="34"/>
      <c r="O48" s="34" t="s">
        <v>1015</v>
      </c>
      <c r="P48" s="34" t="str">
        <f t="shared" si="4"/>
        <v/>
      </c>
      <c r="Q48" s="34"/>
      <c r="R48" s="34"/>
      <c r="S48" s="34"/>
      <c r="T48" s="34"/>
      <c r="V48" s="34" t="s">
        <v>16</v>
      </c>
      <c r="W48" s="34" t="s">
        <v>4128</v>
      </c>
      <c r="X48" s="34" t="s">
        <v>4129</v>
      </c>
      <c r="Y48" s="34" t="s">
        <v>4130</v>
      </c>
      <c r="Z48" s="34" t="s">
        <v>4131</v>
      </c>
      <c r="AA48" s="34" t="s">
        <v>4133</v>
      </c>
      <c r="AB48" s="34" t="s">
        <v>4134</v>
      </c>
      <c r="AC48" s="34"/>
    </row>
    <row r="49" spans="1:29" ht="15" hidden="1" customHeight="1" x14ac:dyDescent="0.2">
      <c r="A49" s="34" t="s">
        <v>4087</v>
      </c>
      <c r="B49" s="34" t="s">
        <v>4089</v>
      </c>
      <c r="C49" s="50">
        <f t="shared" ca="1" si="2"/>
        <v>9</v>
      </c>
      <c r="D49" s="34" t="s">
        <v>4126</v>
      </c>
      <c r="E49" s="34"/>
      <c r="F49" s="34" t="str">
        <f>IF(AND(V49="TEXT",AB49&lt;&gt;""),"Coded",VLOOKUP(V49,Lists!$E$1:$F$12,2,FALSE))</f>
        <v>Coded</v>
      </c>
      <c r="G49" s="50">
        <f t="shared" ca="1" si="3"/>
        <v>3</v>
      </c>
      <c r="H49" s="34" t="s">
        <v>4135</v>
      </c>
      <c r="I49" s="34"/>
      <c r="J49" s="34" t="str">
        <f t="shared" si="0"/>
        <v/>
      </c>
      <c r="K49" s="34" t="str">
        <f t="shared" si="1"/>
        <v/>
      </c>
      <c r="L49" s="34"/>
      <c r="M49" s="34"/>
      <c r="N49" s="34"/>
      <c r="O49" s="34" t="s">
        <v>1015</v>
      </c>
      <c r="P49" s="34" t="str">
        <f t="shared" si="4"/>
        <v/>
      </c>
      <c r="Q49" s="34"/>
      <c r="R49" s="34"/>
      <c r="S49" s="34"/>
      <c r="T49" s="34"/>
      <c r="V49" s="34" t="s">
        <v>16</v>
      </c>
      <c r="W49" s="34" t="s">
        <v>4128</v>
      </c>
      <c r="X49" s="34" t="s">
        <v>4129</v>
      </c>
      <c r="Y49" s="34" t="s">
        <v>4130</v>
      </c>
      <c r="Z49" s="34" t="s">
        <v>4131</v>
      </c>
      <c r="AA49" s="34" t="s">
        <v>4135</v>
      </c>
      <c r="AB49" s="34" t="s">
        <v>4136</v>
      </c>
      <c r="AC49" s="34"/>
    </row>
    <row r="50" spans="1:29" hidden="1" x14ac:dyDescent="0.2">
      <c r="A50" s="34" t="s">
        <v>4087</v>
      </c>
      <c r="B50" s="34" t="s">
        <v>4089</v>
      </c>
      <c r="C50" s="50">
        <f t="shared" ca="1" si="2"/>
        <v>9</v>
      </c>
      <c r="D50" s="34" t="s">
        <v>4126</v>
      </c>
      <c r="E50" s="34"/>
      <c r="F50" s="34" t="str">
        <f>IF(AND(V50="TEXT",AB50&lt;&gt;""),"Coded",VLOOKUP(V50,Lists!$E$1:$F$12,2,FALSE))</f>
        <v>Coded</v>
      </c>
      <c r="G50" s="50">
        <f t="shared" ca="1" si="3"/>
        <v>4</v>
      </c>
      <c r="H50" s="34" t="s">
        <v>4137</v>
      </c>
      <c r="I50" s="34"/>
      <c r="J50" s="34" t="str">
        <f t="shared" si="0"/>
        <v/>
      </c>
      <c r="K50" s="34" t="str">
        <f t="shared" si="1"/>
        <v/>
      </c>
      <c r="L50" s="34"/>
      <c r="M50" s="34"/>
      <c r="N50" s="34"/>
      <c r="O50" s="34" t="s">
        <v>1015</v>
      </c>
      <c r="P50" s="34" t="str">
        <f t="shared" si="4"/>
        <v/>
      </c>
      <c r="Q50" s="34"/>
      <c r="R50" s="34"/>
      <c r="S50" s="34"/>
      <c r="T50" s="34"/>
      <c r="V50" s="34" t="s">
        <v>16</v>
      </c>
      <c r="W50" s="34" t="s">
        <v>4128</v>
      </c>
      <c r="X50" s="34" t="s">
        <v>4129</v>
      </c>
      <c r="Y50" s="34" t="s">
        <v>4130</v>
      </c>
      <c r="Z50" s="34" t="s">
        <v>4131</v>
      </c>
      <c r="AA50" s="34" t="s">
        <v>4137</v>
      </c>
      <c r="AB50" s="34" t="s">
        <v>4138</v>
      </c>
      <c r="AC50" s="34"/>
    </row>
    <row r="51" spans="1:29" hidden="1" x14ac:dyDescent="0.2">
      <c r="A51" s="34" t="s">
        <v>4087</v>
      </c>
      <c r="B51" s="34" t="s">
        <v>4089</v>
      </c>
      <c r="C51" s="50">
        <f t="shared" ca="1" si="2"/>
        <v>9</v>
      </c>
      <c r="D51" s="34" t="s">
        <v>4126</v>
      </c>
      <c r="E51" s="34"/>
      <c r="F51" s="34" t="str">
        <f>IF(AND(V51="TEXT",AB51&lt;&gt;""),"Coded",VLOOKUP(V51,Lists!$E$1:$F$12,2,FALSE))</f>
        <v>Coded</v>
      </c>
      <c r="G51" s="50">
        <f t="shared" ca="1" si="3"/>
        <v>5</v>
      </c>
      <c r="H51" s="34" t="s">
        <v>4139</v>
      </c>
      <c r="I51" s="34"/>
      <c r="J51" s="34" t="str">
        <f t="shared" si="0"/>
        <v/>
      </c>
      <c r="K51" s="34" t="str">
        <f t="shared" si="1"/>
        <v/>
      </c>
      <c r="L51" s="34"/>
      <c r="M51" s="34"/>
      <c r="N51" s="34"/>
      <c r="O51" s="34" t="s">
        <v>1015</v>
      </c>
      <c r="P51" s="34" t="str">
        <f t="shared" si="4"/>
        <v/>
      </c>
      <c r="Q51" s="34"/>
      <c r="R51" s="34"/>
      <c r="S51" s="34"/>
      <c r="T51" s="34"/>
      <c r="V51" s="34" t="s">
        <v>16</v>
      </c>
      <c r="W51" s="34" t="s">
        <v>4128</v>
      </c>
      <c r="X51" s="34" t="s">
        <v>4129</v>
      </c>
      <c r="Y51" s="34" t="s">
        <v>4130</v>
      </c>
      <c r="Z51" s="34" t="s">
        <v>4131</v>
      </c>
      <c r="AA51" s="34" t="s">
        <v>4139</v>
      </c>
      <c r="AB51" s="34" t="s">
        <v>4140</v>
      </c>
      <c r="AC51" s="34"/>
    </row>
    <row r="52" spans="1:29" hidden="1" x14ac:dyDescent="0.2">
      <c r="A52" s="34" t="s">
        <v>4087</v>
      </c>
      <c r="B52" s="34" t="s">
        <v>4089</v>
      </c>
      <c r="C52" s="50">
        <f t="shared" ca="1" si="2"/>
        <v>9</v>
      </c>
      <c r="D52" s="34" t="s">
        <v>4126</v>
      </c>
      <c r="E52" s="34"/>
      <c r="F52" s="34" t="str">
        <f>IF(AND(V52="TEXT",AB52&lt;&gt;""),"Coded",VLOOKUP(V52,Lists!$E$1:$F$12,2,FALSE))</f>
        <v>Coded</v>
      </c>
      <c r="G52" s="50">
        <f t="shared" ca="1" si="3"/>
        <v>6</v>
      </c>
      <c r="H52" s="34" t="s">
        <v>4141</v>
      </c>
      <c r="I52" s="34"/>
      <c r="J52" s="34" t="str">
        <f t="shared" si="0"/>
        <v/>
      </c>
      <c r="K52" s="34" t="str">
        <f t="shared" si="1"/>
        <v/>
      </c>
      <c r="L52" s="34"/>
      <c r="M52" s="34"/>
      <c r="N52" s="34"/>
      <c r="O52" s="34" t="s">
        <v>1015</v>
      </c>
      <c r="P52" s="34" t="str">
        <f t="shared" si="4"/>
        <v/>
      </c>
      <c r="Q52" s="34"/>
      <c r="R52" s="34"/>
      <c r="S52" s="34"/>
      <c r="T52" s="34"/>
      <c r="V52" s="34" t="s">
        <v>16</v>
      </c>
      <c r="W52" s="34" t="s">
        <v>4128</v>
      </c>
      <c r="X52" s="34" t="s">
        <v>4129</v>
      </c>
      <c r="Y52" s="34" t="s">
        <v>4130</v>
      </c>
      <c r="Z52" s="34" t="s">
        <v>4131</v>
      </c>
      <c r="AA52" s="34" t="s">
        <v>4141</v>
      </c>
      <c r="AB52" s="34" t="s">
        <v>4142</v>
      </c>
      <c r="AC52" s="34"/>
    </row>
    <row r="53" spans="1:29" hidden="1" x14ac:dyDescent="0.2">
      <c r="A53" s="34" t="s">
        <v>4087</v>
      </c>
      <c r="B53" s="34" t="s">
        <v>4089</v>
      </c>
      <c r="C53" s="50">
        <f t="shared" ca="1" si="2"/>
        <v>9</v>
      </c>
      <c r="D53" s="34" t="s">
        <v>4126</v>
      </c>
      <c r="E53" s="34"/>
      <c r="F53" s="34" t="str">
        <f>IF(AND(V53="TEXT",AB53&lt;&gt;""),"Coded",VLOOKUP(V53,Lists!$E$1:$F$12,2,FALSE))</f>
        <v>Coded</v>
      </c>
      <c r="G53" s="50">
        <f t="shared" ca="1" si="3"/>
        <v>7</v>
      </c>
      <c r="H53" s="34" t="s">
        <v>2580</v>
      </c>
      <c r="I53" s="34"/>
      <c r="J53" s="34" t="str">
        <f t="shared" si="0"/>
        <v/>
      </c>
      <c r="K53" s="34" t="str">
        <f t="shared" si="1"/>
        <v/>
      </c>
      <c r="L53" s="34"/>
      <c r="M53" s="34"/>
      <c r="N53" s="34"/>
      <c r="O53" s="34" t="s">
        <v>1015</v>
      </c>
      <c r="P53" s="34" t="str">
        <f t="shared" si="4"/>
        <v/>
      </c>
      <c r="Q53" s="34"/>
      <c r="R53" s="34"/>
      <c r="S53" s="34"/>
      <c r="T53" s="34"/>
      <c r="V53" s="34" t="s">
        <v>16</v>
      </c>
      <c r="W53" s="34" t="s">
        <v>4128</v>
      </c>
      <c r="X53" s="34" t="s">
        <v>4129</v>
      </c>
      <c r="Y53" s="34" t="s">
        <v>4130</v>
      </c>
      <c r="Z53" s="34" t="s">
        <v>4131</v>
      </c>
      <c r="AA53" s="34" t="s">
        <v>2580</v>
      </c>
      <c r="AB53" s="34" t="s">
        <v>4143</v>
      </c>
      <c r="AC53" s="34"/>
    </row>
    <row r="54" spans="1:29" ht="15" hidden="1" customHeight="1" x14ac:dyDescent="0.2">
      <c r="A54" s="34" t="s">
        <v>4087</v>
      </c>
      <c r="B54" s="34" t="s">
        <v>4089</v>
      </c>
      <c r="C54" s="50">
        <f t="shared" ca="1" si="2"/>
        <v>9</v>
      </c>
      <c r="D54" s="34" t="s">
        <v>4126</v>
      </c>
      <c r="E54" s="34"/>
      <c r="F54" s="34" t="str">
        <f>IF(AND(V54="TEXT",AB54&lt;&gt;""),"Coded",VLOOKUP(V54,Lists!$E$1:$F$12,2,FALSE))</f>
        <v>Coded</v>
      </c>
      <c r="G54" s="50">
        <f t="shared" ca="1" si="3"/>
        <v>8</v>
      </c>
      <c r="H54" s="34" t="s">
        <v>580</v>
      </c>
      <c r="I54" s="34"/>
      <c r="J54" s="34" t="str">
        <f t="shared" si="0"/>
        <v/>
      </c>
      <c r="K54" s="34" t="str">
        <f t="shared" si="1"/>
        <v/>
      </c>
      <c r="L54" s="34"/>
      <c r="M54" s="34"/>
      <c r="N54" s="34"/>
      <c r="O54" s="34" t="s">
        <v>1015</v>
      </c>
      <c r="P54" s="34" t="str">
        <f t="shared" si="4"/>
        <v/>
      </c>
      <c r="Q54" s="34"/>
      <c r="R54" s="34"/>
      <c r="S54" s="34"/>
      <c r="T54" s="34"/>
      <c r="V54" s="34" t="s">
        <v>16</v>
      </c>
      <c r="W54" s="34" t="s">
        <v>4128</v>
      </c>
      <c r="X54" s="34" t="s">
        <v>4129</v>
      </c>
      <c r="Y54" s="34" t="s">
        <v>4130</v>
      </c>
      <c r="Z54" s="34" t="s">
        <v>4131</v>
      </c>
      <c r="AA54" s="34" t="s">
        <v>580</v>
      </c>
      <c r="AB54" s="34" t="s">
        <v>4144</v>
      </c>
      <c r="AC54" s="34"/>
    </row>
    <row r="55" spans="1:29" ht="15" hidden="1" customHeight="1" x14ac:dyDescent="0.2">
      <c r="A55" s="34" t="s">
        <v>4087</v>
      </c>
      <c r="B55" s="34" t="s">
        <v>4145</v>
      </c>
      <c r="C55" s="50">
        <f t="shared" ca="1" si="2"/>
        <v>10</v>
      </c>
      <c r="D55" s="34" t="s">
        <v>4146</v>
      </c>
      <c r="E55" s="34"/>
      <c r="F55" s="34" t="str">
        <f>IF(AND(V55="TEXT",AB55&lt;&gt;""),"Coded",VLOOKUP(V55,Lists!$E$1:$F$12,2,FALSE))</f>
        <v>Coded</v>
      </c>
      <c r="G55" s="50">
        <f t="shared" ca="1" si="3"/>
        <v>1</v>
      </c>
      <c r="H55" s="34" t="s">
        <v>4147</v>
      </c>
      <c r="I55" s="34"/>
      <c r="J55" s="34" t="str">
        <f t="shared" si="0"/>
        <v/>
      </c>
      <c r="K55" s="34" t="str">
        <f t="shared" si="1"/>
        <v/>
      </c>
      <c r="L55" s="34"/>
      <c r="M55" s="34"/>
      <c r="N55" s="34"/>
      <c r="O55" s="34"/>
      <c r="P55" s="34" t="str">
        <f t="shared" si="4"/>
        <v/>
      </c>
      <c r="Q55" s="34"/>
      <c r="R55" s="34"/>
      <c r="S55" s="34"/>
      <c r="T55" s="34"/>
      <c r="V55" s="34" t="s">
        <v>16</v>
      </c>
      <c r="W55" s="34" t="s">
        <v>4148</v>
      </c>
      <c r="X55" s="34" t="s">
        <v>4149</v>
      </c>
      <c r="Y55" s="34" t="s">
        <v>4150</v>
      </c>
      <c r="Z55" s="34" t="s">
        <v>4151</v>
      </c>
      <c r="AA55" s="34" t="s">
        <v>4147</v>
      </c>
      <c r="AB55" s="34" t="s">
        <v>4152</v>
      </c>
      <c r="AC55" s="34"/>
    </row>
    <row r="56" spans="1:29" ht="15" hidden="1" customHeight="1" x14ac:dyDescent="0.2">
      <c r="A56" s="34" t="s">
        <v>4087</v>
      </c>
      <c r="B56" s="34" t="s">
        <v>4145</v>
      </c>
      <c r="C56" s="50">
        <f t="shared" ca="1" si="2"/>
        <v>10</v>
      </c>
      <c r="D56" s="34" t="s">
        <v>4146</v>
      </c>
      <c r="E56" s="34"/>
      <c r="F56" s="34" t="str">
        <f>IF(AND(V56="TEXT",AB56&lt;&gt;""),"Coded",VLOOKUP(V56,Lists!$E$1:$F$12,2,FALSE))</f>
        <v>Coded</v>
      </c>
      <c r="G56" s="50">
        <f t="shared" ca="1" si="3"/>
        <v>2</v>
      </c>
      <c r="H56" s="34" t="s">
        <v>4153</v>
      </c>
      <c r="I56" s="34"/>
      <c r="J56" s="34" t="str">
        <f t="shared" si="0"/>
        <v/>
      </c>
      <c r="K56" s="34" t="str">
        <f t="shared" si="1"/>
        <v/>
      </c>
      <c r="L56" s="34"/>
      <c r="M56" s="34"/>
      <c r="N56" s="34"/>
      <c r="O56" s="34" t="s">
        <v>1015</v>
      </c>
      <c r="P56" s="34" t="str">
        <f t="shared" si="4"/>
        <v/>
      </c>
      <c r="Q56" s="34"/>
      <c r="R56" s="34"/>
      <c r="S56" s="34"/>
      <c r="T56" s="34"/>
      <c r="V56" s="34" t="s">
        <v>16</v>
      </c>
      <c r="W56" s="34" t="s">
        <v>4148</v>
      </c>
      <c r="X56" s="34" t="s">
        <v>4149</v>
      </c>
      <c r="Y56" s="34" t="s">
        <v>4150</v>
      </c>
      <c r="Z56" s="34" t="s">
        <v>4151</v>
      </c>
      <c r="AA56" s="34" t="s">
        <v>4153</v>
      </c>
      <c r="AB56" s="34" t="s">
        <v>4154</v>
      </c>
      <c r="AC56" s="34"/>
    </row>
    <row r="57" spans="1:29" ht="15" hidden="1" customHeight="1" x14ac:dyDescent="0.2">
      <c r="A57" s="34" t="s">
        <v>4087</v>
      </c>
      <c r="B57" s="34" t="s">
        <v>4145</v>
      </c>
      <c r="C57" s="50">
        <f t="shared" ca="1" si="2"/>
        <v>10</v>
      </c>
      <c r="D57" s="34" t="s">
        <v>4146</v>
      </c>
      <c r="E57" s="34"/>
      <c r="F57" s="34" t="str">
        <f>IF(AND(V57="TEXT",AB57&lt;&gt;""),"Coded",VLOOKUP(V57,Lists!$E$1:$F$12,2,FALSE))</f>
        <v>Coded</v>
      </c>
      <c r="G57" s="50">
        <f t="shared" ca="1" si="3"/>
        <v>3</v>
      </c>
      <c r="H57" s="34" t="s">
        <v>4155</v>
      </c>
      <c r="I57" s="34"/>
      <c r="J57" s="34" t="str">
        <f t="shared" si="0"/>
        <v/>
      </c>
      <c r="K57" s="34" t="str">
        <f t="shared" si="1"/>
        <v/>
      </c>
      <c r="L57" s="34"/>
      <c r="M57" s="34"/>
      <c r="N57" s="34"/>
      <c r="O57" s="34" t="s">
        <v>1015</v>
      </c>
      <c r="P57" s="34" t="str">
        <f t="shared" si="4"/>
        <v/>
      </c>
      <c r="Q57" s="34"/>
      <c r="R57" s="34"/>
      <c r="S57" s="34"/>
      <c r="T57" s="34"/>
      <c r="V57" s="34" t="s">
        <v>16</v>
      </c>
      <c r="W57" s="34" t="s">
        <v>4148</v>
      </c>
      <c r="X57" s="34" t="s">
        <v>4149</v>
      </c>
      <c r="Y57" s="34" t="s">
        <v>4150</v>
      </c>
      <c r="Z57" s="34" t="s">
        <v>4151</v>
      </c>
      <c r="AA57" s="34" t="s">
        <v>4155</v>
      </c>
      <c r="AB57" s="34" t="s">
        <v>4156</v>
      </c>
      <c r="AC57" s="34"/>
    </row>
    <row r="58" spans="1:29" ht="15" hidden="1" customHeight="1" x14ac:dyDescent="0.2">
      <c r="A58" s="34" t="s">
        <v>4087</v>
      </c>
      <c r="B58" s="34" t="s">
        <v>4145</v>
      </c>
      <c r="C58" s="50">
        <f t="shared" ca="1" si="2"/>
        <v>10</v>
      </c>
      <c r="D58" s="34" t="s">
        <v>4146</v>
      </c>
      <c r="E58" s="34"/>
      <c r="F58" s="34" t="str">
        <f>IF(AND(V58="TEXT",AB58&lt;&gt;""),"Coded",VLOOKUP(V58,Lists!$E$1:$F$12,2,FALSE))</f>
        <v>Coded</v>
      </c>
      <c r="G58" s="50">
        <f t="shared" ca="1" si="3"/>
        <v>4</v>
      </c>
      <c r="H58" s="34" t="s">
        <v>4157</v>
      </c>
      <c r="I58" s="34"/>
      <c r="J58" s="34" t="str">
        <f t="shared" si="0"/>
        <v/>
      </c>
      <c r="K58" s="34" t="str">
        <f t="shared" si="1"/>
        <v/>
      </c>
      <c r="L58" s="34"/>
      <c r="M58" s="34"/>
      <c r="N58" s="34"/>
      <c r="O58" s="34" t="s">
        <v>1015</v>
      </c>
      <c r="P58" s="34" t="str">
        <f t="shared" si="4"/>
        <v/>
      </c>
      <c r="Q58" s="34"/>
      <c r="R58" s="34"/>
      <c r="S58" s="34"/>
      <c r="T58" s="34"/>
      <c r="V58" s="34" t="s">
        <v>16</v>
      </c>
      <c r="W58" s="34" t="s">
        <v>4148</v>
      </c>
      <c r="X58" s="34" t="s">
        <v>4149</v>
      </c>
      <c r="Y58" s="34" t="s">
        <v>4150</v>
      </c>
      <c r="Z58" s="34" t="s">
        <v>4151</v>
      </c>
      <c r="AA58" s="34" t="s">
        <v>4157</v>
      </c>
      <c r="AB58" s="34" t="s">
        <v>4158</v>
      </c>
      <c r="AC58" s="34"/>
    </row>
    <row r="59" spans="1:29" ht="15" hidden="1" customHeight="1" x14ac:dyDescent="0.2">
      <c r="A59" s="34" t="s">
        <v>4087</v>
      </c>
      <c r="B59" s="34" t="s">
        <v>4145</v>
      </c>
      <c r="C59" s="50">
        <f t="shared" ca="1" si="2"/>
        <v>10</v>
      </c>
      <c r="D59" s="34" t="s">
        <v>4146</v>
      </c>
      <c r="E59" s="34"/>
      <c r="F59" s="34" t="str">
        <f>IF(AND(V59="TEXT",AB59&lt;&gt;""),"Coded",VLOOKUP(V59,Lists!$E$1:$F$12,2,FALSE))</f>
        <v>Coded</v>
      </c>
      <c r="G59" s="50">
        <f t="shared" ca="1" si="3"/>
        <v>5</v>
      </c>
      <c r="H59" s="34" t="s">
        <v>4159</v>
      </c>
      <c r="I59" s="34"/>
      <c r="J59" s="34" t="str">
        <f t="shared" si="0"/>
        <v/>
      </c>
      <c r="K59" s="34" t="str">
        <f t="shared" si="1"/>
        <v/>
      </c>
      <c r="L59" s="34"/>
      <c r="M59" s="34"/>
      <c r="N59" s="34"/>
      <c r="O59" s="34" t="s">
        <v>1015</v>
      </c>
      <c r="P59" s="34" t="str">
        <f t="shared" si="4"/>
        <v/>
      </c>
      <c r="Q59" s="34"/>
      <c r="R59" s="34"/>
      <c r="S59" s="34"/>
      <c r="T59" s="34"/>
      <c r="V59" s="34" t="s">
        <v>16</v>
      </c>
      <c r="W59" s="34" t="s">
        <v>4148</v>
      </c>
      <c r="X59" s="34" t="s">
        <v>4149</v>
      </c>
      <c r="Y59" s="34" t="s">
        <v>4150</v>
      </c>
      <c r="Z59" s="34" t="s">
        <v>4151</v>
      </c>
      <c r="AA59" s="34" t="s">
        <v>4159</v>
      </c>
      <c r="AB59" s="34" t="s">
        <v>4160</v>
      </c>
      <c r="AC59" s="34"/>
    </row>
    <row r="60" spans="1:29" ht="15" hidden="1" customHeight="1" x14ac:dyDescent="0.2">
      <c r="A60" s="34" t="s">
        <v>4087</v>
      </c>
      <c r="B60" s="34" t="s">
        <v>4145</v>
      </c>
      <c r="C60" s="50">
        <f t="shared" ca="1" si="2"/>
        <v>10</v>
      </c>
      <c r="D60" s="34" t="s">
        <v>4146</v>
      </c>
      <c r="E60" s="34"/>
      <c r="F60" s="34" t="str">
        <f>IF(AND(V60="TEXT",AB60&lt;&gt;""),"Coded",VLOOKUP(V60,Lists!$E$1:$F$12,2,FALSE))</f>
        <v>Coded</v>
      </c>
      <c r="G60" s="50">
        <f t="shared" ca="1" si="3"/>
        <v>6</v>
      </c>
      <c r="H60" s="34" t="s">
        <v>4161</v>
      </c>
      <c r="I60" s="34"/>
      <c r="J60" s="34" t="str">
        <f t="shared" si="0"/>
        <v/>
      </c>
      <c r="K60" s="34" t="str">
        <f t="shared" si="1"/>
        <v/>
      </c>
      <c r="L60" s="34"/>
      <c r="M60" s="34"/>
      <c r="N60" s="34"/>
      <c r="O60" s="34" t="s">
        <v>1015</v>
      </c>
      <c r="P60" s="34" t="str">
        <f t="shared" si="4"/>
        <v/>
      </c>
      <c r="Q60" s="34"/>
      <c r="R60" s="34"/>
      <c r="S60" s="34"/>
      <c r="T60" s="34"/>
      <c r="V60" s="34" t="s">
        <v>16</v>
      </c>
      <c r="W60" s="34" t="s">
        <v>4148</v>
      </c>
      <c r="X60" s="34" t="s">
        <v>4149</v>
      </c>
      <c r="Y60" s="34" t="s">
        <v>4150</v>
      </c>
      <c r="Z60" s="34" t="s">
        <v>4151</v>
      </c>
      <c r="AA60" s="34" t="s">
        <v>4161</v>
      </c>
      <c r="AB60" s="34" t="s">
        <v>4162</v>
      </c>
      <c r="AC60" s="34"/>
    </row>
    <row r="61" spans="1:29" ht="15" hidden="1" customHeight="1" x14ac:dyDescent="0.2">
      <c r="A61" s="34" t="s">
        <v>4087</v>
      </c>
      <c r="B61" s="34" t="s">
        <v>4145</v>
      </c>
      <c r="C61" s="50">
        <f t="shared" ca="1" si="2"/>
        <v>10</v>
      </c>
      <c r="D61" s="34" t="s">
        <v>4146</v>
      </c>
      <c r="E61" s="34"/>
      <c r="F61" s="34" t="str">
        <f>IF(AND(V61="TEXT",AB61&lt;&gt;""),"Coded",VLOOKUP(V61,Lists!$E$1:$F$12,2,FALSE))</f>
        <v>Coded</v>
      </c>
      <c r="G61" s="50">
        <f t="shared" ca="1" si="3"/>
        <v>7</v>
      </c>
      <c r="H61" s="34" t="s">
        <v>4163</v>
      </c>
      <c r="I61" s="34"/>
      <c r="J61" s="34" t="str">
        <f t="shared" si="0"/>
        <v/>
      </c>
      <c r="K61" s="34" t="str">
        <f t="shared" si="1"/>
        <v/>
      </c>
      <c r="L61" s="34"/>
      <c r="M61" s="34"/>
      <c r="N61" s="34"/>
      <c r="O61" s="34" t="s">
        <v>1015</v>
      </c>
      <c r="P61" s="34" t="str">
        <f t="shared" si="4"/>
        <v/>
      </c>
      <c r="Q61" s="34"/>
      <c r="R61" s="34"/>
      <c r="S61" s="34"/>
      <c r="T61" s="34"/>
      <c r="V61" s="34" t="s">
        <v>16</v>
      </c>
      <c r="W61" s="34" t="s">
        <v>4148</v>
      </c>
      <c r="X61" s="34" t="s">
        <v>4149</v>
      </c>
      <c r="Y61" s="34" t="s">
        <v>4150</v>
      </c>
      <c r="Z61" s="34" t="s">
        <v>4151</v>
      </c>
      <c r="AA61" s="34" t="s">
        <v>4163</v>
      </c>
      <c r="AB61" s="34" t="s">
        <v>4164</v>
      </c>
      <c r="AC61" s="34"/>
    </row>
    <row r="62" spans="1:29" ht="15" hidden="1" customHeight="1" x14ac:dyDescent="0.2">
      <c r="A62" s="34" t="s">
        <v>4087</v>
      </c>
      <c r="B62" s="34" t="s">
        <v>4145</v>
      </c>
      <c r="C62" s="50">
        <f t="shared" ca="1" si="2"/>
        <v>10</v>
      </c>
      <c r="D62" s="34" t="s">
        <v>4146</v>
      </c>
      <c r="E62" s="34"/>
      <c r="F62" s="34" t="str">
        <f>IF(AND(V62="TEXT",AB62&lt;&gt;""),"Coded",VLOOKUP(V62,Lists!$E$1:$F$12,2,FALSE))</f>
        <v>Coded</v>
      </c>
      <c r="G62" s="50">
        <f t="shared" ca="1" si="3"/>
        <v>8</v>
      </c>
      <c r="H62" s="34" t="s">
        <v>4165</v>
      </c>
      <c r="I62" s="34"/>
      <c r="J62" s="34" t="str">
        <f t="shared" si="0"/>
        <v/>
      </c>
      <c r="K62" s="34" t="str">
        <f t="shared" si="1"/>
        <v/>
      </c>
      <c r="L62" s="34"/>
      <c r="M62" s="34"/>
      <c r="N62" s="34"/>
      <c r="O62" s="34" t="s">
        <v>1015</v>
      </c>
      <c r="P62" s="34" t="str">
        <f t="shared" si="4"/>
        <v/>
      </c>
      <c r="Q62" s="34"/>
      <c r="R62" s="34"/>
      <c r="S62" s="34"/>
      <c r="T62" s="34"/>
      <c r="V62" s="34" t="s">
        <v>16</v>
      </c>
      <c r="W62" s="34" t="s">
        <v>4148</v>
      </c>
      <c r="X62" s="34" t="s">
        <v>4149</v>
      </c>
      <c r="Y62" s="34" t="s">
        <v>4150</v>
      </c>
      <c r="Z62" s="34" t="s">
        <v>4151</v>
      </c>
      <c r="AA62" s="34" t="s">
        <v>4165</v>
      </c>
      <c r="AB62" s="34" t="s">
        <v>4166</v>
      </c>
      <c r="AC62" s="34"/>
    </row>
    <row r="63" spans="1:29" ht="15" hidden="1" customHeight="1" x14ac:dyDescent="0.2">
      <c r="A63" s="34" t="s">
        <v>4087</v>
      </c>
      <c r="B63" s="34" t="s">
        <v>4145</v>
      </c>
      <c r="C63" s="50">
        <f t="shared" ca="1" si="2"/>
        <v>10</v>
      </c>
      <c r="D63" s="34" t="s">
        <v>4146</v>
      </c>
      <c r="E63" s="34"/>
      <c r="F63" s="34" t="str">
        <f>IF(AND(V63="TEXT",AB63&lt;&gt;""),"Coded",VLOOKUP(V63,Lists!$E$1:$F$12,2,FALSE))</f>
        <v>Coded</v>
      </c>
      <c r="G63" s="50">
        <f t="shared" ca="1" si="3"/>
        <v>9</v>
      </c>
      <c r="H63" s="34" t="s">
        <v>4167</v>
      </c>
      <c r="I63" s="34"/>
      <c r="J63" s="34" t="str">
        <f t="shared" si="0"/>
        <v/>
      </c>
      <c r="K63" s="34" t="str">
        <f t="shared" si="1"/>
        <v/>
      </c>
      <c r="L63" s="34"/>
      <c r="M63" s="34"/>
      <c r="N63" s="34"/>
      <c r="O63" s="34" t="s">
        <v>1015</v>
      </c>
      <c r="P63" s="34" t="str">
        <f t="shared" si="4"/>
        <v/>
      </c>
      <c r="Q63" s="34"/>
      <c r="R63" s="34"/>
      <c r="S63" s="34"/>
      <c r="T63" s="34"/>
      <c r="V63" s="34" t="s">
        <v>16</v>
      </c>
      <c r="W63" s="34" t="s">
        <v>4148</v>
      </c>
      <c r="X63" s="34" t="s">
        <v>4149</v>
      </c>
      <c r="Y63" s="34" t="s">
        <v>4150</v>
      </c>
      <c r="Z63" s="34" t="s">
        <v>4151</v>
      </c>
      <c r="AA63" s="34" t="s">
        <v>4167</v>
      </c>
      <c r="AB63" s="34" t="s">
        <v>4168</v>
      </c>
      <c r="AC63" s="34"/>
    </row>
    <row r="64" spans="1:29" ht="15" hidden="1" customHeight="1" x14ac:dyDescent="0.2">
      <c r="A64" s="34" t="s">
        <v>4087</v>
      </c>
      <c r="B64" s="34" t="s">
        <v>4145</v>
      </c>
      <c r="C64" s="50">
        <f t="shared" ca="1" si="2"/>
        <v>10</v>
      </c>
      <c r="D64" s="34" t="s">
        <v>4146</v>
      </c>
      <c r="E64" s="34"/>
      <c r="F64" s="34" t="str">
        <f>IF(AND(V64="TEXT",AB64&lt;&gt;""),"Coded",VLOOKUP(V64,Lists!$E$1:$F$12,2,FALSE))</f>
        <v>Coded</v>
      </c>
      <c r="G64" s="50">
        <f t="shared" ca="1" si="3"/>
        <v>10</v>
      </c>
      <c r="H64" s="34" t="s">
        <v>4169</v>
      </c>
      <c r="I64" s="34"/>
      <c r="J64" s="34" t="str">
        <f t="shared" si="0"/>
        <v/>
      </c>
      <c r="K64" s="34" t="str">
        <f t="shared" si="1"/>
        <v/>
      </c>
      <c r="L64" s="34"/>
      <c r="M64" s="34"/>
      <c r="N64" s="34"/>
      <c r="O64" s="34" t="s">
        <v>1015</v>
      </c>
      <c r="P64" s="34" t="str">
        <f t="shared" si="4"/>
        <v/>
      </c>
      <c r="Q64" s="34"/>
      <c r="R64" s="34"/>
      <c r="S64" s="34"/>
      <c r="T64" s="34"/>
      <c r="V64" s="34" t="s">
        <v>16</v>
      </c>
      <c r="W64" s="34" t="s">
        <v>4148</v>
      </c>
      <c r="X64" s="34" t="s">
        <v>4149</v>
      </c>
      <c r="Y64" s="34" t="s">
        <v>4150</v>
      </c>
      <c r="Z64" s="34" t="s">
        <v>4151</v>
      </c>
      <c r="AA64" s="34" t="s">
        <v>4169</v>
      </c>
      <c r="AB64" s="34" t="s">
        <v>4170</v>
      </c>
      <c r="AC64" s="34"/>
    </row>
    <row r="65" spans="1:29" ht="15" hidden="1" customHeight="1" x14ac:dyDescent="0.2">
      <c r="A65" s="34" t="s">
        <v>4087</v>
      </c>
      <c r="B65" s="34" t="s">
        <v>4145</v>
      </c>
      <c r="C65" s="50">
        <f t="shared" ca="1" si="2"/>
        <v>10</v>
      </c>
      <c r="D65" s="34" t="s">
        <v>4146</v>
      </c>
      <c r="E65" s="34"/>
      <c r="F65" s="34" t="str">
        <f>IF(AND(V65="TEXT",AB65&lt;&gt;""),"Coded",VLOOKUP(V65,Lists!$E$1:$F$12,2,FALSE))</f>
        <v>Coded</v>
      </c>
      <c r="G65" s="50">
        <f t="shared" ca="1" si="3"/>
        <v>11</v>
      </c>
      <c r="H65" s="34" t="s">
        <v>4171</v>
      </c>
      <c r="I65" s="34"/>
      <c r="J65" s="34" t="str">
        <f t="shared" si="0"/>
        <v/>
      </c>
      <c r="K65" s="34" t="str">
        <f t="shared" si="1"/>
        <v/>
      </c>
      <c r="L65" s="34"/>
      <c r="M65" s="34"/>
      <c r="N65" s="34"/>
      <c r="O65" s="34" t="s">
        <v>1015</v>
      </c>
      <c r="P65" s="34" t="str">
        <f t="shared" si="4"/>
        <v/>
      </c>
      <c r="Q65" s="34"/>
      <c r="R65" s="34"/>
      <c r="S65" s="34"/>
      <c r="T65" s="34"/>
      <c r="V65" s="34" t="s">
        <v>16</v>
      </c>
      <c r="W65" s="34" t="s">
        <v>4148</v>
      </c>
      <c r="X65" s="34" t="s">
        <v>4149</v>
      </c>
      <c r="Y65" s="34" t="s">
        <v>4150</v>
      </c>
      <c r="Z65" s="34" t="s">
        <v>4151</v>
      </c>
      <c r="AA65" s="34" t="s">
        <v>4171</v>
      </c>
      <c r="AB65" s="34" t="s">
        <v>4172</v>
      </c>
      <c r="AC65" s="34"/>
    </row>
    <row r="66" spans="1:29" ht="15" hidden="1" customHeight="1" x14ac:dyDescent="0.2">
      <c r="A66" s="34" t="s">
        <v>4087</v>
      </c>
      <c r="B66" s="34" t="s">
        <v>4145</v>
      </c>
      <c r="C66" s="50">
        <f t="shared" ca="1" si="2"/>
        <v>10</v>
      </c>
      <c r="D66" s="34" t="s">
        <v>4146</v>
      </c>
      <c r="E66" s="34"/>
      <c r="F66" s="34" t="str">
        <f>IF(AND(V66="TEXT",AB66&lt;&gt;""),"Coded",VLOOKUP(V66,Lists!$E$1:$F$12,2,FALSE))</f>
        <v>Coded</v>
      </c>
      <c r="G66" s="50">
        <f t="shared" ca="1" si="3"/>
        <v>12</v>
      </c>
      <c r="H66" s="34" t="s">
        <v>4173</v>
      </c>
      <c r="I66" s="34"/>
      <c r="J66" s="34" t="str">
        <f t="shared" si="0"/>
        <v/>
      </c>
      <c r="K66" s="34" t="str">
        <f t="shared" si="1"/>
        <v/>
      </c>
      <c r="L66" s="34"/>
      <c r="M66" s="34"/>
      <c r="N66" s="34"/>
      <c r="O66" s="34" t="s">
        <v>1015</v>
      </c>
      <c r="P66" s="34" t="str">
        <f t="shared" si="4"/>
        <v/>
      </c>
      <c r="Q66" s="34"/>
      <c r="R66" s="34"/>
      <c r="S66" s="34"/>
      <c r="T66" s="34"/>
      <c r="V66" s="34" t="s">
        <v>16</v>
      </c>
      <c r="W66" s="34" t="s">
        <v>4148</v>
      </c>
      <c r="X66" s="34" t="s">
        <v>4149</v>
      </c>
      <c r="Y66" s="34" t="s">
        <v>4150</v>
      </c>
      <c r="Z66" s="34" t="s">
        <v>4151</v>
      </c>
      <c r="AA66" s="34" t="s">
        <v>4173</v>
      </c>
      <c r="AB66" s="34" t="s">
        <v>4174</v>
      </c>
      <c r="AC66" s="34"/>
    </row>
    <row r="67" spans="1:29" ht="15" hidden="1" customHeight="1" x14ac:dyDescent="0.2">
      <c r="A67" s="34" t="s">
        <v>4087</v>
      </c>
      <c r="B67" s="34" t="s">
        <v>4145</v>
      </c>
      <c r="C67" s="50">
        <f t="shared" ca="1" si="2"/>
        <v>10</v>
      </c>
      <c r="D67" s="34" t="s">
        <v>4146</v>
      </c>
      <c r="E67" s="34"/>
      <c r="F67" s="34" t="str">
        <f>IF(AND(V67="TEXT",AB67&lt;&gt;""),"Coded",VLOOKUP(V67,Lists!$E$1:$F$12,2,FALSE))</f>
        <v>Coded</v>
      </c>
      <c r="G67" s="50">
        <f t="shared" ca="1" si="3"/>
        <v>13</v>
      </c>
      <c r="H67" s="34" t="s">
        <v>4175</v>
      </c>
      <c r="I67" s="34"/>
      <c r="J67" s="34" t="str">
        <f t="shared" ref="J67:J130" si="5">IF(V67="BOOLEAN","Yes/no",IF(V67="TRUE_ONLY","True only",IF(V67="INTEGER","Integer",IF(V67="INTEGER_ZERO_OR_POSITIVE","Integer zero or positive",""))))</f>
        <v/>
      </c>
      <c r="K67" s="34" t="str">
        <f t="shared" ref="K67:K130" si="6">IF(V67="LONG_TEXT",255,IF(AND(V67="TEXT",AB67=""),50,""))</f>
        <v/>
      </c>
      <c r="L67" s="34"/>
      <c r="M67" s="34"/>
      <c r="N67" s="34"/>
      <c r="O67" s="34" t="s">
        <v>1015</v>
      </c>
      <c r="P67" s="34" t="str">
        <f t="shared" si="4"/>
        <v/>
      </c>
      <c r="Q67" s="34"/>
      <c r="R67" s="34"/>
      <c r="S67" s="34"/>
      <c r="T67" s="34"/>
      <c r="V67" s="34" t="s">
        <v>16</v>
      </c>
      <c r="W67" s="34" t="s">
        <v>4148</v>
      </c>
      <c r="X67" s="34" t="s">
        <v>4149</v>
      </c>
      <c r="Y67" s="34" t="s">
        <v>4150</v>
      </c>
      <c r="Z67" s="34" t="s">
        <v>4151</v>
      </c>
      <c r="AA67" s="34" t="s">
        <v>4175</v>
      </c>
      <c r="AB67" s="34" t="s">
        <v>4176</v>
      </c>
      <c r="AC67" s="34"/>
    </row>
    <row r="68" spans="1:29" ht="15" hidden="1" customHeight="1" x14ac:dyDescent="0.2">
      <c r="A68" s="34" t="s">
        <v>4087</v>
      </c>
      <c r="B68" s="34" t="s">
        <v>4145</v>
      </c>
      <c r="C68" s="50">
        <f t="shared" ref="C68:C131" ca="1" si="7">IF(A68&lt;&gt;OFFSET(A68,-1,0),1,OFFSET(C68,-1,0)+IF(D68=OFFSET(D68,-1,0),0,1))</f>
        <v>10</v>
      </c>
      <c r="D68" s="34" t="s">
        <v>4146</v>
      </c>
      <c r="E68" s="34"/>
      <c r="F68" s="34" t="str">
        <f>IF(AND(V68="TEXT",AB68&lt;&gt;""),"Coded",VLOOKUP(V68,Lists!$E$1:$F$12,2,FALSE))</f>
        <v>Coded</v>
      </c>
      <c r="G68" s="50">
        <f t="shared" ca="1" si="3"/>
        <v>14</v>
      </c>
      <c r="H68" s="34" t="s">
        <v>4177</v>
      </c>
      <c r="I68" s="34"/>
      <c r="J68" s="34" t="str">
        <f t="shared" si="5"/>
        <v/>
      </c>
      <c r="K68" s="34" t="str">
        <f t="shared" si="6"/>
        <v/>
      </c>
      <c r="L68" s="34"/>
      <c r="M68" s="34"/>
      <c r="N68" s="34"/>
      <c r="O68" s="34" t="s">
        <v>1015</v>
      </c>
      <c r="P68" s="34" t="str">
        <f t="shared" si="4"/>
        <v/>
      </c>
      <c r="Q68" s="34"/>
      <c r="R68" s="34"/>
      <c r="S68" s="34"/>
      <c r="T68" s="34"/>
      <c r="V68" t="s">
        <v>16</v>
      </c>
      <c r="W68" t="s">
        <v>4148</v>
      </c>
      <c r="X68" t="s">
        <v>4149</v>
      </c>
      <c r="Y68" t="s">
        <v>4150</v>
      </c>
      <c r="Z68" t="s">
        <v>4151</v>
      </c>
      <c r="AA68" t="s">
        <v>4177</v>
      </c>
      <c r="AB68" t="s">
        <v>4178</v>
      </c>
    </row>
    <row r="69" spans="1:29" ht="15" hidden="1" customHeight="1" x14ac:dyDescent="0.2">
      <c r="A69" s="34" t="s">
        <v>4087</v>
      </c>
      <c r="B69" s="34" t="s">
        <v>4145</v>
      </c>
      <c r="C69" s="50">
        <f t="shared" ca="1" si="7"/>
        <v>10</v>
      </c>
      <c r="D69" s="34" t="s">
        <v>4146</v>
      </c>
      <c r="E69" s="34"/>
      <c r="F69" s="34" t="str">
        <f>IF(AND(V69="TEXT",AB69&lt;&gt;""),"Coded",VLOOKUP(V69,Lists!$E$1:$F$12,2,FALSE))</f>
        <v>Coded</v>
      </c>
      <c r="G69" s="50">
        <f t="shared" ref="G69:G132" ca="1" si="8">IF(F69="Coded",IF(D69&lt;&gt;OFFSET(D69,-1,0),1,_xlfn.MAXIFS(INDIRECT("G$1:G"&amp;ROW()-1),INDIRECT("A$1:A"&amp;ROW()-1),A69,INDIRECT("D$1:D"&amp;ROW()-1),D69)+1),"")</f>
        <v>15</v>
      </c>
      <c r="H69" s="34" t="s">
        <v>4179</v>
      </c>
      <c r="I69" s="34"/>
      <c r="J69" s="34" t="str">
        <f t="shared" si="5"/>
        <v/>
      </c>
      <c r="K69" s="34" t="str">
        <f t="shared" si="6"/>
        <v/>
      </c>
      <c r="L69" s="34"/>
      <c r="M69" s="34"/>
      <c r="N69" s="34"/>
      <c r="O69" s="34" t="s">
        <v>1015</v>
      </c>
      <c r="P69" s="34" t="str">
        <f t="shared" si="4"/>
        <v/>
      </c>
      <c r="Q69" s="34"/>
      <c r="R69" s="34"/>
      <c r="S69" s="34"/>
      <c r="T69" s="34"/>
      <c r="V69" t="s">
        <v>16</v>
      </c>
      <c r="W69" t="s">
        <v>4148</v>
      </c>
      <c r="X69" t="s">
        <v>4149</v>
      </c>
      <c r="Y69" t="s">
        <v>4150</v>
      </c>
      <c r="Z69" t="s">
        <v>4151</v>
      </c>
      <c r="AA69" t="s">
        <v>4179</v>
      </c>
      <c r="AB69" t="s">
        <v>4180</v>
      </c>
    </row>
    <row r="70" spans="1:29" ht="15" hidden="1" customHeight="1" x14ac:dyDescent="0.2">
      <c r="A70" s="34" t="s">
        <v>4087</v>
      </c>
      <c r="B70" s="34" t="s">
        <v>4145</v>
      </c>
      <c r="C70" s="50">
        <f t="shared" ca="1" si="7"/>
        <v>10</v>
      </c>
      <c r="D70" s="34" t="s">
        <v>4146</v>
      </c>
      <c r="E70" s="34"/>
      <c r="F70" s="34" t="str">
        <f>IF(AND(V70="TEXT",AB70&lt;&gt;""),"Coded",VLOOKUP(V70,Lists!$E$1:$F$12,2,FALSE))</f>
        <v>Coded</v>
      </c>
      <c r="G70" s="50">
        <f t="shared" ca="1" si="8"/>
        <v>16</v>
      </c>
      <c r="H70" s="34" t="s">
        <v>4181</v>
      </c>
      <c r="I70" s="34"/>
      <c r="J70" s="34" t="str">
        <f t="shared" si="5"/>
        <v/>
      </c>
      <c r="K70" s="34" t="str">
        <f t="shared" si="6"/>
        <v/>
      </c>
      <c r="L70" s="34"/>
      <c r="M70" s="34"/>
      <c r="N70" s="34"/>
      <c r="O70" s="34" t="s">
        <v>1015</v>
      </c>
      <c r="P70" s="34" t="str">
        <f t="shared" si="4"/>
        <v/>
      </c>
      <c r="Q70" s="34"/>
      <c r="R70" s="34"/>
      <c r="S70" s="34"/>
      <c r="T70" s="34"/>
      <c r="V70" t="s">
        <v>16</v>
      </c>
      <c r="W70" t="s">
        <v>4148</v>
      </c>
      <c r="X70" t="s">
        <v>4149</v>
      </c>
      <c r="Y70" t="s">
        <v>4150</v>
      </c>
      <c r="Z70" t="s">
        <v>4151</v>
      </c>
      <c r="AA70" t="s">
        <v>4181</v>
      </c>
      <c r="AB70" t="s">
        <v>4182</v>
      </c>
    </row>
    <row r="71" spans="1:29" ht="15" hidden="1" customHeight="1" x14ac:dyDescent="0.2">
      <c r="A71" s="34" t="s">
        <v>4087</v>
      </c>
      <c r="B71" s="34" t="s">
        <v>4145</v>
      </c>
      <c r="C71" s="50">
        <f t="shared" ca="1" si="7"/>
        <v>10</v>
      </c>
      <c r="D71" s="34" t="s">
        <v>4146</v>
      </c>
      <c r="E71" s="34"/>
      <c r="F71" s="34" t="str">
        <f>IF(AND(V71="TEXT",AB71&lt;&gt;""),"Coded",VLOOKUP(V71,Lists!$E$1:$F$12,2,FALSE))</f>
        <v>Coded</v>
      </c>
      <c r="G71" s="50">
        <f t="shared" ca="1" si="8"/>
        <v>17</v>
      </c>
      <c r="H71" s="34" t="s">
        <v>4183</v>
      </c>
      <c r="I71" s="34"/>
      <c r="J71" s="34" t="str">
        <f t="shared" si="5"/>
        <v/>
      </c>
      <c r="K71" s="34" t="str">
        <f t="shared" si="6"/>
        <v/>
      </c>
      <c r="L71" s="34"/>
      <c r="M71" s="34"/>
      <c r="N71" s="34"/>
      <c r="O71" s="34" t="s">
        <v>1015</v>
      </c>
      <c r="P71" s="34" t="str">
        <f t="shared" si="4"/>
        <v/>
      </c>
      <c r="Q71" s="34"/>
      <c r="R71" s="34"/>
      <c r="S71" s="34"/>
      <c r="T71" s="34"/>
      <c r="V71" t="s">
        <v>16</v>
      </c>
      <c r="W71" t="s">
        <v>4148</v>
      </c>
      <c r="X71" t="s">
        <v>4149</v>
      </c>
      <c r="Y71" t="s">
        <v>4150</v>
      </c>
      <c r="Z71" t="s">
        <v>4151</v>
      </c>
      <c r="AA71" t="s">
        <v>4183</v>
      </c>
      <c r="AB71" t="s">
        <v>4184</v>
      </c>
    </row>
    <row r="72" spans="1:29" ht="15" hidden="1" customHeight="1" x14ac:dyDescent="0.2">
      <c r="A72" t="s">
        <v>4087</v>
      </c>
      <c r="B72" t="s">
        <v>4145</v>
      </c>
      <c r="C72" s="50">
        <f t="shared" ca="1" si="7"/>
        <v>10</v>
      </c>
      <c r="D72" t="s">
        <v>4146</v>
      </c>
      <c r="F72" s="34" t="str">
        <f>IF(AND(V72="TEXT",AB72&lt;&gt;""),"Coded",VLOOKUP(V72,Lists!$E$1:$F$12,2,FALSE))</f>
        <v>Coded</v>
      </c>
      <c r="G72" s="50">
        <f t="shared" ca="1" si="8"/>
        <v>18</v>
      </c>
      <c r="H72" t="s">
        <v>4185</v>
      </c>
      <c r="J72" s="34" t="str">
        <f t="shared" si="5"/>
        <v/>
      </c>
      <c r="K72" s="34" t="str">
        <f t="shared" si="6"/>
        <v/>
      </c>
      <c r="O72" t="s">
        <v>1015</v>
      </c>
      <c r="P72" s="34" t="str">
        <f t="shared" si="4"/>
        <v/>
      </c>
      <c r="V72" t="s">
        <v>16</v>
      </c>
      <c r="W72" t="s">
        <v>4148</v>
      </c>
      <c r="X72" t="s">
        <v>4149</v>
      </c>
      <c r="Y72" t="s">
        <v>4150</v>
      </c>
      <c r="Z72" t="s">
        <v>4151</v>
      </c>
      <c r="AA72" t="s">
        <v>4185</v>
      </c>
      <c r="AB72" t="s">
        <v>4186</v>
      </c>
    </row>
    <row r="73" spans="1:29" ht="15" hidden="1" customHeight="1" x14ac:dyDescent="0.2">
      <c r="A73" t="s">
        <v>4087</v>
      </c>
      <c r="B73" t="s">
        <v>4145</v>
      </c>
      <c r="C73" s="50">
        <f t="shared" ca="1" si="7"/>
        <v>10</v>
      </c>
      <c r="D73" t="s">
        <v>4146</v>
      </c>
      <c r="F73" s="34" t="str">
        <f>IF(AND(V73="TEXT",AB73&lt;&gt;""),"Coded",VLOOKUP(V73,Lists!$E$1:$F$12,2,FALSE))</f>
        <v>Coded</v>
      </c>
      <c r="G73" s="50">
        <f t="shared" ca="1" si="8"/>
        <v>19</v>
      </c>
      <c r="H73" t="s">
        <v>4187</v>
      </c>
      <c r="J73" s="34" t="str">
        <f t="shared" si="5"/>
        <v/>
      </c>
      <c r="K73" s="34" t="str">
        <f t="shared" si="6"/>
        <v/>
      </c>
      <c r="O73" t="s">
        <v>1015</v>
      </c>
      <c r="P73" s="34" t="str">
        <f t="shared" si="4"/>
        <v/>
      </c>
      <c r="V73" t="s">
        <v>16</v>
      </c>
      <c r="W73" t="s">
        <v>4148</v>
      </c>
      <c r="X73" t="s">
        <v>4149</v>
      </c>
      <c r="Y73" t="s">
        <v>4150</v>
      </c>
      <c r="Z73" t="s">
        <v>4151</v>
      </c>
      <c r="AA73" t="s">
        <v>4187</v>
      </c>
      <c r="AB73" t="s">
        <v>4188</v>
      </c>
    </row>
    <row r="74" spans="1:29" ht="15" hidden="1" customHeight="1" x14ac:dyDescent="0.2">
      <c r="A74" t="s">
        <v>4087</v>
      </c>
      <c r="B74" t="s">
        <v>4145</v>
      </c>
      <c r="C74" s="50">
        <f t="shared" ca="1" si="7"/>
        <v>10</v>
      </c>
      <c r="D74" t="s">
        <v>4146</v>
      </c>
      <c r="F74" s="34" t="str">
        <f>IF(AND(V74="TEXT",AB74&lt;&gt;""),"Coded",VLOOKUP(V74,Lists!$E$1:$F$12,2,FALSE))</f>
        <v>Coded</v>
      </c>
      <c r="G74" s="50">
        <f t="shared" ca="1" si="8"/>
        <v>20</v>
      </c>
      <c r="H74" t="s">
        <v>4189</v>
      </c>
      <c r="J74" s="34" t="str">
        <f t="shared" si="5"/>
        <v/>
      </c>
      <c r="K74" s="34" t="str">
        <f t="shared" si="6"/>
        <v/>
      </c>
      <c r="O74" t="s">
        <v>1015</v>
      </c>
      <c r="P74" s="34" t="str">
        <f t="shared" si="4"/>
        <v/>
      </c>
      <c r="V74" t="s">
        <v>16</v>
      </c>
      <c r="W74" t="s">
        <v>4148</v>
      </c>
      <c r="X74" t="s">
        <v>4149</v>
      </c>
      <c r="Y74" t="s">
        <v>4150</v>
      </c>
      <c r="Z74" t="s">
        <v>4151</v>
      </c>
      <c r="AA74" t="s">
        <v>4189</v>
      </c>
      <c r="AB74" t="s">
        <v>4190</v>
      </c>
    </row>
    <row r="75" spans="1:29" ht="15" hidden="1" customHeight="1" x14ac:dyDescent="0.2">
      <c r="A75" s="58" t="s">
        <v>4087</v>
      </c>
      <c r="B75" s="58" t="s">
        <v>4145</v>
      </c>
      <c r="C75" s="50">
        <f t="shared" ca="1" si="7"/>
        <v>10</v>
      </c>
      <c r="D75" s="58" t="s">
        <v>4146</v>
      </c>
      <c r="E75" s="58"/>
      <c r="F75" s="56" t="str">
        <f>IF(AND(V75="TEXT",AB75&lt;&gt;""),"Coded",VLOOKUP(V75,Lists!$E$1:$F$12,2,FALSE))</f>
        <v>Coded</v>
      </c>
      <c r="G75" s="57">
        <f t="shared" ca="1" si="8"/>
        <v>21</v>
      </c>
      <c r="H75" s="58" t="s">
        <v>4191</v>
      </c>
      <c r="J75" s="34" t="str">
        <f t="shared" si="5"/>
        <v/>
      </c>
      <c r="K75" s="34" t="str">
        <f t="shared" si="6"/>
        <v/>
      </c>
      <c r="O75" t="s">
        <v>4122</v>
      </c>
      <c r="P75" s="34" t="str">
        <f t="shared" si="4"/>
        <v/>
      </c>
      <c r="V75" t="s">
        <v>16</v>
      </c>
      <c r="W75" t="s">
        <v>4148</v>
      </c>
      <c r="X75" t="s">
        <v>4149</v>
      </c>
      <c r="Y75" t="s">
        <v>4150</v>
      </c>
      <c r="Z75" t="s">
        <v>4151</v>
      </c>
      <c r="AA75" t="s">
        <v>4191</v>
      </c>
      <c r="AB75" t="s">
        <v>4192</v>
      </c>
    </row>
    <row r="76" spans="1:29" ht="15" hidden="1" customHeight="1" x14ac:dyDescent="0.2">
      <c r="A76" t="s">
        <v>4087</v>
      </c>
      <c r="B76" t="s">
        <v>4145</v>
      </c>
      <c r="C76" s="50">
        <f t="shared" ca="1" si="7"/>
        <v>10</v>
      </c>
      <c r="D76" t="s">
        <v>4146</v>
      </c>
      <c r="F76" s="34" t="str">
        <f>IF(AND(V76="TEXT",AB76&lt;&gt;""),"Coded",VLOOKUP(V76,Lists!$E$1:$F$12,2,FALSE))</f>
        <v>Coded</v>
      </c>
      <c r="G76" s="50">
        <f t="shared" ca="1" si="8"/>
        <v>22</v>
      </c>
      <c r="H76" t="s">
        <v>4193</v>
      </c>
      <c r="J76" s="34" t="str">
        <f t="shared" si="5"/>
        <v/>
      </c>
      <c r="K76" s="34" t="str">
        <f t="shared" si="6"/>
        <v/>
      </c>
      <c r="O76" t="s">
        <v>1015</v>
      </c>
      <c r="P76" s="34" t="str">
        <f t="shared" si="4"/>
        <v/>
      </c>
      <c r="V76" t="s">
        <v>16</v>
      </c>
      <c r="W76" t="s">
        <v>4148</v>
      </c>
      <c r="X76" t="s">
        <v>4149</v>
      </c>
      <c r="Y76" t="s">
        <v>4150</v>
      </c>
      <c r="Z76" t="s">
        <v>4151</v>
      </c>
      <c r="AA76" t="s">
        <v>4193</v>
      </c>
      <c r="AB76" t="s">
        <v>4194</v>
      </c>
    </row>
    <row r="77" spans="1:29" ht="15" hidden="1" customHeight="1" x14ac:dyDescent="0.2">
      <c r="A77" t="s">
        <v>4087</v>
      </c>
      <c r="B77" t="s">
        <v>4145</v>
      </c>
      <c r="C77" s="50">
        <f t="shared" ca="1" si="7"/>
        <v>10</v>
      </c>
      <c r="D77" t="s">
        <v>4146</v>
      </c>
      <c r="F77" s="34" t="str">
        <f>IF(AND(V77="TEXT",AB77&lt;&gt;""),"Coded",VLOOKUP(V77,Lists!$E$1:$F$12,2,FALSE))</f>
        <v>Coded</v>
      </c>
      <c r="G77" s="50">
        <f t="shared" ca="1" si="8"/>
        <v>23</v>
      </c>
      <c r="H77" t="s">
        <v>4195</v>
      </c>
      <c r="J77" s="34" t="str">
        <f t="shared" si="5"/>
        <v/>
      </c>
      <c r="K77" s="34" t="str">
        <f t="shared" si="6"/>
        <v/>
      </c>
      <c r="O77" t="s">
        <v>1015</v>
      </c>
      <c r="P77" s="34" t="str">
        <f t="shared" si="4"/>
        <v/>
      </c>
      <c r="V77" t="s">
        <v>16</v>
      </c>
      <c r="W77" t="s">
        <v>4148</v>
      </c>
      <c r="X77" t="s">
        <v>4149</v>
      </c>
      <c r="Y77" t="s">
        <v>4150</v>
      </c>
      <c r="Z77" t="s">
        <v>4151</v>
      </c>
      <c r="AA77" t="s">
        <v>4195</v>
      </c>
      <c r="AB77" t="s">
        <v>4196</v>
      </c>
    </row>
    <row r="78" spans="1:29" ht="15" hidden="1" customHeight="1" x14ac:dyDescent="0.2">
      <c r="A78" t="s">
        <v>4087</v>
      </c>
      <c r="B78" t="s">
        <v>4145</v>
      </c>
      <c r="C78" s="50">
        <f t="shared" ca="1" si="7"/>
        <v>10</v>
      </c>
      <c r="D78" t="s">
        <v>4146</v>
      </c>
      <c r="F78" s="34" t="str">
        <f>IF(AND(V78="TEXT",AB78&lt;&gt;""),"Coded",VLOOKUP(V78,Lists!$E$1:$F$12,2,FALSE))</f>
        <v>Coded</v>
      </c>
      <c r="G78" s="50">
        <f t="shared" ca="1" si="8"/>
        <v>24</v>
      </c>
      <c r="H78" t="s">
        <v>4197</v>
      </c>
      <c r="J78" s="34" t="str">
        <f t="shared" si="5"/>
        <v/>
      </c>
      <c r="K78" s="34" t="str">
        <f t="shared" si="6"/>
        <v/>
      </c>
      <c r="O78" t="s">
        <v>1015</v>
      </c>
      <c r="P78" s="34" t="str">
        <f t="shared" si="4"/>
        <v/>
      </c>
      <c r="V78" t="s">
        <v>16</v>
      </c>
      <c r="W78" t="s">
        <v>4148</v>
      </c>
      <c r="X78" t="s">
        <v>4149</v>
      </c>
      <c r="Y78" t="s">
        <v>4150</v>
      </c>
      <c r="Z78" t="s">
        <v>4151</v>
      </c>
      <c r="AA78" t="s">
        <v>4197</v>
      </c>
      <c r="AB78" t="s">
        <v>4198</v>
      </c>
    </row>
    <row r="79" spans="1:29" ht="15" hidden="1" customHeight="1" x14ac:dyDescent="0.2">
      <c r="A79" t="s">
        <v>4087</v>
      </c>
      <c r="B79" t="s">
        <v>4145</v>
      </c>
      <c r="C79" s="50">
        <f t="shared" ca="1" si="7"/>
        <v>10</v>
      </c>
      <c r="D79" t="s">
        <v>4146</v>
      </c>
      <c r="F79" s="34" t="str">
        <f>IF(AND(V79="TEXT",AB79&lt;&gt;""),"Coded",VLOOKUP(V79,Lists!$E$1:$F$12,2,FALSE))</f>
        <v>Coded</v>
      </c>
      <c r="G79" s="50">
        <f t="shared" ca="1" si="8"/>
        <v>25</v>
      </c>
      <c r="H79" t="s">
        <v>4199</v>
      </c>
      <c r="J79" s="34" t="str">
        <f t="shared" si="5"/>
        <v/>
      </c>
      <c r="K79" s="34" t="str">
        <f t="shared" si="6"/>
        <v/>
      </c>
      <c r="O79" t="s">
        <v>1015</v>
      </c>
      <c r="P79" s="34" t="str">
        <f t="shared" si="4"/>
        <v/>
      </c>
      <c r="V79" t="s">
        <v>16</v>
      </c>
      <c r="W79" t="s">
        <v>4148</v>
      </c>
      <c r="X79" t="s">
        <v>4149</v>
      </c>
      <c r="Y79" t="s">
        <v>4150</v>
      </c>
      <c r="Z79" t="s">
        <v>4151</v>
      </c>
      <c r="AA79" t="s">
        <v>4199</v>
      </c>
      <c r="AB79" t="s">
        <v>4200</v>
      </c>
    </row>
    <row r="80" spans="1:29" ht="15" hidden="1" customHeight="1" x14ac:dyDescent="0.2">
      <c r="A80" t="s">
        <v>4087</v>
      </c>
      <c r="B80" t="s">
        <v>4145</v>
      </c>
      <c r="C80" s="50">
        <f t="shared" ca="1" si="7"/>
        <v>10</v>
      </c>
      <c r="D80" t="s">
        <v>4146</v>
      </c>
      <c r="F80" s="34" t="str">
        <f>IF(AND(V80="TEXT",AB80&lt;&gt;""),"Coded",VLOOKUP(V80,Lists!$E$1:$F$12,2,FALSE))</f>
        <v>Coded</v>
      </c>
      <c r="G80" s="50">
        <f t="shared" ca="1" si="8"/>
        <v>26</v>
      </c>
      <c r="H80" t="s">
        <v>4201</v>
      </c>
      <c r="J80" s="34" t="str">
        <f t="shared" si="5"/>
        <v/>
      </c>
      <c r="K80" s="34" t="str">
        <f t="shared" si="6"/>
        <v/>
      </c>
      <c r="O80" t="s">
        <v>1015</v>
      </c>
      <c r="P80" s="34" t="str">
        <f t="shared" si="4"/>
        <v/>
      </c>
      <c r="V80" t="s">
        <v>16</v>
      </c>
      <c r="W80" t="s">
        <v>4148</v>
      </c>
      <c r="X80" t="s">
        <v>4149</v>
      </c>
      <c r="Y80" t="s">
        <v>4150</v>
      </c>
      <c r="Z80" t="s">
        <v>4151</v>
      </c>
      <c r="AA80" t="s">
        <v>4201</v>
      </c>
      <c r="AB80" t="s">
        <v>4202</v>
      </c>
    </row>
    <row r="81" spans="1:28" ht="15" hidden="1" customHeight="1" x14ac:dyDescent="0.2">
      <c r="A81" t="s">
        <v>4087</v>
      </c>
      <c r="B81" t="s">
        <v>4145</v>
      </c>
      <c r="C81" s="50">
        <f t="shared" ca="1" si="7"/>
        <v>10</v>
      </c>
      <c r="D81" t="s">
        <v>4146</v>
      </c>
      <c r="F81" s="34" t="str">
        <f>IF(AND(V81="TEXT",AB81&lt;&gt;""),"Coded",VLOOKUP(V81,Lists!$E$1:$F$12,2,FALSE))</f>
        <v>Coded</v>
      </c>
      <c r="G81" s="50">
        <f t="shared" ca="1" si="8"/>
        <v>27</v>
      </c>
      <c r="H81" t="s">
        <v>4203</v>
      </c>
      <c r="J81" s="34" t="str">
        <f t="shared" si="5"/>
        <v/>
      </c>
      <c r="K81" s="34" t="str">
        <f t="shared" si="6"/>
        <v/>
      </c>
      <c r="O81" t="s">
        <v>1015</v>
      </c>
      <c r="P81" s="34" t="str">
        <f t="shared" si="4"/>
        <v/>
      </c>
      <c r="V81" t="s">
        <v>16</v>
      </c>
      <c r="W81" t="s">
        <v>4148</v>
      </c>
      <c r="X81" t="s">
        <v>4149</v>
      </c>
      <c r="Y81" t="s">
        <v>4150</v>
      </c>
      <c r="Z81" t="s">
        <v>4151</v>
      </c>
      <c r="AA81" t="s">
        <v>4203</v>
      </c>
      <c r="AB81" t="s">
        <v>4204</v>
      </c>
    </row>
    <row r="82" spans="1:28" ht="15" hidden="1" customHeight="1" x14ac:dyDescent="0.2">
      <c r="A82" t="s">
        <v>4087</v>
      </c>
      <c r="B82" t="s">
        <v>4145</v>
      </c>
      <c r="C82" s="50">
        <f t="shared" ca="1" si="7"/>
        <v>10</v>
      </c>
      <c r="D82" t="s">
        <v>4146</v>
      </c>
      <c r="F82" s="34" t="str">
        <f>IF(AND(V82="TEXT",AB82&lt;&gt;""),"Coded",VLOOKUP(V82,Lists!$E$1:$F$12,2,FALSE))</f>
        <v>Coded</v>
      </c>
      <c r="G82" s="50">
        <f t="shared" ca="1" si="8"/>
        <v>28</v>
      </c>
      <c r="H82" t="s">
        <v>4205</v>
      </c>
      <c r="J82" s="34" t="str">
        <f t="shared" si="5"/>
        <v/>
      </c>
      <c r="K82" s="34" t="str">
        <f t="shared" si="6"/>
        <v/>
      </c>
      <c r="O82" t="s">
        <v>1015</v>
      </c>
      <c r="P82" s="34" t="str">
        <f t="shared" ref="P82:P145" si="9">IF(RIGHT(TRIM(SUBSTITUTE(D82,":","")),7)="specify","Hide concept if ["&amp;D81&amp;"] &lt;&gt; 'Other'","")</f>
        <v/>
      </c>
      <c r="V82" t="s">
        <v>16</v>
      </c>
      <c r="W82" t="s">
        <v>4148</v>
      </c>
      <c r="X82" t="s">
        <v>4149</v>
      </c>
      <c r="Y82" t="s">
        <v>4150</v>
      </c>
      <c r="Z82" t="s">
        <v>4151</v>
      </c>
      <c r="AA82" t="s">
        <v>4205</v>
      </c>
      <c r="AB82" t="s">
        <v>4206</v>
      </c>
    </row>
    <row r="83" spans="1:28" ht="15" hidden="1" customHeight="1" x14ac:dyDescent="0.2">
      <c r="A83" t="s">
        <v>4087</v>
      </c>
      <c r="B83" t="s">
        <v>4145</v>
      </c>
      <c r="C83" s="50">
        <f t="shared" ca="1" si="7"/>
        <v>10</v>
      </c>
      <c r="D83" t="s">
        <v>4146</v>
      </c>
      <c r="F83" s="34" t="str">
        <f>IF(AND(V83="TEXT",AB83&lt;&gt;""),"Coded",VLOOKUP(V83,Lists!$E$1:$F$12,2,FALSE))</f>
        <v>Coded</v>
      </c>
      <c r="G83" s="50">
        <f t="shared" ca="1" si="8"/>
        <v>29</v>
      </c>
      <c r="H83" t="s">
        <v>4207</v>
      </c>
      <c r="J83" s="34" t="str">
        <f t="shared" si="5"/>
        <v/>
      </c>
      <c r="K83" s="34" t="str">
        <f t="shared" si="6"/>
        <v/>
      </c>
      <c r="O83" t="s">
        <v>1015</v>
      </c>
      <c r="P83" s="34" t="str">
        <f t="shared" si="9"/>
        <v/>
      </c>
      <c r="V83" t="s">
        <v>16</v>
      </c>
      <c r="W83" t="s">
        <v>4148</v>
      </c>
      <c r="X83" t="s">
        <v>4149</v>
      </c>
      <c r="Y83" t="s">
        <v>4150</v>
      </c>
      <c r="Z83" t="s">
        <v>4151</v>
      </c>
      <c r="AA83" t="s">
        <v>4207</v>
      </c>
      <c r="AB83" t="s">
        <v>4208</v>
      </c>
    </row>
    <row r="84" spans="1:28" ht="15" hidden="1" customHeight="1" x14ac:dyDescent="0.2">
      <c r="A84" t="s">
        <v>4087</v>
      </c>
      <c r="B84" t="s">
        <v>4145</v>
      </c>
      <c r="C84" s="50">
        <f t="shared" ca="1" si="7"/>
        <v>10</v>
      </c>
      <c r="D84" t="s">
        <v>4146</v>
      </c>
      <c r="F84" s="34" t="str">
        <f>IF(AND(V84="TEXT",AB84&lt;&gt;""),"Coded",VLOOKUP(V84,Lists!$E$1:$F$12,2,FALSE))</f>
        <v>Coded</v>
      </c>
      <c r="G84" s="50">
        <f t="shared" ca="1" si="8"/>
        <v>30</v>
      </c>
      <c r="H84" t="s">
        <v>4209</v>
      </c>
      <c r="J84" s="34" t="str">
        <f t="shared" si="5"/>
        <v/>
      </c>
      <c r="K84" s="34" t="str">
        <f t="shared" si="6"/>
        <v/>
      </c>
      <c r="O84" t="s">
        <v>1015</v>
      </c>
      <c r="P84" s="34" t="str">
        <f t="shared" si="9"/>
        <v/>
      </c>
      <c r="V84" t="s">
        <v>16</v>
      </c>
      <c r="W84" t="s">
        <v>4148</v>
      </c>
      <c r="X84" t="s">
        <v>4149</v>
      </c>
      <c r="Y84" t="s">
        <v>4150</v>
      </c>
      <c r="Z84" t="s">
        <v>4151</v>
      </c>
      <c r="AA84" t="s">
        <v>4209</v>
      </c>
      <c r="AB84" t="s">
        <v>4210</v>
      </c>
    </row>
    <row r="85" spans="1:28" ht="15" hidden="1" customHeight="1" x14ac:dyDescent="0.2">
      <c r="A85" t="s">
        <v>4087</v>
      </c>
      <c r="B85" t="s">
        <v>4145</v>
      </c>
      <c r="C85" s="50">
        <f t="shared" ca="1" si="7"/>
        <v>10</v>
      </c>
      <c r="D85" t="s">
        <v>4146</v>
      </c>
      <c r="F85" s="34" t="str">
        <f>IF(AND(V85="TEXT",AB85&lt;&gt;""),"Coded",VLOOKUP(V85,Lists!$E$1:$F$12,2,FALSE))</f>
        <v>Coded</v>
      </c>
      <c r="G85" s="50">
        <f t="shared" ca="1" si="8"/>
        <v>31</v>
      </c>
      <c r="H85" t="s">
        <v>4211</v>
      </c>
      <c r="J85" s="34" t="str">
        <f t="shared" si="5"/>
        <v/>
      </c>
      <c r="K85" s="34" t="str">
        <f t="shared" si="6"/>
        <v/>
      </c>
      <c r="O85" t="s">
        <v>1015</v>
      </c>
      <c r="P85" s="34" t="str">
        <f t="shared" si="9"/>
        <v/>
      </c>
      <c r="V85" t="s">
        <v>16</v>
      </c>
      <c r="W85" t="s">
        <v>4148</v>
      </c>
      <c r="X85" t="s">
        <v>4149</v>
      </c>
      <c r="Y85" t="s">
        <v>4150</v>
      </c>
      <c r="Z85" t="s">
        <v>4151</v>
      </c>
      <c r="AA85" t="s">
        <v>4211</v>
      </c>
      <c r="AB85" t="s">
        <v>4212</v>
      </c>
    </row>
    <row r="86" spans="1:28" ht="15" hidden="1" customHeight="1" x14ac:dyDescent="0.2">
      <c r="A86" t="s">
        <v>4087</v>
      </c>
      <c r="B86" t="s">
        <v>4145</v>
      </c>
      <c r="C86" s="50">
        <f t="shared" ca="1" si="7"/>
        <v>10</v>
      </c>
      <c r="D86" t="s">
        <v>4146</v>
      </c>
      <c r="F86" s="34" t="str">
        <f>IF(AND(V86="TEXT",AB86&lt;&gt;""),"Coded",VLOOKUP(V86,Lists!$E$1:$F$12,2,FALSE))</f>
        <v>Coded</v>
      </c>
      <c r="G86" s="50">
        <f t="shared" ca="1" si="8"/>
        <v>32</v>
      </c>
      <c r="H86" t="s">
        <v>4213</v>
      </c>
      <c r="J86" s="34" t="str">
        <f t="shared" si="5"/>
        <v/>
      </c>
      <c r="K86" s="34" t="str">
        <f t="shared" si="6"/>
        <v/>
      </c>
      <c r="O86" t="s">
        <v>1015</v>
      </c>
      <c r="P86" s="34" t="str">
        <f t="shared" si="9"/>
        <v/>
      </c>
      <c r="V86" t="s">
        <v>16</v>
      </c>
      <c r="W86" t="s">
        <v>4148</v>
      </c>
      <c r="X86" t="s">
        <v>4149</v>
      </c>
      <c r="Y86" t="s">
        <v>4150</v>
      </c>
      <c r="Z86" t="s">
        <v>4151</v>
      </c>
      <c r="AA86" t="s">
        <v>4213</v>
      </c>
      <c r="AB86" t="s">
        <v>4214</v>
      </c>
    </row>
    <row r="87" spans="1:28" ht="15" hidden="1" customHeight="1" x14ac:dyDescent="0.2">
      <c r="A87" t="s">
        <v>4087</v>
      </c>
      <c r="B87" t="s">
        <v>4145</v>
      </c>
      <c r="C87" s="50">
        <f t="shared" ca="1" si="7"/>
        <v>10</v>
      </c>
      <c r="D87" t="s">
        <v>4146</v>
      </c>
      <c r="F87" s="34" t="str">
        <f>IF(AND(V87="TEXT",AB87&lt;&gt;""),"Coded",VLOOKUP(V87,Lists!$E$1:$F$12,2,FALSE))</f>
        <v>Coded</v>
      </c>
      <c r="G87" s="50">
        <f t="shared" ca="1" si="8"/>
        <v>33</v>
      </c>
      <c r="H87" t="s">
        <v>4215</v>
      </c>
      <c r="J87" s="34" t="str">
        <f t="shared" si="5"/>
        <v/>
      </c>
      <c r="K87" s="34" t="str">
        <f t="shared" si="6"/>
        <v/>
      </c>
      <c r="O87" t="s">
        <v>1015</v>
      </c>
      <c r="P87" s="34" t="str">
        <f t="shared" si="9"/>
        <v/>
      </c>
      <c r="V87" t="s">
        <v>16</v>
      </c>
      <c r="W87" t="s">
        <v>4148</v>
      </c>
      <c r="X87" t="s">
        <v>4149</v>
      </c>
      <c r="Y87" t="s">
        <v>4150</v>
      </c>
      <c r="Z87" t="s">
        <v>4151</v>
      </c>
      <c r="AA87" t="s">
        <v>4215</v>
      </c>
      <c r="AB87" t="s">
        <v>4216</v>
      </c>
    </row>
    <row r="88" spans="1:28" ht="15" hidden="1" customHeight="1" x14ac:dyDescent="0.2">
      <c r="A88" t="s">
        <v>4087</v>
      </c>
      <c r="B88" t="s">
        <v>4145</v>
      </c>
      <c r="C88" s="50">
        <f t="shared" ca="1" si="7"/>
        <v>10</v>
      </c>
      <c r="D88" t="s">
        <v>4146</v>
      </c>
      <c r="F88" s="34" t="str">
        <f>IF(AND(V88="TEXT",AB88&lt;&gt;""),"Coded",VLOOKUP(V88,Lists!$E$1:$F$12,2,FALSE))</f>
        <v>Coded</v>
      </c>
      <c r="G88" s="50">
        <f t="shared" ca="1" si="8"/>
        <v>34</v>
      </c>
      <c r="H88" t="s">
        <v>4217</v>
      </c>
      <c r="J88" s="34" t="str">
        <f t="shared" si="5"/>
        <v/>
      </c>
      <c r="K88" s="34" t="str">
        <f t="shared" si="6"/>
        <v/>
      </c>
      <c r="O88" t="s">
        <v>1015</v>
      </c>
      <c r="P88" s="34" t="str">
        <f t="shared" si="9"/>
        <v/>
      </c>
      <c r="V88" t="s">
        <v>16</v>
      </c>
      <c r="W88" t="s">
        <v>4148</v>
      </c>
      <c r="X88" t="s">
        <v>4149</v>
      </c>
      <c r="Y88" t="s">
        <v>4150</v>
      </c>
      <c r="Z88" t="s">
        <v>4151</v>
      </c>
      <c r="AA88" t="s">
        <v>4217</v>
      </c>
      <c r="AB88" t="s">
        <v>4218</v>
      </c>
    </row>
    <row r="89" spans="1:28" ht="15" hidden="1" customHeight="1" x14ac:dyDescent="0.2">
      <c r="A89" t="s">
        <v>4087</v>
      </c>
      <c r="B89" t="s">
        <v>4145</v>
      </c>
      <c r="C89" s="50">
        <f t="shared" ca="1" si="7"/>
        <v>10</v>
      </c>
      <c r="D89" t="s">
        <v>4146</v>
      </c>
      <c r="F89" s="34" t="str">
        <f>IF(AND(V89="TEXT",AB89&lt;&gt;""),"Coded",VLOOKUP(V89,Lists!$E$1:$F$12,2,FALSE))</f>
        <v>Coded</v>
      </c>
      <c r="G89" s="50">
        <f t="shared" ca="1" si="8"/>
        <v>35</v>
      </c>
      <c r="H89" t="s">
        <v>4219</v>
      </c>
      <c r="J89" s="34" t="str">
        <f t="shared" si="5"/>
        <v/>
      </c>
      <c r="K89" s="34" t="str">
        <f t="shared" si="6"/>
        <v/>
      </c>
      <c r="O89" t="s">
        <v>1015</v>
      </c>
      <c r="P89" s="34" t="str">
        <f t="shared" si="9"/>
        <v/>
      </c>
      <c r="V89" t="s">
        <v>16</v>
      </c>
      <c r="W89" t="s">
        <v>4148</v>
      </c>
      <c r="X89" t="s">
        <v>4149</v>
      </c>
      <c r="Y89" t="s">
        <v>4150</v>
      </c>
      <c r="Z89" t="s">
        <v>4151</v>
      </c>
      <c r="AA89" t="s">
        <v>4219</v>
      </c>
      <c r="AB89" t="s">
        <v>4220</v>
      </c>
    </row>
    <row r="90" spans="1:28" ht="15" hidden="1" customHeight="1" x14ac:dyDescent="0.2">
      <c r="A90" t="s">
        <v>4087</v>
      </c>
      <c r="B90" t="s">
        <v>4145</v>
      </c>
      <c r="C90" s="50">
        <f t="shared" ca="1" si="7"/>
        <v>10</v>
      </c>
      <c r="D90" t="s">
        <v>4146</v>
      </c>
      <c r="F90" s="34" t="str">
        <f>IF(AND(V90="TEXT",AB90&lt;&gt;""),"Coded",VLOOKUP(V90,Lists!$E$1:$F$12,2,FALSE))</f>
        <v>Coded</v>
      </c>
      <c r="G90" s="50">
        <f t="shared" ca="1" si="8"/>
        <v>36</v>
      </c>
      <c r="H90" t="s">
        <v>4221</v>
      </c>
      <c r="J90" s="34" t="str">
        <f t="shared" si="5"/>
        <v/>
      </c>
      <c r="K90" s="34" t="str">
        <f t="shared" si="6"/>
        <v/>
      </c>
      <c r="O90" t="s">
        <v>1015</v>
      </c>
      <c r="P90" s="34" t="str">
        <f t="shared" si="9"/>
        <v/>
      </c>
      <c r="V90" t="s">
        <v>16</v>
      </c>
      <c r="W90" t="s">
        <v>4148</v>
      </c>
      <c r="X90" t="s">
        <v>4149</v>
      </c>
      <c r="Y90" t="s">
        <v>4150</v>
      </c>
      <c r="Z90" t="s">
        <v>4151</v>
      </c>
      <c r="AA90" t="s">
        <v>4221</v>
      </c>
      <c r="AB90" t="s">
        <v>4222</v>
      </c>
    </row>
    <row r="91" spans="1:28" ht="15" hidden="1" customHeight="1" x14ac:dyDescent="0.2">
      <c r="A91" t="s">
        <v>4087</v>
      </c>
      <c r="B91" t="s">
        <v>4145</v>
      </c>
      <c r="C91" s="50">
        <f t="shared" ca="1" si="7"/>
        <v>10</v>
      </c>
      <c r="D91" t="s">
        <v>4146</v>
      </c>
      <c r="F91" s="34" t="str">
        <f>IF(AND(V91="TEXT",AB91&lt;&gt;""),"Coded",VLOOKUP(V91,Lists!$E$1:$F$12,2,FALSE))</f>
        <v>Coded</v>
      </c>
      <c r="G91" s="50">
        <f t="shared" ca="1" si="8"/>
        <v>37</v>
      </c>
      <c r="H91" t="s">
        <v>4223</v>
      </c>
      <c r="J91" s="34" t="str">
        <f t="shared" si="5"/>
        <v/>
      </c>
      <c r="K91" s="34" t="str">
        <f t="shared" si="6"/>
        <v/>
      </c>
      <c r="O91" t="s">
        <v>1015</v>
      </c>
      <c r="P91" s="34" t="str">
        <f t="shared" si="9"/>
        <v/>
      </c>
      <c r="V91" t="s">
        <v>16</v>
      </c>
      <c r="W91" t="s">
        <v>4148</v>
      </c>
      <c r="X91" t="s">
        <v>4149</v>
      </c>
      <c r="Y91" t="s">
        <v>4150</v>
      </c>
      <c r="Z91" t="s">
        <v>4151</v>
      </c>
      <c r="AA91" t="s">
        <v>4223</v>
      </c>
      <c r="AB91" t="s">
        <v>4224</v>
      </c>
    </row>
    <row r="92" spans="1:28" ht="15" hidden="1" customHeight="1" x14ac:dyDescent="0.2">
      <c r="A92" t="s">
        <v>4087</v>
      </c>
      <c r="B92" t="s">
        <v>4145</v>
      </c>
      <c r="C92" s="50">
        <f t="shared" ca="1" si="7"/>
        <v>10</v>
      </c>
      <c r="D92" t="s">
        <v>4146</v>
      </c>
      <c r="F92" s="34" t="str">
        <f>IF(AND(V92="TEXT",AB92&lt;&gt;""),"Coded",VLOOKUP(V92,Lists!$E$1:$F$12,2,FALSE))</f>
        <v>Coded</v>
      </c>
      <c r="G92" s="50">
        <f t="shared" ca="1" si="8"/>
        <v>38</v>
      </c>
      <c r="H92" t="s">
        <v>4225</v>
      </c>
      <c r="J92" s="34" t="str">
        <f t="shared" si="5"/>
        <v/>
      </c>
      <c r="K92" s="34" t="str">
        <f t="shared" si="6"/>
        <v/>
      </c>
      <c r="O92" t="s">
        <v>1015</v>
      </c>
      <c r="P92" s="34" t="str">
        <f t="shared" si="9"/>
        <v/>
      </c>
      <c r="V92" t="s">
        <v>16</v>
      </c>
      <c r="W92" t="s">
        <v>4148</v>
      </c>
      <c r="X92" t="s">
        <v>4149</v>
      </c>
      <c r="Y92" t="s">
        <v>4150</v>
      </c>
      <c r="Z92" t="s">
        <v>4151</v>
      </c>
      <c r="AA92" t="s">
        <v>4225</v>
      </c>
      <c r="AB92" t="s">
        <v>4226</v>
      </c>
    </row>
    <row r="93" spans="1:28" ht="15" hidden="1" customHeight="1" x14ac:dyDescent="0.2">
      <c r="A93" t="s">
        <v>4087</v>
      </c>
      <c r="B93" t="s">
        <v>4145</v>
      </c>
      <c r="C93" s="50">
        <f t="shared" ca="1" si="7"/>
        <v>10</v>
      </c>
      <c r="D93" t="s">
        <v>4146</v>
      </c>
      <c r="F93" s="34" t="str">
        <f>IF(AND(V93="TEXT",AB93&lt;&gt;""),"Coded",VLOOKUP(V93,Lists!$E$1:$F$12,2,FALSE))</f>
        <v>Coded</v>
      </c>
      <c r="G93" s="50">
        <f t="shared" ca="1" si="8"/>
        <v>39</v>
      </c>
      <c r="H93" t="s">
        <v>4227</v>
      </c>
      <c r="J93" s="34" t="str">
        <f t="shared" si="5"/>
        <v/>
      </c>
      <c r="K93" s="34" t="str">
        <f t="shared" si="6"/>
        <v/>
      </c>
      <c r="O93" t="s">
        <v>1015</v>
      </c>
      <c r="P93" s="34" t="str">
        <f t="shared" si="9"/>
        <v/>
      </c>
      <c r="V93" t="s">
        <v>16</v>
      </c>
      <c r="W93" t="s">
        <v>4148</v>
      </c>
      <c r="X93" t="s">
        <v>4149</v>
      </c>
      <c r="Y93" t="s">
        <v>4150</v>
      </c>
      <c r="Z93" t="s">
        <v>4151</v>
      </c>
      <c r="AA93" t="s">
        <v>4227</v>
      </c>
      <c r="AB93" t="s">
        <v>4228</v>
      </c>
    </row>
    <row r="94" spans="1:28" ht="15" hidden="1" customHeight="1" x14ac:dyDescent="0.2">
      <c r="A94" t="s">
        <v>4087</v>
      </c>
      <c r="B94" t="s">
        <v>4145</v>
      </c>
      <c r="C94" s="50">
        <f t="shared" ca="1" si="7"/>
        <v>10</v>
      </c>
      <c r="D94" t="s">
        <v>4146</v>
      </c>
      <c r="F94" s="34" t="str">
        <f>IF(AND(V94="TEXT",AB94&lt;&gt;""),"Coded",VLOOKUP(V94,Lists!$E$1:$F$12,2,FALSE))</f>
        <v>Coded</v>
      </c>
      <c r="G94" s="50">
        <f t="shared" ca="1" si="8"/>
        <v>40</v>
      </c>
      <c r="H94" t="s">
        <v>4229</v>
      </c>
      <c r="J94" s="34" t="str">
        <f t="shared" si="5"/>
        <v/>
      </c>
      <c r="K94" s="34" t="str">
        <f t="shared" si="6"/>
        <v/>
      </c>
      <c r="O94" t="s">
        <v>1015</v>
      </c>
      <c r="P94" s="34" t="str">
        <f t="shared" si="9"/>
        <v/>
      </c>
      <c r="V94" t="s">
        <v>16</v>
      </c>
      <c r="W94" t="s">
        <v>4148</v>
      </c>
      <c r="X94" t="s">
        <v>4149</v>
      </c>
      <c r="Y94" t="s">
        <v>4150</v>
      </c>
      <c r="Z94" t="s">
        <v>4151</v>
      </c>
      <c r="AA94" t="s">
        <v>4229</v>
      </c>
      <c r="AB94" t="s">
        <v>4230</v>
      </c>
    </row>
    <row r="95" spans="1:28" ht="15" hidden="1" customHeight="1" x14ac:dyDescent="0.2">
      <c r="A95" t="s">
        <v>4087</v>
      </c>
      <c r="B95" t="s">
        <v>4145</v>
      </c>
      <c r="C95" s="50">
        <f t="shared" ca="1" si="7"/>
        <v>10</v>
      </c>
      <c r="D95" t="s">
        <v>4146</v>
      </c>
      <c r="F95" s="34" t="str">
        <f>IF(AND(V95="TEXT",AB95&lt;&gt;""),"Coded",VLOOKUP(V95,Lists!$E$1:$F$12,2,FALSE))</f>
        <v>Coded</v>
      </c>
      <c r="G95" s="50">
        <f t="shared" ca="1" si="8"/>
        <v>41</v>
      </c>
      <c r="H95" t="s">
        <v>4231</v>
      </c>
      <c r="J95" s="34" t="str">
        <f t="shared" si="5"/>
        <v/>
      </c>
      <c r="K95" s="34" t="str">
        <f t="shared" si="6"/>
        <v/>
      </c>
      <c r="O95" t="s">
        <v>1015</v>
      </c>
      <c r="P95" s="34" t="str">
        <f t="shared" si="9"/>
        <v/>
      </c>
      <c r="V95" t="s">
        <v>16</v>
      </c>
      <c r="W95" t="s">
        <v>4148</v>
      </c>
      <c r="X95" t="s">
        <v>4149</v>
      </c>
      <c r="Y95" t="s">
        <v>4150</v>
      </c>
      <c r="Z95" t="s">
        <v>4151</v>
      </c>
      <c r="AA95" t="s">
        <v>4231</v>
      </c>
      <c r="AB95" t="s">
        <v>4232</v>
      </c>
    </row>
    <row r="96" spans="1:28" ht="15" hidden="1" customHeight="1" x14ac:dyDescent="0.2">
      <c r="A96" t="s">
        <v>4087</v>
      </c>
      <c r="B96" t="s">
        <v>4145</v>
      </c>
      <c r="C96" s="50">
        <f t="shared" ca="1" si="7"/>
        <v>10</v>
      </c>
      <c r="D96" t="s">
        <v>4146</v>
      </c>
      <c r="F96" s="34" t="str">
        <f>IF(AND(V96="TEXT",AB96&lt;&gt;""),"Coded",VLOOKUP(V96,Lists!$E$1:$F$12,2,FALSE))</f>
        <v>Coded</v>
      </c>
      <c r="G96" s="50">
        <f t="shared" ca="1" si="8"/>
        <v>42</v>
      </c>
      <c r="H96" t="s">
        <v>4233</v>
      </c>
      <c r="J96" s="34" t="str">
        <f t="shared" si="5"/>
        <v/>
      </c>
      <c r="K96" s="34" t="str">
        <f t="shared" si="6"/>
        <v/>
      </c>
      <c r="O96" t="s">
        <v>1015</v>
      </c>
      <c r="P96" s="34" t="str">
        <f t="shared" si="9"/>
        <v/>
      </c>
      <c r="V96" t="s">
        <v>16</v>
      </c>
      <c r="W96" t="s">
        <v>4148</v>
      </c>
      <c r="X96" t="s">
        <v>4149</v>
      </c>
      <c r="Y96" t="s">
        <v>4150</v>
      </c>
      <c r="Z96" t="s">
        <v>4151</v>
      </c>
      <c r="AA96" t="s">
        <v>4233</v>
      </c>
      <c r="AB96" t="s">
        <v>4234</v>
      </c>
    </row>
    <row r="97" spans="1:28" ht="15" hidden="1" customHeight="1" x14ac:dyDescent="0.2">
      <c r="A97" t="s">
        <v>4087</v>
      </c>
      <c r="B97" t="s">
        <v>4145</v>
      </c>
      <c r="C97" s="50">
        <f t="shared" ca="1" si="7"/>
        <v>10</v>
      </c>
      <c r="D97" t="s">
        <v>4146</v>
      </c>
      <c r="F97" s="34" t="str">
        <f>IF(AND(V97="TEXT",AB97&lt;&gt;""),"Coded",VLOOKUP(V97,Lists!$E$1:$F$12,2,FALSE))</f>
        <v>Coded</v>
      </c>
      <c r="G97" s="50">
        <f t="shared" ca="1" si="8"/>
        <v>43</v>
      </c>
      <c r="H97" t="s">
        <v>4235</v>
      </c>
      <c r="J97" s="34" t="str">
        <f t="shared" si="5"/>
        <v/>
      </c>
      <c r="K97" s="34" t="str">
        <f t="shared" si="6"/>
        <v/>
      </c>
      <c r="O97" t="s">
        <v>1015</v>
      </c>
      <c r="P97" s="34" t="str">
        <f t="shared" si="9"/>
        <v/>
      </c>
      <c r="V97" t="s">
        <v>16</v>
      </c>
      <c r="W97" t="s">
        <v>4148</v>
      </c>
      <c r="X97" t="s">
        <v>4149</v>
      </c>
      <c r="Y97" t="s">
        <v>4150</v>
      </c>
      <c r="Z97" t="s">
        <v>4151</v>
      </c>
      <c r="AA97" t="s">
        <v>4235</v>
      </c>
      <c r="AB97" t="s">
        <v>4236</v>
      </c>
    </row>
    <row r="98" spans="1:28" ht="15" hidden="1" customHeight="1" x14ac:dyDescent="0.2">
      <c r="A98" t="s">
        <v>4087</v>
      </c>
      <c r="B98" t="s">
        <v>4145</v>
      </c>
      <c r="C98" s="50">
        <f t="shared" ca="1" si="7"/>
        <v>10</v>
      </c>
      <c r="D98" t="s">
        <v>4146</v>
      </c>
      <c r="F98" s="34" t="str">
        <f>IF(AND(V98="TEXT",AB98&lt;&gt;""),"Coded",VLOOKUP(V98,Lists!$E$1:$F$12,2,FALSE))</f>
        <v>Coded</v>
      </c>
      <c r="G98" s="50">
        <f t="shared" ca="1" si="8"/>
        <v>44</v>
      </c>
      <c r="H98" t="s">
        <v>4237</v>
      </c>
      <c r="J98" s="34" t="str">
        <f t="shared" si="5"/>
        <v/>
      </c>
      <c r="K98" s="34" t="str">
        <f t="shared" si="6"/>
        <v/>
      </c>
      <c r="O98" t="s">
        <v>1015</v>
      </c>
      <c r="P98" s="34" t="str">
        <f t="shared" si="9"/>
        <v/>
      </c>
      <c r="V98" t="s">
        <v>16</v>
      </c>
      <c r="W98" t="s">
        <v>4148</v>
      </c>
      <c r="X98" t="s">
        <v>4149</v>
      </c>
      <c r="Y98" t="s">
        <v>4150</v>
      </c>
      <c r="Z98" t="s">
        <v>4151</v>
      </c>
      <c r="AA98" t="s">
        <v>4237</v>
      </c>
      <c r="AB98" t="s">
        <v>4238</v>
      </c>
    </row>
    <row r="99" spans="1:28" ht="15" hidden="1" customHeight="1" x14ac:dyDescent="0.2">
      <c r="A99" t="s">
        <v>4087</v>
      </c>
      <c r="B99" t="s">
        <v>4145</v>
      </c>
      <c r="C99" s="50">
        <f t="shared" ca="1" si="7"/>
        <v>10</v>
      </c>
      <c r="D99" t="s">
        <v>4146</v>
      </c>
      <c r="F99" s="34" t="str">
        <f>IF(AND(V99="TEXT",AB99&lt;&gt;""),"Coded",VLOOKUP(V99,Lists!$E$1:$F$12,2,FALSE))</f>
        <v>Coded</v>
      </c>
      <c r="G99" s="50">
        <f t="shared" ca="1" si="8"/>
        <v>45</v>
      </c>
      <c r="H99" t="s">
        <v>4239</v>
      </c>
      <c r="J99" s="34" t="str">
        <f t="shared" si="5"/>
        <v/>
      </c>
      <c r="K99" s="34" t="str">
        <f t="shared" si="6"/>
        <v/>
      </c>
      <c r="O99" t="s">
        <v>1015</v>
      </c>
      <c r="P99" s="34" t="str">
        <f t="shared" si="9"/>
        <v/>
      </c>
      <c r="V99" t="s">
        <v>16</v>
      </c>
      <c r="W99" t="s">
        <v>4148</v>
      </c>
      <c r="X99" t="s">
        <v>4149</v>
      </c>
      <c r="Y99" t="s">
        <v>4150</v>
      </c>
      <c r="Z99" t="s">
        <v>4151</v>
      </c>
      <c r="AA99" t="s">
        <v>4239</v>
      </c>
      <c r="AB99" t="s">
        <v>4240</v>
      </c>
    </row>
    <row r="100" spans="1:28" ht="15" hidden="1" customHeight="1" x14ac:dyDescent="0.2">
      <c r="A100" s="58" t="s">
        <v>4087</v>
      </c>
      <c r="B100" s="58" t="s">
        <v>4145</v>
      </c>
      <c r="C100" s="50">
        <f t="shared" ca="1" si="7"/>
        <v>10</v>
      </c>
      <c r="D100" s="58" t="s">
        <v>4146</v>
      </c>
      <c r="E100" s="58"/>
      <c r="F100" s="56" t="str">
        <f>IF(AND(V100="TEXT",AB100&lt;&gt;""),"Coded",VLOOKUP(V100,Lists!$E$1:$F$12,2,FALSE))</f>
        <v>Coded</v>
      </c>
      <c r="G100" s="57">
        <f t="shared" ca="1" si="8"/>
        <v>46</v>
      </c>
      <c r="H100" s="58" t="s">
        <v>4241</v>
      </c>
      <c r="J100" s="34" t="str">
        <f t="shared" si="5"/>
        <v/>
      </c>
      <c r="K100" s="34" t="str">
        <f t="shared" si="6"/>
        <v/>
      </c>
      <c r="O100" t="s">
        <v>4122</v>
      </c>
      <c r="P100" s="34" t="str">
        <f t="shared" si="9"/>
        <v/>
      </c>
      <c r="V100" t="s">
        <v>16</v>
      </c>
      <c r="W100" t="s">
        <v>4148</v>
      </c>
      <c r="X100" t="s">
        <v>4149</v>
      </c>
      <c r="Y100" t="s">
        <v>4150</v>
      </c>
      <c r="Z100" t="s">
        <v>4151</v>
      </c>
      <c r="AA100" t="s">
        <v>4241</v>
      </c>
      <c r="AB100" t="s">
        <v>4242</v>
      </c>
    </row>
    <row r="101" spans="1:28" ht="15" hidden="1" customHeight="1" x14ac:dyDescent="0.2">
      <c r="A101" t="s">
        <v>4087</v>
      </c>
      <c r="B101" t="s">
        <v>4145</v>
      </c>
      <c r="C101" s="50">
        <f t="shared" ca="1" si="7"/>
        <v>10</v>
      </c>
      <c r="D101" t="s">
        <v>4146</v>
      </c>
      <c r="F101" s="34" t="str">
        <f>IF(AND(V101="TEXT",AB101&lt;&gt;""),"Coded",VLOOKUP(V101,Lists!$E$1:$F$12,2,FALSE))</f>
        <v>Coded</v>
      </c>
      <c r="G101" s="50">
        <f t="shared" ca="1" si="8"/>
        <v>47</v>
      </c>
      <c r="H101" t="s">
        <v>1175</v>
      </c>
      <c r="J101" s="34" t="str">
        <f t="shared" si="5"/>
        <v/>
      </c>
      <c r="K101" s="34" t="str">
        <f t="shared" si="6"/>
        <v/>
      </c>
      <c r="O101" t="s">
        <v>1015</v>
      </c>
      <c r="P101" s="34" t="str">
        <f t="shared" si="9"/>
        <v/>
      </c>
      <c r="V101" t="s">
        <v>16</v>
      </c>
      <c r="W101" t="s">
        <v>4148</v>
      </c>
      <c r="X101" t="s">
        <v>4149</v>
      </c>
      <c r="Y101" t="s">
        <v>4150</v>
      </c>
      <c r="Z101" t="s">
        <v>4151</v>
      </c>
      <c r="AA101" t="s">
        <v>1175</v>
      </c>
      <c r="AB101" t="s">
        <v>4243</v>
      </c>
    </row>
    <row r="102" spans="1:28" ht="15" hidden="1" customHeight="1" x14ac:dyDescent="0.2">
      <c r="A102" t="s">
        <v>4087</v>
      </c>
      <c r="B102" t="s">
        <v>4145</v>
      </c>
      <c r="C102" s="50">
        <f t="shared" ca="1" si="7"/>
        <v>11</v>
      </c>
      <c r="D102" t="s">
        <v>4244</v>
      </c>
      <c r="F102" s="34" t="str">
        <f>IF(AND(V102="TEXT",AB102&lt;&gt;""),"Coded",VLOOKUP(V102,Lists!$E$1:$F$12,2,FALSE))</f>
        <v>Text</v>
      </c>
      <c r="G102" s="50" t="str">
        <f t="shared" ca="1" si="8"/>
        <v/>
      </c>
      <c r="H102" t="s">
        <v>1015</v>
      </c>
      <c r="J102" s="34" t="str">
        <f t="shared" si="5"/>
        <v/>
      </c>
      <c r="K102" s="34">
        <f t="shared" si="6"/>
        <v>50</v>
      </c>
      <c r="O102" t="s">
        <v>4245</v>
      </c>
      <c r="P102" s="34" t="str">
        <f t="shared" si="9"/>
        <v>Hide concept if [Main signs and symptoms 1] &lt;&gt; 'Other'</v>
      </c>
      <c r="V102" t="s">
        <v>16</v>
      </c>
      <c r="W102" t="s">
        <v>1182</v>
      </c>
      <c r="X102" t="s">
        <v>1183</v>
      </c>
      <c r="Y102" t="s">
        <v>1015</v>
      </c>
      <c r="Z102" t="s">
        <v>1015</v>
      </c>
      <c r="AA102" t="s">
        <v>1015</v>
      </c>
      <c r="AB102" t="s">
        <v>1015</v>
      </c>
    </row>
    <row r="103" spans="1:28" ht="15" hidden="1" customHeight="1" x14ac:dyDescent="0.2">
      <c r="A103" t="s">
        <v>4087</v>
      </c>
      <c r="B103" t="s">
        <v>4145</v>
      </c>
      <c r="C103" s="50">
        <f t="shared" ca="1" si="7"/>
        <v>12</v>
      </c>
      <c r="D103" t="s">
        <v>4246</v>
      </c>
      <c r="F103" s="34" t="str">
        <f>IF(AND(V103="TEXT",AB103&lt;&gt;""),"Coded",VLOOKUP(V103,Lists!$E$1:$F$12,2,FALSE))</f>
        <v>Coded</v>
      </c>
      <c r="G103" s="50">
        <f t="shared" ca="1" si="8"/>
        <v>1</v>
      </c>
      <c r="H103" t="s">
        <v>4147</v>
      </c>
      <c r="J103" s="34" t="str">
        <f t="shared" si="5"/>
        <v/>
      </c>
      <c r="K103" s="34" t="str">
        <f t="shared" si="6"/>
        <v/>
      </c>
      <c r="P103" s="34" t="str">
        <f t="shared" si="9"/>
        <v/>
      </c>
      <c r="V103" t="s">
        <v>16</v>
      </c>
      <c r="W103" t="s">
        <v>4247</v>
      </c>
      <c r="X103" t="s">
        <v>4248</v>
      </c>
      <c r="Y103" t="s">
        <v>4249</v>
      </c>
      <c r="Z103" t="s">
        <v>4250</v>
      </c>
      <c r="AA103" t="s">
        <v>4147</v>
      </c>
      <c r="AB103" t="s">
        <v>4251</v>
      </c>
    </row>
    <row r="104" spans="1:28" ht="15" hidden="1" customHeight="1" x14ac:dyDescent="0.2">
      <c r="A104" t="s">
        <v>4087</v>
      </c>
      <c r="B104" t="s">
        <v>4145</v>
      </c>
      <c r="C104" s="50">
        <f t="shared" ca="1" si="7"/>
        <v>12</v>
      </c>
      <c r="D104" t="s">
        <v>4246</v>
      </c>
      <c r="F104" s="34" t="str">
        <f>IF(AND(V104="TEXT",AB104&lt;&gt;""),"Coded",VLOOKUP(V104,Lists!$E$1:$F$12,2,FALSE))</f>
        <v>Coded</v>
      </c>
      <c r="G104" s="50">
        <f t="shared" ca="1" si="8"/>
        <v>2</v>
      </c>
      <c r="H104" t="s">
        <v>4153</v>
      </c>
      <c r="J104" s="34" t="str">
        <f t="shared" si="5"/>
        <v/>
      </c>
      <c r="K104" s="34" t="str">
        <f t="shared" si="6"/>
        <v/>
      </c>
      <c r="O104" t="s">
        <v>1015</v>
      </c>
      <c r="P104" s="34" t="str">
        <f t="shared" si="9"/>
        <v/>
      </c>
      <c r="V104" t="s">
        <v>16</v>
      </c>
      <c r="W104" t="s">
        <v>4247</v>
      </c>
      <c r="X104" t="s">
        <v>4248</v>
      </c>
      <c r="Y104" t="s">
        <v>4249</v>
      </c>
      <c r="Z104" t="s">
        <v>4250</v>
      </c>
      <c r="AA104" t="s">
        <v>4153</v>
      </c>
      <c r="AB104" t="s">
        <v>4252</v>
      </c>
    </row>
    <row r="105" spans="1:28" ht="15" hidden="1" customHeight="1" x14ac:dyDescent="0.2">
      <c r="A105" t="s">
        <v>4087</v>
      </c>
      <c r="B105" t="s">
        <v>4145</v>
      </c>
      <c r="C105" s="50">
        <f t="shared" ca="1" si="7"/>
        <v>12</v>
      </c>
      <c r="D105" t="s">
        <v>4246</v>
      </c>
      <c r="F105" s="34" t="str">
        <f>IF(AND(V105="TEXT",AB105&lt;&gt;""),"Coded",VLOOKUP(V105,Lists!$E$1:$F$12,2,FALSE))</f>
        <v>Coded</v>
      </c>
      <c r="G105" s="50">
        <f t="shared" ca="1" si="8"/>
        <v>3</v>
      </c>
      <c r="H105" t="s">
        <v>4155</v>
      </c>
      <c r="J105" s="34" t="str">
        <f t="shared" si="5"/>
        <v/>
      </c>
      <c r="K105" s="34" t="str">
        <f t="shared" si="6"/>
        <v/>
      </c>
      <c r="O105" t="s">
        <v>1015</v>
      </c>
      <c r="P105" s="34" t="str">
        <f t="shared" si="9"/>
        <v/>
      </c>
      <c r="V105" t="s">
        <v>16</v>
      </c>
      <c r="W105" t="s">
        <v>4247</v>
      </c>
      <c r="X105" t="s">
        <v>4248</v>
      </c>
      <c r="Y105" t="s">
        <v>4249</v>
      </c>
      <c r="Z105" t="s">
        <v>4250</v>
      </c>
      <c r="AA105" t="s">
        <v>4155</v>
      </c>
      <c r="AB105" t="s">
        <v>4253</v>
      </c>
    </row>
    <row r="106" spans="1:28" ht="15" hidden="1" customHeight="1" x14ac:dyDescent="0.2">
      <c r="A106" t="s">
        <v>4087</v>
      </c>
      <c r="B106" t="s">
        <v>4145</v>
      </c>
      <c r="C106" s="50">
        <f t="shared" ca="1" si="7"/>
        <v>12</v>
      </c>
      <c r="D106" t="s">
        <v>4246</v>
      </c>
      <c r="F106" s="34" t="str">
        <f>IF(AND(V106="TEXT",AB106&lt;&gt;""),"Coded",VLOOKUP(V106,Lists!$E$1:$F$12,2,FALSE))</f>
        <v>Coded</v>
      </c>
      <c r="G106" s="50">
        <f t="shared" ca="1" si="8"/>
        <v>4</v>
      </c>
      <c r="H106" t="s">
        <v>4157</v>
      </c>
      <c r="J106" s="34" t="str">
        <f t="shared" si="5"/>
        <v/>
      </c>
      <c r="K106" s="34" t="str">
        <f t="shared" si="6"/>
        <v/>
      </c>
      <c r="O106" t="s">
        <v>1015</v>
      </c>
      <c r="P106" s="34" t="str">
        <f t="shared" si="9"/>
        <v/>
      </c>
      <c r="V106" t="s">
        <v>16</v>
      </c>
      <c r="W106" t="s">
        <v>4247</v>
      </c>
      <c r="X106" t="s">
        <v>4248</v>
      </c>
      <c r="Y106" t="s">
        <v>4249</v>
      </c>
      <c r="Z106" t="s">
        <v>4250</v>
      </c>
      <c r="AA106" t="s">
        <v>4157</v>
      </c>
      <c r="AB106" t="s">
        <v>4254</v>
      </c>
    </row>
    <row r="107" spans="1:28" ht="15" hidden="1" customHeight="1" x14ac:dyDescent="0.2">
      <c r="A107" t="s">
        <v>4087</v>
      </c>
      <c r="B107" t="s">
        <v>4145</v>
      </c>
      <c r="C107" s="50">
        <f t="shared" ca="1" si="7"/>
        <v>12</v>
      </c>
      <c r="D107" t="s">
        <v>4246</v>
      </c>
      <c r="F107" s="34" t="str">
        <f>IF(AND(V107="TEXT",AB107&lt;&gt;""),"Coded",VLOOKUP(V107,Lists!$E$1:$F$12,2,FALSE))</f>
        <v>Coded</v>
      </c>
      <c r="G107" s="50">
        <f t="shared" ca="1" si="8"/>
        <v>5</v>
      </c>
      <c r="H107" t="s">
        <v>4159</v>
      </c>
      <c r="J107" s="34" t="str">
        <f t="shared" si="5"/>
        <v/>
      </c>
      <c r="K107" s="34" t="str">
        <f t="shared" si="6"/>
        <v/>
      </c>
      <c r="O107" t="s">
        <v>1015</v>
      </c>
      <c r="P107" s="34" t="str">
        <f t="shared" si="9"/>
        <v/>
      </c>
      <c r="V107" t="s">
        <v>16</v>
      </c>
      <c r="W107" t="s">
        <v>4247</v>
      </c>
      <c r="X107" t="s">
        <v>4248</v>
      </c>
      <c r="Y107" t="s">
        <v>4249</v>
      </c>
      <c r="Z107" t="s">
        <v>4250</v>
      </c>
      <c r="AA107" t="s">
        <v>4159</v>
      </c>
      <c r="AB107" t="s">
        <v>4255</v>
      </c>
    </row>
    <row r="108" spans="1:28" ht="15" hidden="1" customHeight="1" x14ac:dyDescent="0.2">
      <c r="A108" t="s">
        <v>4087</v>
      </c>
      <c r="B108" t="s">
        <v>4145</v>
      </c>
      <c r="C108" s="50">
        <f t="shared" ca="1" si="7"/>
        <v>12</v>
      </c>
      <c r="D108" t="s">
        <v>4246</v>
      </c>
      <c r="F108" s="34" t="str">
        <f>IF(AND(V108="TEXT",AB108&lt;&gt;""),"Coded",VLOOKUP(V108,Lists!$E$1:$F$12,2,FALSE))</f>
        <v>Coded</v>
      </c>
      <c r="G108" s="50">
        <f t="shared" ca="1" si="8"/>
        <v>6</v>
      </c>
      <c r="H108" t="s">
        <v>4161</v>
      </c>
      <c r="J108" s="34" t="str">
        <f t="shared" si="5"/>
        <v/>
      </c>
      <c r="K108" s="34" t="str">
        <f t="shared" si="6"/>
        <v/>
      </c>
      <c r="O108" t="s">
        <v>1015</v>
      </c>
      <c r="P108" s="34" t="str">
        <f t="shared" si="9"/>
        <v/>
      </c>
      <c r="V108" t="s">
        <v>16</v>
      </c>
      <c r="W108" t="s">
        <v>4247</v>
      </c>
      <c r="X108" t="s">
        <v>4248</v>
      </c>
      <c r="Y108" t="s">
        <v>4249</v>
      </c>
      <c r="Z108" t="s">
        <v>4250</v>
      </c>
      <c r="AA108" t="s">
        <v>4161</v>
      </c>
      <c r="AB108" t="s">
        <v>4256</v>
      </c>
    </row>
    <row r="109" spans="1:28" ht="15" hidden="1" customHeight="1" x14ac:dyDescent="0.2">
      <c r="A109" t="s">
        <v>4087</v>
      </c>
      <c r="B109" t="s">
        <v>4145</v>
      </c>
      <c r="C109" s="50">
        <f t="shared" ca="1" si="7"/>
        <v>12</v>
      </c>
      <c r="D109" t="s">
        <v>4246</v>
      </c>
      <c r="F109" s="34" t="str">
        <f>IF(AND(V109="TEXT",AB109&lt;&gt;""),"Coded",VLOOKUP(V109,Lists!$E$1:$F$12,2,FALSE))</f>
        <v>Coded</v>
      </c>
      <c r="G109" s="50">
        <f t="shared" ca="1" si="8"/>
        <v>7</v>
      </c>
      <c r="H109" t="s">
        <v>4163</v>
      </c>
      <c r="J109" s="34" t="str">
        <f t="shared" si="5"/>
        <v/>
      </c>
      <c r="K109" s="34" t="str">
        <f t="shared" si="6"/>
        <v/>
      </c>
      <c r="O109" t="s">
        <v>1015</v>
      </c>
      <c r="P109" s="34" t="str">
        <f t="shared" si="9"/>
        <v/>
      </c>
      <c r="V109" t="s">
        <v>16</v>
      </c>
      <c r="W109" t="s">
        <v>4247</v>
      </c>
      <c r="X109" t="s">
        <v>4248</v>
      </c>
      <c r="Y109" t="s">
        <v>4249</v>
      </c>
      <c r="Z109" t="s">
        <v>4250</v>
      </c>
      <c r="AA109" t="s">
        <v>4163</v>
      </c>
      <c r="AB109" t="s">
        <v>4257</v>
      </c>
    </row>
    <row r="110" spans="1:28" ht="15" hidden="1" customHeight="1" x14ac:dyDescent="0.2">
      <c r="A110" t="s">
        <v>4087</v>
      </c>
      <c r="B110" t="s">
        <v>4145</v>
      </c>
      <c r="C110" s="50">
        <f t="shared" ca="1" si="7"/>
        <v>12</v>
      </c>
      <c r="D110" t="s">
        <v>4246</v>
      </c>
      <c r="F110" s="34" t="str">
        <f>IF(AND(V110="TEXT",AB110&lt;&gt;""),"Coded",VLOOKUP(V110,Lists!$E$1:$F$12,2,FALSE))</f>
        <v>Coded</v>
      </c>
      <c r="G110" s="50">
        <f t="shared" ca="1" si="8"/>
        <v>8</v>
      </c>
      <c r="H110" t="s">
        <v>4165</v>
      </c>
      <c r="J110" s="34" t="str">
        <f t="shared" si="5"/>
        <v/>
      </c>
      <c r="K110" s="34" t="str">
        <f t="shared" si="6"/>
        <v/>
      </c>
      <c r="O110" t="s">
        <v>1015</v>
      </c>
      <c r="P110" s="34" t="str">
        <f t="shared" si="9"/>
        <v/>
      </c>
      <c r="V110" t="s">
        <v>16</v>
      </c>
      <c r="W110" t="s">
        <v>4247</v>
      </c>
      <c r="X110" t="s">
        <v>4248</v>
      </c>
      <c r="Y110" t="s">
        <v>4249</v>
      </c>
      <c r="Z110" t="s">
        <v>4250</v>
      </c>
      <c r="AA110" t="s">
        <v>4165</v>
      </c>
      <c r="AB110" t="s">
        <v>4258</v>
      </c>
    </row>
    <row r="111" spans="1:28" ht="15" hidden="1" customHeight="1" x14ac:dyDescent="0.2">
      <c r="A111" t="s">
        <v>4087</v>
      </c>
      <c r="B111" t="s">
        <v>4145</v>
      </c>
      <c r="C111" s="50">
        <f t="shared" ca="1" si="7"/>
        <v>12</v>
      </c>
      <c r="D111" t="s">
        <v>4246</v>
      </c>
      <c r="F111" s="34" t="str">
        <f>IF(AND(V111="TEXT",AB111&lt;&gt;""),"Coded",VLOOKUP(V111,Lists!$E$1:$F$12,2,FALSE))</f>
        <v>Coded</v>
      </c>
      <c r="G111" s="50">
        <f t="shared" ca="1" si="8"/>
        <v>9</v>
      </c>
      <c r="H111" t="s">
        <v>4167</v>
      </c>
      <c r="J111" s="34" t="str">
        <f t="shared" si="5"/>
        <v/>
      </c>
      <c r="K111" s="34" t="str">
        <f t="shared" si="6"/>
        <v/>
      </c>
      <c r="O111" t="s">
        <v>1015</v>
      </c>
      <c r="P111" s="34" t="str">
        <f t="shared" si="9"/>
        <v/>
      </c>
      <c r="V111" t="s">
        <v>16</v>
      </c>
      <c r="W111" t="s">
        <v>4247</v>
      </c>
      <c r="X111" t="s">
        <v>4248</v>
      </c>
      <c r="Y111" t="s">
        <v>4249</v>
      </c>
      <c r="Z111" t="s">
        <v>4250</v>
      </c>
      <c r="AA111" t="s">
        <v>4167</v>
      </c>
      <c r="AB111" t="s">
        <v>4259</v>
      </c>
    </row>
    <row r="112" spans="1:28" ht="15" hidden="1" customHeight="1" x14ac:dyDescent="0.2">
      <c r="A112" t="s">
        <v>4087</v>
      </c>
      <c r="B112" t="s">
        <v>4145</v>
      </c>
      <c r="C112" s="50">
        <f t="shared" ca="1" si="7"/>
        <v>12</v>
      </c>
      <c r="D112" t="s">
        <v>4246</v>
      </c>
      <c r="F112" s="34" t="str">
        <f>IF(AND(V112="TEXT",AB112&lt;&gt;""),"Coded",VLOOKUP(V112,Lists!$E$1:$F$12,2,FALSE))</f>
        <v>Coded</v>
      </c>
      <c r="G112" s="50">
        <f t="shared" ca="1" si="8"/>
        <v>10</v>
      </c>
      <c r="H112" t="s">
        <v>4169</v>
      </c>
      <c r="J112" s="34" t="str">
        <f t="shared" si="5"/>
        <v/>
      </c>
      <c r="K112" s="34" t="str">
        <f t="shared" si="6"/>
        <v/>
      </c>
      <c r="O112" t="s">
        <v>1015</v>
      </c>
      <c r="P112" s="34" t="str">
        <f t="shared" si="9"/>
        <v/>
      </c>
      <c r="V112" t="s">
        <v>16</v>
      </c>
      <c r="W112" t="s">
        <v>4247</v>
      </c>
      <c r="X112" t="s">
        <v>4248</v>
      </c>
      <c r="Y112" t="s">
        <v>4249</v>
      </c>
      <c r="Z112" t="s">
        <v>4250</v>
      </c>
      <c r="AA112" t="s">
        <v>4169</v>
      </c>
      <c r="AB112" t="s">
        <v>4260</v>
      </c>
    </row>
    <row r="113" spans="1:28" ht="15" hidden="1" customHeight="1" x14ac:dyDescent="0.2">
      <c r="A113" t="s">
        <v>4087</v>
      </c>
      <c r="B113" t="s">
        <v>4145</v>
      </c>
      <c r="C113" s="50">
        <f t="shared" ca="1" si="7"/>
        <v>12</v>
      </c>
      <c r="D113" t="s">
        <v>4246</v>
      </c>
      <c r="F113" s="34" t="str">
        <f>IF(AND(V113="TEXT",AB113&lt;&gt;""),"Coded",VLOOKUP(V113,Lists!$E$1:$F$12,2,FALSE))</f>
        <v>Coded</v>
      </c>
      <c r="G113" s="50">
        <f t="shared" ca="1" si="8"/>
        <v>11</v>
      </c>
      <c r="H113" t="s">
        <v>4171</v>
      </c>
      <c r="J113" s="34" t="str">
        <f t="shared" si="5"/>
        <v/>
      </c>
      <c r="K113" s="34" t="str">
        <f t="shared" si="6"/>
        <v/>
      </c>
      <c r="O113" t="s">
        <v>1015</v>
      </c>
      <c r="P113" s="34" t="str">
        <f t="shared" si="9"/>
        <v/>
      </c>
      <c r="V113" t="s">
        <v>16</v>
      </c>
      <c r="W113" t="s">
        <v>4247</v>
      </c>
      <c r="X113" t="s">
        <v>4248</v>
      </c>
      <c r="Y113" t="s">
        <v>4249</v>
      </c>
      <c r="Z113" t="s">
        <v>4250</v>
      </c>
      <c r="AA113" t="s">
        <v>4171</v>
      </c>
      <c r="AB113" t="s">
        <v>4261</v>
      </c>
    </row>
    <row r="114" spans="1:28" ht="15" hidden="1" customHeight="1" x14ac:dyDescent="0.2">
      <c r="A114" t="s">
        <v>4087</v>
      </c>
      <c r="B114" t="s">
        <v>4145</v>
      </c>
      <c r="C114" s="50">
        <f t="shared" ca="1" si="7"/>
        <v>12</v>
      </c>
      <c r="D114" t="s">
        <v>4246</v>
      </c>
      <c r="F114" s="34" t="str">
        <f>IF(AND(V114="TEXT",AB114&lt;&gt;""),"Coded",VLOOKUP(V114,Lists!$E$1:$F$12,2,FALSE))</f>
        <v>Coded</v>
      </c>
      <c r="G114" s="50">
        <f t="shared" ca="1" si="8"/>
        <v>12</v>
      </c>
      <c r="H114" t="s">
        <v>4173</v>
      </c>
      <c r="J114" s="34" t="str">
        <f t="shared" si="5"/>
        <v/>
      </c>
      <c r="K114" s="34" t="str">
        <f t="shared" si="6"/>
        <v/>
      </c>
      <c r="O114" t="s">
        <v>1015</v>
      </c>
      <c r="P114" s="34" t="str">
        <f t="shared" si="9"/>
        <v/>
      </c>
      <c r="V114" t="s">
        <v>16</v>
      </c>
      <c r="W114" t="s">
        <v>4247</v>
      </c>
      <c r="X114" t="s">
        <v>4248</v>
      </c>
      <c r="Y114" t="s">
        <v>4249</v>
      </c>
      <c r="Z114" t="s">
        <v>4250</v>
      </c>
      <c r="AA114" t="s">
        <v>4173</v>
      </c>
      <c r="AB114" t="s">
        <v>4262</v>
      </c>
    </row>
    <row r="115" spans="1:28" ht="15" hidden="1" customHeight="1" x14ac:dyDescent="0.2">
      <c r="A115" t="s">
        <v>4087</v>
      </c>
      <c r="B115" t="s">
        <v>4145</v>
      </c>
      <c r="C115" s="50">
        <f t="shared" ca="1" si="7"/>
        <v>12</v>
      </c>
      <c r="D115" t="s">
        <v>4246</v>
      </c>
      <c r="F115" s="34" t="str">
        <f>IF(AND(V115="TEXT",AB115&lt;&gt;""),"Coded",VLOOKUP(V115,Lists!$E$1:$F$12,2,FALSE))</f>
        <v>Coded</v>
      </c>
      <c r="G115" s="50">
        <f t="shared" ca="1" si="8"/>
        <v>13</v>
      </c>
      <c r="H115" t="s">
        <v>4175</v>
      </c>
      <c r="J115" s="34" t="str">
        <f t="shared" si="5"/>
        <v/>
      </c>
      <c r="K115" s="34" t="str">
        <f t="shared" si="6"/>
        <v/>
      </c>
      <c r="O115" t="s">
        <v>1015</v>
      </c>
      <c r="P115" s="34" t="str">
        <f t="shared" si="9"/>
        <v/>
      </c>
      <c r="V115" t="s">
        <v>16</v>
      </c>
      <c r="W115" t="s">
        <v>4247</v>
      </c>
      <c r="X115" t="s">
        <v>4248</v>
      </c>
      <c r="Y115" t="s">
        <v>4249</v>
      </c>
      <c r="Z115" t="s">
        <v>4250</v>
      </c>
      <c r="AA115" t="s">
        <v>4175</v>
      </c>
      <c r="AB115" t="s">
        <v>4263</v>
      </c>
    </row>
    <row r="116" spans="1:28" ht="15" hidden="1" customHeight="1" x14ac:dyDescent="0.2">
      <c r="A116" t="s">
        <v>4087</v>
      </c>
      <c r="B116" t="s">
        <v>4145</v>
      </c>
      <c r="C116" s="50">
        <f t="shared" ca="1" si="7"/>
        <v>12</v>
      </c>
      <c r="D116" t="s">
        <v>4246</v>
      </c>
      <c r="F116" s="34" t="str">
        <f>IF(AND(V116="TEXT",AB116&lt;&gt;""),"Coded",VLOOKUP(V116,Lists!$E$1:$F$12,2,FALSE))</f>
        <v>Coded</v>
      </c>
      <c r="G116" s="50">
        <f t="shared" ca="1" si="8"/>
        <v>14</v>
      </c>
      <c r="H116" t="s">
        <v>4177</v>
      </c>
      <c r="J116" s="34" t="str">
        <f t="shared" si="5"/>
        <v/>
      </c>
      <c r="K116" s="34" t="str">
        <f t="shared" si="6"/>
        <v/>
      </c>
      <c r="O116" t="s">
        <v>1015</v>
      </c>
      <c r="P116" s="34" t="str">
        <f t="shared" si="9"/>
        <v/>
      </c>
      <c r="V116" t="s">
        <v>16</v>
      </c>
      <c r="W116" t="s">
        <v>4247</v>
      </c>
      <c r="X116" t="s">
        <v>4248</v>
      </c>
      <c r="Y116" t="s">
        <v>4249</v>
      </c>
      <c r="Z116" t="s">
        <v>4250</v>
      </c>
      <c r="AA116" t="s">
        <v>4177</v>
      </c>
      <c r="AB116" t="s">
        <v>4264</v>
      </c>
    </row>
    <row r="117" spans="1:28" ht="15" hidden="1" customHeight="1" x14ac:dyDescent="0.2">
      <c r="A117" t="s">
        <v>4087</v>
      </c>
      <c r="B117" t="s">
        <v>4145</v>
      </c>
      <c r="C117" s="50">
        <f t="shared" ca="1" si="7"/>
        <v>12</v>
      </c>
      <c r="D117" t="s">
        <v>4246</v>
      </c>
      <c r="F117" s="34" t="str">
        <f>IF(AND(V117="TEXT",AB117&lt;&gt;""),"Coded",VLOOKUP(V117,Lists!$E$1:$F$12,2,FALSE))</f>
        <v>Coded</v>
      </c>
      <c r="G117" s="50">
        <f t="shared" ca="1" si="8"/>
        <v>15</v>
      </c>
      <c r="H117" t="s">
        <v>4179</v>
      </c>
      <c r="J117" s="34" t="str">
        <f t="shared" si="5"/>
        <v/>
      </c>
      <c r="K117" s="34" t="str">
        <f t="shared" si="6"/>
        <v/>
      </c>
      <c r="O117" t="s">
        <v>1015</v>
      </c>
      <c r="P117" s="34" t="str">
        <f t="shared" si="9"/>
        <v/>
      </c>
      <c r="V117" t="s">
        <v>16</v>
      </c>
      <c r="W117" t="s">
        <v>4247</v>
      </c>
      <c r="X117" t="s">
        <v>4248</v>
      </c>
      <c r="Y117" t="s">
        <v>4249</v>
      </c>
      <c r="Z117" t="s">
        <v>4250</v>
      </c>
      <c r="AA117" t="s">
        <v>4179</v>
      </c>
      <c r="AB117" t="s">
        <v>4265</v>
      </c>
    </row>
    <row r="118" spans="1:28" ht="15" hidden="1" customHeight="1" x14ac:dyDescent="0.2">
      <c r="A118" t="s">
        <v>4087</v>
      </c>
      <c r="B118" t="s">
        <v>4145</v>
      </c>
      <c r="C118" s="50">
        <f t="shared" ca="1" si="7"/>
        <v>12</v>
      </c>
      <c r="D118" t="s">
        <v>4246</v>
      </c>
      <c r="F118" s="34" t="str">
        <f>IF(AND(V118="TEXT",AB118&lt;&gt;""),"Coded",VLOOKUP(V118,Lists!$E$1:$F$12,2,FALSE))</f>
        <v>Coded</v>
      </c>
      <c r="G118" s="50">
        <f t="shared" ca="1" si="8"/>
        <v>16</v>
      </c>
      <c r="H118" t="s">
        <v>4181</v>
      </c>
      <c r="J118" s="34" t="str">
        <f t="shared" si="5"/>
        <v/>
      </c>
      <c r="K118" s="34" t="str">
        <f t="shared" si="6"/>
        <v/>
      </c>
      <c r="O118" t="s">
        <v>1015</v>
      </c>
      <c r="P118" s="34" t="str">
        <f t="shared" si="9"/>
        <v/>
      </c>
      <c r="V118" t="s">
        <v>16</v>
      </c>
      <c r="W118" t="s">
        <v>4247</v>
      </c>
      <c r="X118" t="s">
        <v>4248</v>
      </c>
      <c r="Y118" t="s">
        <v>4249</v>
      </c>
      <c r="Z118" t="s">
        <v>4250</v>
      </c>
      <c r="AA118" t="s">
        <v>4181</v>
      </c>
      <c r="AB118" t="s">
        <v>4266</v>
      </c>
    </row>
    <row r="119" spans="1:28" ht="15" hidden="1" customHeight="1" x14ac:dyDescent="0.2">
      <c r="A119" t="s">
        <v>4087</v>
      </c>
      <c r="B119" t="s">
        <v>4145</v>
      </c>
      <c r="C119" s="50">
        <f t="shared" ca="1" si="7"/>
        <v>12</v>
      </c>
      <c r="D119" t="s">
        <v>4246</v>
      </c>
      <c r="F119" s="34" t="str">
        <f>IF(AND(V119="TEXT",AB119&lt;&gt;""),"Coded",VLOOKUP(V119,Lists!$E$1:$F$12,2,FALSE))</f>
        <v>Coded</v>
      </c>
      <c r="G119" s="50">
        <f t="shared" ca="1" si="8"/>
        <v>17</v>
      </c>
      <c r="H119" t="s">
        <v>4183</v>
      </c>
      <c r="J119" s="34" t="str">
        <f t="shared" si="5"/>
        <v/>
      </c>
      <c r="K119" s="34" t="str">
        <f t="shared" si="6"/>
        <v/>
      </c>
      <c r="O119" t="s">
        <v>1015</v>
      </c>
      <c r="P119" s="34" t="str">
        <f t="shared" si="9"/>
        <v/>
      </c>
      <c r="V119" t="s">
        <v>16</v>
      </c>
      <c r="W119" t="s">
        <v>4247</v>
      </c>
      <c r="X119" t="s">
        <v>4248</v>
      </c>
      <c r="Y119" t="s">
        <v>4249</v>
      </c>
      <c r="Z119" t="s">
        <v>4250</v>
      </c>
      <c r="AA119" t="s">
        <v>4183</v>
      </c>
      <c r="AB119" t="s">
        <v>4267</v>
      </c>
    </row>
    <row r="120" spans="1:28" ht="15" hidden="1" customHeight="1" x14ac:dyDescent="0.2">
      <c r="A120" t="s">
        <v>4087</v>
      </c>
      <c r="B120" t="s">
        <v>4145</v>
      </c>
      <c r="C120" s="50">
        <f t="shared" ca="1" si="7"/>
        <v>12</v>
      </c>
      <c r="D120" t="s">
        <v>4246</v>
      </c>
      <c r="F120" s="34" t="str">
        <f>IF(AND(V120="TEXT",AB120&lt;&gt;""),"Coded",VLOOKUP(V120,Lists!$E$1:$F$12,2,FALSE))</f>
        <v>Coded</v>
      </c>
      <c r="G120" s="50">
        <f t="shared" ca="1" si="8"/>
        <v>18</v>
      </c>
      <c r="H120" t="s">
        <v>4185</v>
      </c>
      <c r="J120" s="34" t="str">
        <f t="shared" si="5"/>
        <v/>
      </c>
      <c r="K120" s="34" t="str">
        <f t="shared" si="6"/>
        <v/>
      </c>
      <c r="O120" t="s">
        <v>1015</v>
      </c>
      <c r="P120" s="34" t="str">
        <f t="shared" si="9"/>
        <v/>
      </c>
      <c r="V120" t="s">
        <v>16</v>
      </c>
      <c r="W120" t="s">
        <v>4247</v>
      </c>
      <c r="X120" t="s">
        <v>4248</v>
      </c>
      <c r="Y120" t="s">
        <v>4249</v>
      </c>
      <c r="Z120" t="s">
        <v>4250</v>
      </c>
      <c r="AA120" t="s">
        <v>4185</v>
      </c>
      <c r="AB120" t="s">
        <v>4268</v>
      </c>
    </row>
    <row r="121" spans="1:28" ht="15" hidden="1" customHeight="1" x14ac:dyDescent="0.2">
      <c r="A121" t="s">
        <v>4087</v>
      </c>
      <c r="B121" t="s">
        <v>4145</v>
      </c>
      <c r="C121" s="50">
        <f t="shared" ca="1" si="7"/>
        <v>12</v>
      </c>
      <c r="D121" t="s">
        <v>4246</v>
      </c>
      <c r="F121" s="34" t="str">
        <f>IF(AND(V121="TEXT",AB121&lt;&gt;""),"Coded",VLOOKUP(V121,Lists!$E$1:$F$12,2,FALSE))</f>
        <v>Coded</v>
      </c>
      <c r="G121" s="50">
        <f t="shared" ca="1" si="8"/>
        <v>19</v>
      </c>
      <c r="H121" t="s">
        <v>4187</v>
      </c>
      <c r="J121" s="34" t="str">
        <f t="shared" si="5"/>
        <v/>
      </c>
      <c r="K121" s="34" t="str">
        <f t="shared" si="6"/>
        <v/>
      </c>
      <c r="O121" t="s">
        <v>1015</v>
      </c>
      <c r="P121" s="34" t="str">
        <f t="shared" si="9"/>
        <v/>
      </c>
      <c r="V121" t="s">
        <v>16</v>
      </c>
      <c r="W121" t="s">
        <v>4247</v>
      </c>
      <c r="X121" t="s">
        <v>4248</v>
      </c>
      <c r="Y121" t="s">
        <v>4249</v>
      </c>
      <c r="Z121" t="s">
        <v>4250</v>
      </c>
      <c r="AA121" t="s">
        <v>4187</v>
      </c>
      <c r="AB121" t="s">
        <v>4269</v>
      </c>
    </row>
    <row r="122" spans="1:28" ht="15" hidden="1" customHeight="1" x14ac:dyDescent="0.2">
      <c r="A122" t="s">
        <v>4087</v>
      </c>
      <c r="B122" t="s">
        <v>4145</v>
      </c>
      <c r="C122" s="50">
        <f t="shared" ca="1" si="7"/>
        <v>12</v>
      </c>
      <c r="D122" t="s">
        <v>4246</v>
      </c>
      <c r="F122" s="34" t="str">
        <f>IF(AND(V122="TEXT",AB122&lt;&gt;""),"Coded",VLOOKUP(V122,Lists!$E$1:$F$12,2,FALSE))</f>
        <v>Coded</v>
      </c>
      <c r="G122" s="50">
        <f t="shared" ca="1" si="8"/>
        <v>20</v>
      </c>
      <c r="H122" t="s">
        <v>4189</v>
      </c>
      <c r="J122" s="34" t="str">
        <f t="shared" si="5"/>
        <v/>
      </c>
      <c r="K122" s="34" t="str">
        <f t="shared" si="6"/>
        <v/>
      </c>
      <c r="O122" t="s">
        <v>1015</v>
      </c>
      <c r="P122" s="34" t="str">
        <f t="shared" si="9"/>
        <v/>
      </c>
      <c r="V122" t="s">
        <v>16</v>
      </c>
      <c r="W122" t="s">
        <v>4247</v>
      </c>
      <c r="X122" t="s">
        <v>4248</v>
      </c>
      <c r="Y122" t="s">
        <v>4249</v>
      </c>
      <c r="Z122" t="s">
        <v>4250</v>
      </c>
      <c r="AA122" t="s">
        <v>4189</v>
      </c>
      <c r="AB122" t="s">
        <v>4270</v>
      </c>
    </row>
    <row r="123" spans="1:28" ht="15" hidden="1" customHeight="1" x14ac:dyDescent="0.2">
      <c r="A123" s="58" t="s">
        <v>4087</v>
      </c>
      <c r="B123" s="58" t="s">
        <v>4145</v>
      </c>
      <c r="C123" s="50">
        <f t="shared" ca="1" si="7"/>
        <v>12</v>
      </c>
      <c r="D123" s="58" t="s">
        <v>4246</v>
      </c>
      <c r="E123" s="58"/>
      <c r="F123" s="56" t="str">
        <f>IF(AND(V123="TEXT",AB123&lt;&gt;""),"Coded",VLOOKUP(V123,Lists!$E$1:$F$12,2,FALSE))</f>
        <v>Coded</v>
      </c>
      <c r="G123" s="57">
        <f t="shared" ca="1" si="8"/>
        <v>21</v>
      </c>
      <c r="H123" s="58" t="s">
        <v>4191</v>
      </c>
      <c r="J123" s="34" t="str">
        <f t="shared" si="5"/>
        <v/>
      </c>
      <c r="K123" s="34" t="str">
        <f t="shared" si="6"/>
        <v/>
      </c>
      <c r="O123" t="s">
        <v>4122</v>
      </c>
      <c r="P123" s="34" t="str">
        <f t="shared" si="9"/>
        <v/>
      </c>
      <c r="V123" t="s">
        <v>16</v>
      </c>
      <c r="W123" t="s">
        <v>4247</v>
      </c>
      <c r="X123" t="s">
        <v>4248</v>
      </c>
      <c r="Y123" t="s">
        <v>4249</v>
      </c>
      <c r="Z123" t="s">
        <v>4250</v>
      </c>
      <c r="AA123" t="s">
        <v>4191</v>
      </c>
      <c r="AB123" t="s">
        <v>4271</v>
      </c>
    </row>
    <row r="124" spans="1:28" ht="15" hidden="1" customHeight="1" x14ac:dyDescent="0.2">
      <c r="A124" t="s">
        <v>4087</v>
      </c>
      <c r="B124" t="s">
        <v>4145</v>
      </c>
      <c r="C124" s="50">
        <f t="shared" ca="1" si="7"/>
        <v>12</v>
      </c>
      <c r="D124" t="s">
        <v>4246</v>
      </c>
      <c r="F124" s="34" t="str">
        <f>IF(AND(V124="TEXT",AB124&lt;&gt;""),"Coded",VLOOKUP(V124,Lists!$E$1:$F$12,2,FALSE))</f>
        <v>Coded</v>
      </c>
      <c r="G124" s="50">
        <f t="shared" ca="1" si="8"/>
        <v>22</v>
      </c>
      <c r="H124" t="s">
        <v>4193</v>
      </c>
      <c r="J124" s="34" t="str">
        <f t="shared" si="5"/>
        <v/>
      </c>
      <c r="K124" s="34" t="str">
        <f t="shared" si="6"/>
        <v/>
      </c>
      <c r="O124" t="s">
        <v>1015</v>
      </c>
      <c r="P124" s="34" t="str">
        <f t="shared" si="9"/>
        <v/>
      </c>
      <c r="V124" t="s">
        <v>16</v>
      </c>
      <c r="W124" t="s">
        <v>4247</v>
      </c>
      <c r="X124" t="s">
        <v>4248</v>
      </c>
      <c r="Y124" t="s">
        <v>4249</v>
      </c>
      <c r="Z124" t="s">
        <v>4250</v>
      </c>
      <c r="AA124" t="s">
        <v>4193</v>
      </c>
      <c r="AB124" t="s">
        <v>4272</v>
      </c>
    </row>
    <row r="125" spans="1:28" ht="15" hidden="1" customHeight="1" x14ac:dyDescent="0.2">
      <c r="A125" t="s">
        <v>4087</v>
      </c>
      <c r="B125" t="s">
        <v>4145</v>
      </c>
      <c r="C125" s="50">
        <f t="shared" ca="1" si="7"/>
        <v>12</v>
      </c>
      <c r="D125" t="s">
        <v>4246</v>
      </c>
      <c r="F125" s="34" t="str">
        <f>IF(AND(V125="TEXT",AB125&lt;&gt;""),"Coded",VLOOKUP(V125,Lists!$E$1:$F$12,2,FALSE))</f>
        <v>Coded</v>
      </c>
      <c r="G125" s="50">
        <f t="shared" ca="1" si="8"/>
        <v>23</v>
      </c>
      <c r="H125" t="s">
        <v>4195</v>
      </c>
      <c r="J125" s="34" t="str">
        <f t="shared" si="5"/>
        <v/>
      </c>
      <c r="K125" s="34" t="str">
        <f t="shared" si="6"/>
        <v/>
      </c>
      <c r="O125" t="s">
        <v>1015</v>
      </c>
      <c r="P125" s="34" t="str">
        <f t="shared" si="9"/>
        <v/>
      </c>
      <c r="V125" t="s">
        <v>16</v>
      </c>
      <c r="W125" t="s">
        <v>4247</v>
      </c>
      <c r="X125" t="s">
        <v>4248</v>
      </c>
      <c r="Y125" t="s">
        <v>4249</v>
      </c>
      <c r="Z125" t="s">
        <v>4250</v>
      </c>
      <c r="AA125" t="s">
        <v>4195</v>
      </c>
      <c r="AB125" t="s">
        <v>4273</v>
      </c>
    </row>
    <row r="126" spans="1:28" ht="15" hidden="1" customHeight="1" x14ac:dyDescent="0.2">
      <c r="A126" t="s">
        <v>4087</v>
      </c>
      <c r="B126" t="s">
        <v>4145</v>
      </c>
      <c r="C126" s="50">
        <f t="shared" ca="1" si="7"/>
        <v>12</v>
      </c>
      <c r="D126" t="s">
        <v>4246</v>
      </c>
      <c r="F126" s="34" t="str">
        <f>IF(AND(V126="TEXT",AB126&lt;&gt;""),"Coded",VLOOKUP(V126,Lists!$E$1:$F$12,2,FALSE))</f>
        <v>Coded</v>
      </c>
      <c r="G126" s="50">
        <f t="shared" ca="1" si="8"/>
        <v>24</v>
      </c>
      <c r="H126" t="s">
        <v>4197</v>
      </c>
      <c r="J126" s="34" t="str">
        <f t="shared" si="5"/>
        <v/>
      </c>
      <c r="K126" s="34" t="str">
        <f t="shared" si="6"/>
        <v/>
      </c>
      <c r="O126" t="s">
        <v>1015</v>
      </c>
      <c r="P126" s="34" t="str">
        <f t="shared" si="9"/>
        <v/>
      </c>
      <c r="V126" t="s">
        <v>16</v>
      </c>
      <c r="W126" t="s">
        <v>4247</v>
      </c>
      <c r="X126" t="s">
        <v>4248</v>
      </c>
      <c r="Y126" t="s">
        <v>4249</v>
      </c>
      <c r="Z126" t="s">
        <v>4250</v>
      </c>
      <c r="AA126" t="s">
        <v>4197</v>
      </c>
      <c r="AB126" t="s">
        <v>4274</v>
      </c>
    </row>
    <row r="127" spans="1:28" ht="15" hidden="1" customHeight="1" x14ac:dyDescent="0.2">
      <c r="A127" t="s">
        <v>4087</v>
      </c>
      <c r="B127" t="s">
        <v>4145</v>
      </c>
      <c r="C127" s="50">
        <f t="shared" ca="1" si="7"/>
        <v>12</v>
      </c>
      <c r="D127" t="s">
        <v>4246</v>
      </c>
      <c r="F127" s="34" t="str">
        <f>IF(AND(V127="TEXT",AB127&lt;&gt;""),"Coded",VLOOKUP(V127,Lists!$E$1:$F$12,2,FALSE))</f>
        <v>Coded</v>
      </c>
      <c r="G127" s="50">
        <f t="shared" ca="1" si="8"/>
        <v>25</v>
      </c>
      <c r="H127" t="s">
        <v>4199</v>
      </c>
      <c r="J127" s="34" t="str">
        <f t="shared" si="5"/>
        <v/>
      </c>
      <c r="K127" s="34" t="str">
        <f t="shared" si="6"/>
        <v/>
      </c>
      <c r="O127" t="s">
        <v>1015</v>
      </c>
      <c r="P127" s="34" t="str">
        <f t="shared" si="9"/>
        <v/>
      </c>
      <c r="V127" t="s">
        <v>16</v>
      </c>
      <c r="W127" t="s">
        <v>4247</v>
      </c>
      <c r="X127" t="s">
        <v>4248</v>
      </c>
      <c r="Y127" t="s">
        <v>4249</v>
      </c>
      <c r="Z127" t="s">
        <v>4250</v>
      </c>
      <c r="AA127" t="s">
        <v>4199</v>
      </c>
      <c r="AB127" t="s">
        <v>4275</v>
      </c>
    </row>
    <row r="128" spans="1:28" ht="15" hidden="1" customHeight="1" x14ac:dyDescent="0.2">
      <c r="A128" t="s">
        <v>4087</v>
      </c>
      <c r="B128" t="s">
        <v>4145</v>
      </c>
      <c r="C128" s="50">
        <f t="shared" ca="1" si="7"/>
        <v>12</v>
      </c>
      <c r="D128" t="s">
        <v>4246</v>
      </c>
      <c r="F128" s="34" t="str">
        <f>IF(AND(V128="TEXT",AB128&lt;&gt;""),"Coded",VLOOKUP(V128,Lists!$E$1:$F$12,2,FALSE))</f>
        <v>Coded</v>
      </c>
      <c r="G128" s="50">
        <f t="shared" ca="1" si="8"/>
        <v>26</v>
      </c>
      <c r="H128" t="s">
        <v>4201</v>
      </c>
      <c r="J128" s="34" t="str">
        <f t="shared" si="5"/>
        <v/>
      </c>
      <c r="K128" s="34" t="str">
        <f t="shared" si="6"/>
        <v/>
      </c>
      <c r="O128" t="s">
        <v>1015</v>
      </c>
      <c r="P128" s="34" t="str">
        <f t="shared" si="9"/>
        <v/>
      </c>
      <c r="V128" t="s">
        <v>16</v>
      </c>
      <c r="W128" t="s">
        <v>4247</v>
      </c>
      <c r="X128" t="s">
        <v>4248</v>
      </c>
      <c r="Y128" t="s">
        <v>4249</v>
      </c>
      <c r="Z128" t="s">
        <v>4250</v>
      </c>
      <c r="AA128" t="s">
        <v>4201</v>
      </c>
      <c r="AB128" t="s">
        <v>4276</v>
      </c>
    </row>
    <row r="129" spans="1:28" ht="15" hidden="1" customHeight="1" x14ac:dyDescent="0.2">
      <c r="A129" t="s">
        <v>4087</v>
      </c>
      <c r="B129" t="s">
        <v>4145</v>
      </c>
      <c r="C129" s="50">
        <f t="shared" ca="1" si="7"/>
        <v>12</v>
      </c>
      <c r="D129" t="s">
        <v>4246</v>
      </c>
      <c r="F129" s="34" t="str">
        <f>IF(AND(V129="TEXT",AB129&lt;&gt;""),"Coded",VLOOKUP(V129,Lists!$E$1:$F$12,2,FALSE))</f>
        <v>Coded</v>
      </c>
      <c r="G129" s="50">
        <f t="shared" ca="1" si="8"/>
        <v>27</v>
      </c>
      <c r="H129" t="s">
        <v>4203</v>
      </c>
      <c r="J129" s="34" t="str">
        <f t="shared" si="5"/>
        <v/>
      </c>
      <c r="K129" s="34" t="str">
        <f t="shared" si="6"/>
        <v/>
      </c>
      <c r="O129" t="s">
        <v>1015</v>
      </c>
      <c r="P129" s="34" t="str">
        <f t="shared" si="9"/>
        <v/>
      </c>
      <c r="V129" t="s">
        <v>16</v>
      </c>
      <c r="W129" t="s">
        <v>4247</v>
      </c>
      <c r="X129" t="s">
        <v>4248</v>
      </c>
      <c r="Y129" t="s">
        <v>4249</v>
      </c>
      <c r="Z129" t="s">
        <v>4250</v>
      </c>
      <c r="AA129" t="s">
        <v>4203</v>
      </c>
      <c r="AB129" t="s">
        <v>4277</v>
      </c>
    </row>
    <row r="130" spans="1:28" ht="15" hidden="1" customHeight="1" x14ac:dyDescent="0.2">
      <c r="A130" t="s">
        <v>4087</v>
      </c>
      <c r="B130" t="s">
        <v>4145</v>
      </c>
      <c r="C130" s="50">
        <f t="shared" ca="1" si="7"/>
        <v>12</v>
      </c>
      <c r="D130" t="s">
        <v>4246</v>
      </c>
      <c r="F130" s="34" t="str">
        <f>IF(AND(V130="TEXT",AB130&lt;&gt;""),"Coded",VLOOKUP(V130,Lists!$E$1:$F$12,2,FALSE))</f>
        <v>Coded</v>
      </c>
      <c r="G130" s="50">
        <f t="shared" ca="1" si="8"/>
        <v>28</v>
      </c>
      <c r="H130" t="s">
        <v>4205</v>
      </c>
      <c r="J130" s="34" t="str">
        <f t="shared" si="5"/>
        <v/>
      </c>
      <c r="K130" s="34" t="str">
        <f t="shared" si="6"/>
        <v/>
      </c>
      <c r="O130" t="s">
        <v>1015</v>
      </c>
      <c r="P130" s="34" t="str">
        <f t="shared" si="9"/>
        <v/>
      </c>
      <c r="V130" t="s">
        <v>16</v>
      </c>
      <c r="W130" t="s">
        <v>4247</v>
      </c>
      <c r="X130" t="s">
        <v>4248</v>
      </c>
      <c r="Y130" t="s">
        <v>4249</v>
      </c>
      <c r="Z130" t="s">
        <v>4250</v>
      </c>
      <c r="AA130" t="s">
        <v>4205</v>
      </c>
      <c r="AB130" t="s">
        <v>4278</v>
      </c>
    </row>
    <row r="131" spans="1:28" ht="15" hidden="1" customHeight="1" x14ac:dyDescent="0.2">
      <c r="A131" t="s">
        <v>4087</v>
      </c>
      <c r="B131" t="s">
        <v>4145</v>
      </c>
      <c r="C131" s="50">
        <f t="shared" ca="1" si="7"/>
        <v>12</v>
      </c>
      <c r="D131" t="s">
        <v>4246</v>
      </c>
      <c r="F131" s="34" t="str">
        <f>IF(AND(V131="TEXT",AB131&lt;&gt;""),"Coded",VLOOKUP(V131,Lists!$E$1:$F$12,2,FALSE))</f>
        <v>Coded</v>
      </c>
      <c r="G131" s="50">
        <f t="shared" ca="1" si="8"/>
        <v>29</v>
      </c>
      <c r="H131" t="s">
        <v>4207</v>
      </c>
      <c r="J131" s="34" t="str">
        <f t="shared" ref="J131:J194" si="10">IF(V131="BOOLEAN","Yes/no",IF(V131="TRUE_ONLY","True only",IF(V131="INTEGER","Integer",IF(V131="INTEGER_ZERO_OR_POSITIVE","Integer zero or positive",""))))</f>
        <v/>
      </c>
      <c r="K131" s="34" t="str">
        <f t="shared" ref="K131:K194" si="11">IF(V131="LONG_TEXT",255,IF(AND(V131="TEXT",AB131=""),50,""))</f>
        <v/>
      </c>
      <c r="O131" t="s">
        <v>1015</v>
      </c>
      <c r="P131" s="34" t="str">
        <f t="shared" si="9"/>
        <v/>
      </c>
      <c r="V131" t="s">
        <v>16</v>
      </c>
      <c r="W131" t="s">
        <v>4247</v>
      </c>
      <c r="X131" t="s">
        <v>4248</v>
      </c>
      <c r="Y131" t="s">
        <v>4249</v>
      </c>
      <c r="Z131" t="s">
        <v>4250</v>
      </c>
      <c r="AA131" t="s">
        <v>4207</v>
      </c>
      <c r="AB131" t="s">
        <v>4279</v>
      </c>
    </row>
    <row r="132" spans="1:28" ht="15" hidden="1" customHeight="1" x14ac:dyDescent="0.2">
      <c r="A132" t="s">
        <v>4087</v>
      </c>
      <c r="B132" t="s">
        <v>4145</v>
      </c>
      <c r="C132" s="50">
        <f t="shared" ref="C132:C195" ca="1" si="12">IF(A132&lt;&gt;OFFSET(A132,-1,0),1,OFFSET(C132,-1,0)+IF(D132=OFFSET(D132,-1,0),0,1))</f>
        <v>12</v>
      </c>
      <c r="D132" t="s">
        <v>4246</v>
      </c>
      <c r="F132" s="34" t="str">
        <f>IF(AND(V132="TEXT",AB132&lt;&gt;""),"Coded",VLOOKUP(V132,Lists!$E$1:$F$12,2,FALSE))</f>
        <v>Coded</v>
      </c>
      <c r="G132" s="50">
        <f t="shared" ca="1" si="8"/>
        <v>30</v>
      </c>
      <c r="H132" t="s">
        <v>4209</v>
      </c>
      <c r="J132" s="34" t="str">
        <f t="shared" si="10"/>
        <v/>
      </c>
      <c r="K132" s="34" t="str">
        <f t="shared" si="11"/>
        <v/>
      </c>
      <c r="O132" t="s">
        <v>1015</v>
      </c>
      <c r="P132" s="34" t="str">
        <f t="shared" si="9"/>
        <v/>
      </c>
      <c r="V132" t="s">
        <v>16</v>
      </c>
      <c r="W132" t="s">
        <v>4247</v>
      </c>
      <c r="X132" t="s">
        <v>4248</v>
      </c>
      <c r="Y132" t="s">
        <v>4249</v>
      </c>
      <c r="Z132" t="s">
        <v>4250</v>
      </c>
      <c r="AA132" t="s">
        <v>4209</v>
      </c>
      <c r="AB132" t="s">
        <v>4280</v>
      </c>
    </row>
    <row r="133" spans="1:28" ht="15" hidden="1" customHeight="1" x14ac:dyDescent="0.2">
      <c r="A133" t="s">
        <v>4087</v>
      </c>
      <c r="B133" t="s">
        <v>4145</v>
      </c>
      <c r="C133" s="50">
        <f t="shared" ca="1" si="12"/>
        <v>12</v>
      </c>
      <c r="D133" t="s">
        <v>4246</v>
      </c>
      <c r="F133" s="34" t="str">
        <f>IF(AND(V133="TEXT",AB133&lt;&gt;""),"Coded",VLOOKUP(V133,Lists!$E$1:$F$12,2,FALSE))</f>
        <v>Coded</v>
      </c>
      <c r="G133" s="50">
        <f t="shared" ref="G133:G196" ca="1" si="13">IF(F133="Coded",IF(D133&lt;&gt;OFFSET(D133,-1,0),1,_xlfn.MAXIFS(INDIRECT("G$1:G"&amp;ROW()-1),INDIRECT("A$1:A"&amp;ROW()-1),A133,INDIRECT("D$1:D"&amp;ROW()-1),D133)+1),"")</f>
        <v>31</v>
      </c>
      <c r="H133" t="s">
        <v>4211</v>
      </c>
      <c r="J133" s="34" t="str">
        <f t="shared" si="10"/>
        <v/>
      </c>
      <c r="K133" s="34" t="str">
        <f t="shared" si="11"/>
        <v/>
      </c>
      <c r="O133" t="s">
        <v>1015</v>
      </c>
      <c r="P133" s="34" t="str">
        <f t="shared" si="9"/>
        <v/>
      </c>
      <c r="V133" t="s">
        <v>16</v>
      </c>
      <c r="W133" t="s">
        <v>4247</v>
      </c>
      <c r="X133" t="s">
        <v>4248</v>
      </c>
      <c r="Y133" t="s">
        <v>4249</v>
      </c>
      <c r="Z133" t="s">
        <v>4250</v>
      </c>
      <c r="AA133" t="s">
        <v>4211</v>
      </c>
      <c r="AB133" t="s">
        <v>4281</v>
      </c>
    </row>
    <row r="134" spans="1:28" ht="15" hidden="1" customHeight="1" x14ac:dyDescent="0.2">
      <c r="A134" t="s">
        <v>4087</v>
      </c>
      <c r="B134" t="s">
        <v>4145</v>
      </c>
      <c r="C134" s="50">
        <f t="shared" ca="1" si="12"/>
        <v>12</v>
      </c>
      <c r="D134" t="s">
        <v>4246</v>
      </c>
      <c r="F134" s="34" t="str">
        <f>IF(AND(V134="TEXT",AB134&lt;&gt;""),"Coded",VLOOKUP(V134,Lists!$E$1:$F$12,2,FALSE))</f>
        <v>Coded</v>
      </c>
      <c r="G134" s="50">
        <f t="shared" ca="1" si="13"/>
        <v>32</v>
      </c>
      <c r="H134" t="s">
        <v>4213</v>
      </c>
      <c r="J134" s="34" t="str">
        <f t="shared" si="10"/>
        <v/>
      </c>
      <c r="K134" s="34" t="str">
        <f t="shared" si="11"/>
        <v/>
      </c>
      <c r="O134" t="s">
        <v>1015</v>
      </c>
      <c r="P134" s="34" t="str">
        <f t="shared" si="9"/>
        <v/>
      </c>
      <c r="V134" t="s">
        <v>16</v>
      </c>
      <c r="W134" t="s">
        <v>4247</v>
      </c>
      <c r="X134" t="s">
        <v>4248</v>
      </c>
      <c r="Y134" t="s">
        <v>4249</v>
      </c>
      <c r="Z134" t="s">
        <v>4250</v>
      </c>
      <c r="AA134" t="s">
        <v>4213</v>
      </c>
      <c r="AB134" t="s">
        <v>4282</v>
      </c>
    </row>
    <row r="135" spans="1:28" ht="15" hidden="1" customHeight="1" x14ac:dyDescent="0.2">
      <c r="A135" t="s">
        <v>4087</v>
      </c>
      <c r="B135" t="s">
        <v>4145</v>
      </c>
      <c r="C135" s="50">
        <f t="shared" ca="1" si="12"/>
        <v>12</v>
      </c>
      <c r="D135" t="s">
        <v>4246</v>
      </c>
      <c r="F135" s="34" t="str">
        <f>IF(AND(V135="TEXT",AB135&lt;&gt;""),"Coded",VLOOKUP(V135,Lists!$E$1:$F$12,2,FALSE))</f>
        <v>Coded</v>
      </c>
      <c r="G135" s="50">
        <f t="shared" ca="1" si="13"/>
        <v>33</v>
      </c>
      <c r="H135" t="s">
        <v>4215</v>
      </c>
      <c r="J135" s="34" t="str">
        <f t="shared" si="10"/>
        <v/>
      </c>
      <c r="K135" s="34" t="str">
        <f t="shared" si="11"/>
        <v/>
      </c>
      <c r="O135" t="s">
        <v>1015</v>
      </c>
      <c r="P135" s="34" t="str">
        <f t="shared" si="9"/>
        <v/>
      </c>
      <c r="V135" t="s">
        <v>16</v>
      </c>
      <c r="W135" t="s">
        <v>4247</v>
      </c>
      <c r="X135" t="s">
        <v>4248</v>
      </c>
      <c r="Y135" t="s">
        <v>4249</v>
      </c>
      <c r="Z135" t="s">
        <v>4250</v>
      </c>
      <c r="AA135" t="s">
        <v>4215</v>
      </c>
      <c r="AB135" t="s">
        <v>4283</v>
      </c>
    </row>
    <row r="136" spans="1:28" ht="15" hidden="1" customHeight="1" x14ac:dyDescent="0.2">
      <c r="A136" t="s">
        <v>4087</v>
      </c>
      <c r="B136" t="s">
        <v>4145</v>
      </c>
      <c r="C136" s="50">
        <f t="shared" ca="1" si="12"/>
        <v>12</v>
      </c>
      <c r="D136" t="s">
        <v>4246</v>
      </c>
      <c r="F136" s="34" t="str">
        <f>IF(AND(V136="TEXT",AB136&lt;&gt;""),"Coded",VLOOKUP(V136,Lists!$E$1:$F$12,2,FALSE))</f>
        <v>Coded</v>
      </c>
      <c r="G136" s="50">
        <f t="shared" ca="1" si="13"/>
        <v>34</v>
      </c>
      <c r="H136" t="s">
        <v>4217</v>
      </c>
      <c r="J136" s="34" t="str">
        <f t="shared" si="10"/>
        <v/>
      </c>
      <c r="K136" s="34" t="str">
        <f t="shared" si="11"/>
        <v/>
      </c>
      <c r="O136" t="s">
        <v>1015</v>
      </c>
      <c r="P136" s="34" t="str">
        <f t="shared" si="9"/>
        <v/>
      </c>
      <c r="V136" t="s">
        <v>16</v>
      </c>
      <c r="W136" t="s">
        <v>4247</v>
      </c>
      <c r="X136" t="s">
        <v>4248</v>
      </c>
      <c r="Y136" t="s">
        <v>4249</v>
      </c>
      <c r="Z136" t="s">
        <v>4250</v>
      </c>
      <c r="AA136" t="s">
        <v>4217</v>
      </c>
      <c r="AB136" t="s">
        <v>4284</v>
      </c>
    </row>
    <row r="137" spans="1:28" ht="15" hidden="1" customHeight="1" x14ac:dyDescent="0.2">
      <c r="A137" t="s">
        <v>4087</v>
      </c>
      <c r="B137" t="s">
        <v>4145</v>
      </c>
      <c r="C137" s="50">
        <f t="shared" ca="1" si="12"/>
        <v>12</v>
      </c>
      <c r="D137" t="s">
        <v>4246</v>
      </c>
      <c r="F137" s="34" t="str">
        <f>IF(AND(V137="TEXT",AB137&lt;&gt;""),"Coded",VLOOKUP(V137,Lists!$E$1:$F$12,2,FALSE))</f>
        <v>Coded</v>
      </c>
      <c r="G137" s="50">
        <f t="shared" ca="1" si="13"/>
        <v>35</v>
      </c>
      <c r="H137" t="s">
        <v>4219</v>
      </c>
      <c r="J137" s="34" t="str">
        <f t="shared" si="10"/>
        <v/>
      </c>
      <c r="K137" s="34" t="str">
        <f t="shared" si="11"/>
        <v/>
      </c>
      <c r="O137" t="s">
        <v>1015</v>
      </c>
      <c r="P137" s="34" t="str">
        <f t="shared" si="9"/>
        <v/>
      </c>
      <c r="V137" t="s">
        <v>16</v>
      </c>
      <c r="W137" t="s">
        <v>4247</v>
      </c>
      <c r="X137" t="s">
        <v>4248</v>
      </c>
      <c r="Y137" t="s">
        <v>4249</v>
      </c>
      <c r="Z137" t="s">
        <v>4250</v>
      </c>
      <c r="AA137" t="s">
        <v>4219</v>
      </c>
      <c r="AB137" t="s">
        <v>4285</v>
      </c>
    </row>
    <row r="138" spans="1:28" ht="15" hidden="1" customHeight="1" x14ac:dyDescent="0.2">
      <c r="A138" t="s">
        <v>4087</v>
      </c>
      <c r="B138" t="s">
        <v>4145</v>
      </c>
      <c r="C138" s="50">
        <f t="shared" ca="1" si="12"/>
        <v>12</v>
      </c>
      <c r="D138" t="s">
        <v>4246</v>
      </c>
      <c r="F138" s="34" t="str">
        <f>IF(AND(V138="TEXT",AB138&lt;&gt;""),"Coded",VLOOKUP(V138,Lists!$E$1:$F$12,2,FALSE))</f>
        <v>Coded</v>
      </c>
      <c r="G138" s="50">
        <f t="shared" ca="1" si="13"/>
        <v>36</v>
      </c>
      <c r="H138" t="s">
        <v>4221</v>
      </c>
      <c r="J138" s="34" t="str">
        <f t="shared" si="10"/>
        <v/>
      </c>
      <c r="K138" s="34" t="str">
        <f t="shared" si="11"/>
        <v/>
      </c>
      <c r="O138" t="s">
        <v>1015</v>
      </c>
      <c r="P138" s="34" t="str">
        <f t="shared" si="9"/>
        <v/>
      </c>
      <c r="V138" t="s">
        <v>16</v>
      </c>
      <c r="W138" t="s">
        <v>4247</v>
      </c>
      <c r="X138" t="s">
        <v>4248</v>
      </c>
      <c r="Y138" t="s">
        <v>4249</v>
      </c>
      <c r="Z138" t="s">
        <v>4250</v>
      </c>
      <c r="AA138" t="s">
        <v>4221</v>
      </c>
      <c r="AB138" t="s">
        <v>4286</v>
      </c>
    </row>
    <row r="139" spans="1:28" ht="15" hidden="1" customHeight="1" x14ac:dyDescent="0.2">
      <c r="A139" t="s">
        <v>4087</v>
      </c>
      <c r="B139" t="s">
        <v>4145</v>
      </c>
      <c r="C139" s="50">
        <f t="shared" ca="1" si="12"/>
        <v>12</v>
      </c>
      <c r="D139" t="s">
        <v>4246</v>
      </c>
      <c r="F139" s="34" t="str">
        <f>IF(AND(V139="TEXT",AB139&lt;&gt;""),"Coded",VLOOKUP(V139,Lists!$E$1:$F$12,2,FALSE))</f>
        <v>Coded</v>
      </c>
      <c r="G139" s="50">
        <f t="shared" ca="1" si="13"/>
        <v>37</v>
      </c>
      <c r="H139" t="s">
        <v>4223</v>
      </c>
      <c r="J139" s="34" t="str">
        <f t="shared" si="10"/>
        <v/>
      </c>
      <c r="K139" s="34" t="str">
        <f t="shared" si="11"/>
        <v/>
      </c>
      <c r="O139" t="s">
        <v>1015</v>
      </c>
      <c r="P139" s="34" t="str">
        <f t="shared" si="9"/>
        <v/>
      </c>
      <c r="V139" t="s">
        <v>16</v>
      </c>
      <c r="W139" t="s">
        <v>4247</v>
      </c>
      <c r="X139" t="s">
        <v>4248</v>
      </c>
      <c r="Y139" t="s">
        <v>4249</v>
      </c>
      <c r="Z139" t="s">
        <v>4250</v>
      </c>
      <c r="AA139" t="s">
        <v>4223</v>
      </c>
      <c r="AB139" t="s">
        <v>4287</v>
      </c>
    </row>
    <row r="140" spans="1:28" ht="15" hidden="1" customHeight="1" x14ac:dyDescent="0.2">
      <c r="A140" t="s">
        <v>4087</v>
      </c>
      <c r="B140" t="s">
        <v>4145</v>
      </c>
      <c r="C140" s="50">
        <f t="shared" ca="1" si="12"/>
        <v>12</v>
      </c>
      <c r="D140" t="s">
        <v>4246</v>
      </c>
      <c r="F140" s="34" t="str">
        <f>IF(AND(V140="TEXT",AB140&lt;&gt;""),"Coded",VLOOKUP(V140,Lists!$E$1:$F$12,2,FALSE))</f>
        <v>Coded</v>
      </c>
      <c r="G140" s="50">
        <f t="shared" ca="1" si="13"/>
        <v>38</v>
      </c>
      <c r="H140" t="s">
        <v>4288</v>
      </c>
      <c r="J140" s="34" t="str">
        <f t="shared" si="10"/>
        <v/>
      </c>
      <c r="K140" s="34" t="str">
        <f t="shared" si="11"/>
        <v/>
      </c>
      <c r="O140" t="s">
        <v>1015</v>
      </c>
      <c r="P140" s="34" t="str">
        <f t="shared" si="9"/>
        <v/>
      </c>
      <c r="V140" t="s">
        <v>16</v>
      </c>
      <c r="W140" t="s">
        <v>4247</v>
      </c>
      <c r="X140" t="s">
        <v>4248</v>
      </c>
      <c r="Y140" t="s">
        <v>4249</v>
      </c>
      <c r="Z140" t="s">
        <v>4250</v>
      </c>
      <c r="AA140" t="s">
        <v>4288</v>
      </c>
      <c r="AB140" t="s">
        <v>4289</v>
      </c>
    </row>
    <row r="141" spans="1:28" ht="15" hidden="1" customHeight="1" x14ac:dyDescent="0.2">
      <c r="A141" t="s">
        <v>4087</v>
      </c>
      <c r="B141" t="s">
        <v>4145</v>
      </c>
      <c r="C141" s="50">
        <f t="shared" ca="1" si="12"/>
        <v>12</v>
      </c>
      <c r="D141" t="s">
        <v>4246</v>
      </c>
      <c r="F141" s="34" t="str">
        <f>IF(AND(V141="TEXT",AB141&lt;&gt;""),"Coded",VLOOKUP(V141,Lists!$E$1:$F$12,2,FALSE))</f>
        <v>Coded</v>
      </c>
      <c r="G141" s="50">
        <f t="shared" ca="1" si="13"/>
        <v>39</v>
      </c>
      <c r="H141" t="s">
        <v>4227</v>
      </c>
      <c r="J141" s="34" t="str">
        <f t="shared" si="10"/>
        <v/>
      </c>
      <c r="K141" s="34" t="str">
        <f t="shared" si="11"/>
        <v/>
      </c>
      <c r="O141" t="s">
        <v>1015</v>
      </c>
      <c r="P141" s="34" t="str">
        <f t="shared" si="9"/>
        <v/>
      </c>
      <c r="V141" t="s">
        <v>16</v>
      </c>
      <c r="W141" t="s">
        <v>4247</v>
      </c>
      <c r="X141" t="s">
        <v>4248</v>
      </c>
      <c r="Y141" t="s">
        <v>4249</v>
      </c>
      <c r="Z141" t="s">
        <v>4250</v>
      </c>
      <c r="AA141" t="s">
        <v>4227</v>
      </c>
      <c r="AB141" t="s">
        <v>4290</v>
      </c>
    </row>
    <row r="142" spans="1:28" ht="15" hidden="1" customHeight="1" x14ac:dyDescent="0.2">
      <c r="A142" t="s">
        <v>4087</v>
      </c>
      <c r="B142" t="s">
        <v>4145</v>
      </c>
      <c r="C142" s="50">
        <f t="shared" ca="1" si="12"/>
        <v>12</v>
      </c>
      <c r="D142" t="s">
        <v>4246</v>
      </c>
      <c r="F142" s="34" t="str">
        <f>IF(AND(V142="TEXT",AB142&lt;&gt;""),"Coded",VLOOKUP(V142,Lists!$E$1:$F$12,2,FALSE))</f>
        <v>Coded</v>
      </c>
      <c r="G142" s="50">
        <f t="shared" ca="1" si="13"/>
        <v>40</v>
      </c>
      <c r="H142" t="s">
        <v>4229</v>
      </c>
      <c r="J142" s="34" t="str">
        <f t="shared" si="10"/>
        <v/>
      </c>
      <c r="K142" s="34" t="str">
        <f t="shared" si="11"/>
        <v/>
      </c>
      <c r="O142" t="s">
        <v>1015</v>
      </c>
      <c r="P142" s="34" t="str">
        <f t="shared" si="9"/>
        <v/>
      </c>
      <c r="V142" t="s">
        <v>16</v>
      </c>
      <c r="W142" t="s">
        <v>4247</v>
      </c>
      <c r="X142" t="s">
        <v>4248</v>
      </c>
      <c r="Y142" t="s">
        <v>4249</v>
      </c>
      <c r="Z142" t="s">
        <v>4250</v>
      </c>
      <c r="AA142" t="s">
        <v>4229</v>
      </c>
      <c r="AB142" t="s">
        <v>4291</v>
      </c>
    </row>
    <row r="143" spans="1:28" ht="15" hidden="1" customHeight="1" x14ac:dyDescent="0.2">
      <c r="A143" t="s">
        <v>4087</v>
      </c>
      <c r="B143" t="s">
        <v>4145</v>
      </c>
      <c r="C143" s="50">
        <f t="shared" ca="1" si="12"/>
        <v>12</v>
      </c>
      <c r="D143" t="s">
        <v>4246</v>
      </c>
      <c r="F143" s="34" t="str">
        <f>IF(AND(V143="TEXT",AB143&lt;&gt;""),"Coded",VLOOKUP(V143,Lists!$E$1:$F$12,2,FALSE))</f>
        <v>Coded</v>
      </c>
      <c r="G143" s="50">
        <f t="shared" ca="1" si="13"/>
        <v>41</v>
      </c>
      <c r="H143" t="s">
        <v>4231</v>
      </c>
      <c r="J143" s="34" t="str">
        <f t="shared" si="10"/>
        <v/>
      </c>
      <c r="K143" s="34" t="str">
        <f t="shared" si="11"/>
        <v/>
      </c>
      <c r="O143" t="s">
        <v>1015</v>
      </c>
      <c r="P143" s="34" t="str">
        <f t="shared" si="9"/>
        <v/>
      </c>
      <c r="V143" t="s">
        <v>16</v>
      </c>
      <c r="W143" t="s">
        <v>4247</v>
      </c>
      <c r="X143" t="s">
        <v>4248</v>
      </c>
      <c r="Y143" t="s">
        <v>4249</v>
      </c>
      <c r="Z143" t="s">
        <v>4250</v>
      </c>
      <c r="AA143" t="s">
        <v>4231</v>
      </c>
      <c r="AB143" t="s">
        <v>4292</v>
      </c>
    </row>
    <row r="144" spans="1:28" ht="15" hidden="1" customHeight="1" x14ac:dyDescent="0.2">
      <c r="A144" t="s">
        <v>4087</v>
      </c>
      <c r="B144" t="s">
        <v>4145</v>
      </c>
      <c r="C144" s="50">
        <f t="shared" ca="1" si="12"/>
        <v>12</v>
      </c>
      <c r="D144" t="s">
        <v>4246</v>
      </c>
      <c r="F144" s="34" t="str">
        <f>IF(AND(V144="TEXT",AB144&lt;&gt;""),"Coded",VLOOKUP(V144,Lists!$E$1:$F$12,2,FALSE))</f>
        <v>Coded</v>
      </c>
      <c r="G144" s="50">
        <f t="shared" ca="1" si="13"/>
        <v>42</v>
      </c>
      <c r="H144" t="s">
        <v>4233</v>
      </c>
      <c r="J144" s="34" t="str">
        <f t="shared" si="10"/>
        <v/>
      </c>
      <c r="K144" s="34" t="str">
        <f t="shared" si="11"/>
        <v/>
      </c>
      <c r="O144" t="s">
        <v>1015</v>
      </c>
      <c r="P144" s="34" t="str">
        <f t="shared" si="9"/>
        <v/>
      </c>
      <c r="V144" t="s">
        <v>16</v>
      </c>
      <c r="W144" t="s">
        <v>4247</v>
      </c>
      <c r="X144" t="s">
        <v>4248</v>
      </c>
      <c r="Y144" t="s">
        <v>4249</v>
      </c>
      <c r="Z144" t="s">
        <v>4250</v>
      </c>
      <c r="AA144" t="s">
        <v>4233</v>
      </c>
      <c r="AB144" t="s">
        <v>4293</v>
      </c>
    </row>
    <row r="145" spans="1:28" ht="15" hidden="1" customHeight="1" x14ac:dyDescent="0.2">
      <c r="A145" t="s">
        <v>4087</v>
      </c>
      <c r="B145" t="s">
        <v>4145</v>
      </c>
      <c r="C145" s="50">
        <f t="shared" ca="1" si="12"/>
        <v>12</v>
      </c>
      <c r="D145" t="s">
        <v>4246</v>
      </c>
      <c r="F145" s="34" t="str">
        <f>IF(AND(V145="TEXT",AB145&lt;&gt;""),"Coded",VLOOKUP(V145,Lists!$E$1:$F$12,2,FALSE))</f>
        <v>Coded</v>
      </c>
      <c r="G145" s="50">
        <f t="shared" ca="1" si="13"/>
        <v>43</v>
      </c>
      <c r="H145" t="s">
        <v>4235</v>
      </c>
      <c r="J145" s="34" t="str">
        <f t="shared" si="10"/>
        <v/>
      </c>
      <c r="K145" s="34" t="str">
        <f t="shared" si="11"/>
        <v/>
      </c>
      <c r="O145" t="s">
        <v>1015</v>
      </c>
      <c r="P145" s="34" t="str">
        <f t="shared" si="9"/>
        <v/>
      </c>
      <c r="V145" t="s">
        <v>16</v>
      </c>
      <c r="W145" t="s">
        <v>4247</v>
      </c>
      <c r="X145" t="s">
        <v>4248</v>
      </c>
      <c r="Y145" t="s">
        <v>4249</v>
      </c>
      <c r="Z145" t="s">
        <v>4250</v>
      </c>
      <c r="AA145" t="s">
        <v>4235</v>
      </c>
      <c r="AB145" t="s">
        <v>4294</v>
      </c>
    </row>
    <row r="146" spans="1:28" ht="15" hidden="1" customHeight="1" x14ac:dyDescent="0.2">
      <c r="A146" t="s">
        <v>4087</v>
      </c>
      <c r="B146" t="s">
        <v>4145</v>
      </c>
      <c r="C146" s="50">
        <f t="shared" ca="1" si="12"/>
        <v>12</v>
      </c>
      <c r="D146" t="s">
        <v>4246</v>
      </c>
      <c r="F146" s="34" t="str">
        <f>IF(AND(V146="TEXT",AB146&lt;&gt;""),"Coded",VLOOKUP(V146,Lists!$E$1:$F$12,2,FALSE))</f>
        <v>Coded</v>
      </c>
      <c r="G146" s="50">
        <f t="shared" ca="1" si="13"/>
        <v>44</v>
      </c>
      <c r="H146" t="s">
        <v>4237</v>
      </c>
      <c r="J146" s="34" t="str">
        <f t="shared" si="10"/>
        <v/>
      </c>
      <c r="K146" s="34" t="str">
        <f t="shared" si="11"/>
        <v/>
      </c>
      <c r="O146" t="s">
        <v>1015</v>
      </c>
      <c r="P146" s="34" t="str">
        <f t="shared" ref="P146:P209" si="14">IF(RIGHT(TRIM(SUBSTITUTE(D146,":","")),7)="specify","Hide concept if ["&amp;D145&amp;"] &lt;&gt; 'Other'","")</f>
        <v/>
      </c>
      <c r="V146" t="s">
        <v>16</v>
      </c>
      <c r="W146" t="s">
        <v>4247</v>
      </c>
      <c r="X146" t="s">
        <v>4248</v>
      </c>
      <c r="Y146" t="s">
        <v>4249</v>
      </c>
      <c r="Z146" t="s">
        <v>4250</v>
      </c>
      <c r="AA146" t="s">
        <v>4237</v>
      </c>
      <c r="AB146" t="s">
        <v>4295</v>
      </c>
    </row>
    <row r="147" spans="1:28" ht="15" hidden="1" customHeight="1" x14ac:dyDescent="0.2">
      <c r="A147" t="s">
        <v>4087</v>
      </c>
      <c r="B147" t="s">
        <v>4145</v>
      </c>
      <c r="C147" s="50">
        <f t="shared" ca="1" si="12"/>
        <v>12</v>
      </c>
      <c r="D147" t="s">
        <v>4246</v>
      </c>
      <c r="F147" s="34" t="str">
        <f>IF(AND(V147="TEXT",AB147&lt;&gt;""),"Coded",VLOOKUP(V147,Lists!$E$1:$F$12,2,FALSE))</f>
        <v>Coded</v>
      </c>
      <c r="G147" s="50">
        <f t="shared" ca="1" si="13"/>
        <v>45</v>
      </c>
      <c r="H147" t="s">
        <v>4239</v>
      </c>
      <c r="J147" s="34" t="str">
        <f t="shared" si="10"/>
        <v/>
      </c>
      <c r="K147" s="34" t="str">
        <f t="shared" si="11"/>
        <v/>
      </c>
      <c r="O147" t="s">
        <v>1015</v>
      </c>
      <c r="P147" s="34" t="str">
        <f t="shared" si="14"/>
        <v/>
      </c>
      <c r="V147" t="s">
        <v>16</v>
      </c>
      <c r="W147" t="s">
        <v>4247</v>
      </c>
      <c r="X147" t="s">
        <v>4248</v>
      </c>
      <c r="Y147" t="s">
        <v>4249</v>
      </c>
      <c r="Z147" t="s">
        <v>4250</v>
      </c>
      <c r="AA147" t="s">
        <v>4239</v>
      </c>
      <c r="AB147" t="s">
        <v>4296</v>
      </c>
    </row>
    <row r="148" spans="1:28" ht="15" hidden="1" customHeight="1" x14ac:dyDescent="0.2">
      <c r="A148" s="58" t="s">
        <v>4087</v>
      </c>
      <c r="B148" s="58" t="s">
        <v>4145</v>
      </c>
      <c r="C148" s="50">
        <f t="shared" ca="1" si="12"/>
        <v>12</v>
      </c>
      <c r="D148" s="58" t="s">
        <v>4246</v>
      </c>
      <c r="E148" s="58"/>
      <c r="F148" s="56" t="str">
        <f>IF(AND(V148="TEXT",AB148&lt;&gt;""),"Coded",VLOOKUP(V148,Lists!$E$1:$F$12,2,FALSE))</f>
        <v>Coded</v>
      </c>
      <c r="G148" s="57">
        <f t="shared" ca="1" si="13"/>
        <v>46</v>
      </c>
      <c r="H148" s="58" t="s">
        <v>4241</v>
      </c>
      <c r="J148" s="34" t="str">
        <f t="shared" si="10"/>
        <v/>
      </c>
      <c r="K148" s="34" t="str">
        <f t="shared" si="11"/>
        <v/>
      </c>
      <c r="O148" t="s">
        <v>4122</v>
      </c>
      <c r="P148" s="34" t="str">
        <f t="shared" si="14"/>
        <v/>
      </c>
      <c r="V148" t="s">
        <v>16</v>
      </c>
      <c r="W148" t="s">
        <v>4247</v>
      </c>
      <c r="X148" t="s">
        <v>4248</v>
      </c>
      <c r="Y148" t="s">
        <v>4249</v>
      </c>
      <c r="Z148" t="s">
        <v>4250</v>
      </c>
      <c r="AA148" t="s">
        <v>4241</v>
      </c>
      <c r="AB148" t="s">
        <v>4297</v>
      </c>
    </row>
    <row r="149" spans="1:28" ht="15" hidden="1" customHeight="1" x14ac:dyDescent="0.2">
      <c r="A149" t="s">
        <v>4087</v>
      </c>
      <c r="B149" t="s">
        <v>4145</v>
      </c>
      <c r="C149" s="50">
        <f t="shared" ca="1" si="12"/>
        <v>12</v>
      </c>
      <c r="D149" t="s">
        <v>4246</v>
      </c>
      <c r="F149" s="34" t="str">
        <f>IF(AND(V149="TEXT",AB149&lt;&gt;""),"Coded",VLOOKUP(V149,Lists!$E$1:$F$12,2,FALSE))</f>
        <v>Coded</v>
      </c>
      <c r="G149" s="50">
        <f t="shared" ca="1" si="13"/>
        <v>47</v>
      </c>
      <c r="H149" t="s">
        <v>1175</v>
      </c>
      <c r="J149" s="34" t="str">
        <f t="shared" si="10"/>
        <v/>
      </c>
      <c r="K149" s="34" t="str">
        <f t="shared" si="11"/>
        <v/>
      </c>
      <c r="O149" t="s">
        <v>1015</v>
      </c>
      <c r="P149" s="34" t="str">
        <f t="shared" si="14"/>
        <v/>
      </c>
      <c r="V149" t="s">
        <v>16</v>
      </c>
      <c r="W149" t="s">
        <v>4247</v>
      </c>
      <c r="X149" t="s">
        <v>4248</v>
      </c>
      <c r="Y149" t="s">
        <v>4249</v>
      </c>
      <c r="Z149" t="s">
        <v>4250</v>
      </c>
      <c r="AA149" t="s">
        <v>1175</v>
      </c>
      <c r="AB149" t="s">
        <v>4298</v>
      </c>
    </row>
    <row r="150" spans="1:28" ht="15" hidden="1" customHeight="1" x14ac:dyDescent="0.2">
      <c r="A150" t="s">
        <v>4087</v>
      </c>
      <c r="B150" t="s">
        <v>4145</v>
      </c>
      <c r="C150" s="50">
        <f t="shared" ca="1" si="12"/>
        <v>13</v>
      </c>
      <c r="D150" t="s">
        <v>4299</v>
      </c>
      <c r="F150" s="34" t="str">
        <f>IF(AND(V150="TEXT",AB150&lt;&gt;""),"Coded",VLOOKUP(V150,Lists!$E$1:$F$12,2,FALSE))</f>
        <v>Text</v>
      </c>
      <c r="G150" s="50" t="str">
        <f t="shared" ca="1" si="13"/>
        <v/>
      </c>
      <c r="H150" t="s">
        <v>1015</v>
      </c>
      <c r="J150" s="34" t="str">
        <f t="shared" si="10"/>
        <v/>
      </c>
      <c r="K150" s="34">
        <f t="shared" si="11"/>
        <v>50</v>
      </c>
      <c r="O150" t="s">
        <v>4300</v>
      </c>
      <c r="P150" s="34" t="str">
        <f t="shared" si="14"/>
        <v>Hide concept if [Main signs and symptoms 2] &lt;&gt; 'Other'</v>
      </c>
      <c r="V150" t="s">
        <v>16</v>
      </c>
      <c r="W150" t="s">
        <v>4301</v>
      </c>
      <c r="X150" t="s">
        <v>4302</v>
      </c>
      <c r="Y150" t="s">
        <v>1015</v>
      </c>
      <c r="Z150" t="s">
        <v>1015</v>
      </c>
      <c r="AA150" t="s">
        <v>1015</v>
      </c>
      <c r="AB150" t="s">
        <v>1015</v>
      </c>
    </row>
    <row r="151" spans="1:28" ht="15" hidden="1" customHeight="1" x14ac:dyDescent="0.2">
      <c r="A151" t="s">
        <v>4087</v>
      </c>
      <c r="B151" t="s">
        <v>4145</v>
      </c>
      <c r="C151" s="50">
        <f t="shared" ca="1" si="12"/>
        <v>14</v>
      </c>
      <c r="D151" t="s">
        <v>4303</v>
      </c>
      <c r="F151" s="34" t="str">
        <f>IF(AND(V151="TEXT",AB151&lt;&gt;""),"Coded",VLOOKUP(V151,Lists!$E$1:$F$12,2,FALSE))</f>
        <v>Coded</v>
      </c>
      <c r="G151" s="50">
        <f t="shared" ca="1" si="13"/>
        <v>1</v>
      </c>
      <c r="H151" t="s">
        <v>4147</v>
      </c>
      <c r="J151" s="34" t="str">
        <f t="shared" si="10"/>
        <v/>
      </c>
      <c r="K151" s="34" t="str">
        <f t="shared" si="11"/>
        <v/>
      </c>
      <c r="P151" s="34" t="str">
        <f t="shared" si="14"/>
        <v/>
      </c>
      <c r="V151" t="s">
        <v>16</v>
      </c>
      <c r="W151" t="s">
        <v>4304</v>
      </c>
      <c r="X151" t="s">
        <v>4305</v>
      </c>
      <c r="Y151" t="s">
        <v>4306</v>
      </c>
      <c r="Z151" t="s">
        <v>4307</v>
      </c>
      <c r="AA151" t="s">
        <v>4147</v>
      </c>
      <c r="AB151" t="s">
        <v>4308</v>
      </c>
    </row>
    <row r="152" spans="1:28" ht="15" hidden="1" customHeight="1" x14ac:dyDescent="0.2">
      <c r="A152" t="s">
        <v>4087</v>
      </c>
      <c r="B152" t="s">
        <v>4145</v>
      </c>
      <c r="C152" s="50">
        <f t="shared" ca="1" si="12"/>
        <v>14</v>
      </c>
      <c r="D152" t="s">
        <v>4303</v>
      </c>
      <c r="F152" s="34" t="str">
        <f>IF(AND(V152="TEXT",AB152&lt;&gt;""),"Coded",VLOOKUP(V152,Lists!$E$1:$F$12,2,FALSE))</f>
        <v>Coded</v>
      </c>
      <c r="G152" s="50">
        <f t="shared" ca="1" si="13"/>
        <v>2</v>
      </c>
      <c r="H152" t="s">
        <v>4153</v>
      </c>
      <c r="J152" s="34" t="str">
        <f t="shared" si="10"/>
        <v/>
      </c>
      <c r="K152" s="34" t="str">
        <f t="shared" si="11"/>
        <v/>
      </c>
      <c r="O152" t="s">
        <v>1015</v>
      </c>
      <c r="P152" s="34" t="str">
        <f t="shared" si="14"/>
        <v/>
      </c>
      <c r="V152" t="s">
        <v>16</v>
      </c>
      <c r="W152" t="s">
        <v>4304</v>
      </c>
      <c r="X152" t="s">
        <v>4305</v>
      </c>
      <c r="Y152" t="s">
        <v>4306</v>
      </c>
      <c r="Z152" t="s">
        <v>4307</v>
      </c>
      <c r="AA152" t="s">
        <v>4153</v>
      </c>
      <c r="AB152" t="s">
        <v>4309</v>
      </c>
    </row>
    <row r="153" spans="1:28" ht="15" hidden="1" customHeight="1" x14ac:dyDescent="0.2">
      <c r="A153" t="s">
        <v>4087</v>
      </c>
      <c r="B153" t="s">
        <v>4145</v>
      </c>
      <c r="C153" s="50">
        <f t="shared" ca="1" si="12"/>
        <v>14</v>
      </c>
      <c r="D153" t="s">
        <v>4303</v>
      </c>
      <c r="F153" s="34" t="str">
        <f>IF(AND(V153="TEXT",AB153&lt;&gt;""),"Coded",VLOOKUP(V153,Lists!$E$1:$F$12,2,FALSE))</f>
        <v>Coded</v>
      </c>
      <c r="G153" s="50">
        <f t="shared" ca="1" si="13"/>
        <v>3</v>
      </c>
      <c r="H153" t="s">
        <v>4155</v>
      </c>
      <c r="J153" s="34" t="str">
        <f t="shared" si="10"/>
        <v/>
      </c>
      <c r="K153" s="34" t="str">
        <f t="shared" si="11"/>
        <v/>
      </c>
      <c r="O153" t="s">
        <v>1015</v>
      </c>
      <c r="P153" s="34" t="str">
        <f t="shared" si="14"/>
        <v/>
      </c>
      <c r="V153" t="s">
        <v>16</v>
      </c>
      <c r="W153" t="s">
        <v>4304</v>
      </c>
      <c r="X153" t="s">
        <v>4305</v>
      </c>
      <c r="Y153" t="s">
        <v>4306</v>
      </c>
      <c r="Z153" t="s">
        <v>4307</v>
      </c>
      <c r="AA153" t="s">
        <v>4155</v>
      </c>
      <c r="AB153" t="s">
        <v>4310</v>
      </c>
    </row>
    <row r="154" spans="1:28" ht="15" hidden="1" customHeight="1" x14ac:dyDescent="0.2">
      <c r="A154" t="s">
        <v>4087</v>
      </c>
      <c r="B154" t="s">
        <v>4145</v>
      </c>
      <c r="C154" s="50">
        <f t="shared" ca="1" si="12"/>
        <v>14</v>
      </c>
      <c r="D154" t="s">
        <v>4303</v>
      </c>
      <c r="F154" s="34" t="str">
        <f>IF(AND(V154="TEXT",AB154&lt;&gt;""),"Coded",VLOOKUP(V154,Lists!$E$1:$F$12,2,FALSE))</f>
        <v>Coded</v>
      </c>
      <c r="G154" s="50">
        <f t="shared" ca="1" si="13"/>
        <v>4</v>
      </c>
      <c r="H154" t="s">
        <v>4157</v>
      </c>
      <c r="J154" s="34" t="str">
        <f t="shared" si="10"/>
        <v/>
      </c>
      <c r="K154" s="34" t="str">
        <f t="shared" si="11"/>
        <v/>
      </c>
      <c r="O154" t="s">
        <v>1015</v>
      </c>
      <c r="P154" s="34" t="str">
        <f t="shared" si="14"/>
        <v/>
      </c>
      <c r="V154" t="s">
        <v>16</v>
      </c>
      <c r="W154" t="s">
        <v>4304</v>
      </c>
      <c r="X154" t="s">
        <v>4305</v>
      </c>
      <c r="Y154" t="s">
        <v>4306</v>
      </c>
      <c r="Z154" t="s">
        <v>4307</v>
      </c>
      <c r="AA154" t="s">
        <v>4157</v>
      </c>
      <c r="AB154" t="s">
        <v>4311</v>
      </c>
    </row>
    <row r="155" spans="1:28" ht="15" hidden="1" customHeight="1" x14ac:dyDescent="0.2">
      <c r="A155" t="s">
        <v>4087</v>
      </c>
      <c r="B155" t="s">
        <v>4145</v>
      </c>
      <c r="C155" s="50">
        <f t="shared" ca="1" si="12"/>
        <v>14</v>
      </c>
      <c r="D155" t="s">
        <v>4303</v>
      </c>
      <c r="F155" s="34" t="str">
        <f>IF(AND(V155="TEXT",AB155&lt;&gt;""),"Coded",VLOOKUP(V155,Lists!$E$1:$F$12,2,FALSE))</f>
        <v>Coded</v>
      </c>
      <c r="G155" s="50">
        <f t="shared" ca="1" si="13"/>
        <v>5</v>
      </c>
      <c r="H155" t="s">
        <v>4159</v>
      </c>
      <c r="J155" s="34" t="str">
        <f t="shared" si="10"/>
        <v/>
      </c>
      <c r="K155" s="34" t="str">
        <f t="shared" si="11"/>
        <v/>
      </c>
      <c r="O155" t="s">
        <v>1015</v>
      </c>
      <c r="P155" s="34" t="str">
        <f t="shared" si="14"/>
        <v/>
      </c>
      <c r="V155" t="s">
        <v>16</v>
      </c>
      <c r="W155" t="s">
        <v>4304</v>
      </c>
      <c r="X155" t="s">
        <v>4305</v>
      </c>
      <c r="Y155" t="s">
        <v>4306</v>
      </c>
      <c r="Z155" t="s">
        <v>4307</v>
      </c>
      <c r="AA155" t="s">
        <v>4159</v>
      </c>
      <c r="AB155" t="s">
        <v>4312</v>
      </c>
    </row>
    <row r="156" spans="1:28" ht="15" hidden="1" customHeight="1" x14ac:dyDescent="0.2">
      <c r="A156" t="s">
        <v>4087</v>
      </c>
      <c r="B156" t="s">
        <v>4145</v>
      </c>
      <c r="C156" s="50">
        <f t="shared" ca="1" si="12"/>
        <v>14</v>
      </c>
      <c r="D156" t="s">
        <v>4303</v>
      </c>
      <c r="F156" s="34" t="str">
        <f>IF(AND(V156="TEXT",AB156&lt;&gt;""),"Coded",VLOOKUP(V156,Lists!$E$1:$F$12,2,FALSE))</f>
        <v>Coded</v>
      </c>
      <c r="G156" s="50">
        <f t="shared" ca="1" si="13"/>
        <v>6</v>
      </c>
      <c r="H156" t="s">
        <v>4161</v>
      </c>
      <c r="J156" s="34" t="str">
        <f t="shared" si="10"/>
        <v/>
      </c>
      <c r="K156" s="34" t="str">
        <f t="shared" si="11"/>
        <v/>
      </c>
      <c r="O156" t="s">
        <v>1015</v>
      </c>
      <c r="P156" s="34" t="str">
        <f t="shared" si="14"/>
        <v/>
      </c>
      <c r="V156" t="s">
        <v>16</v>
      </c>
      <c r="W156" t="s">
        <v>4304</v>
      </c>
      <c r="X156" t="s">
        <v>4305</v>
      </c>
      <c r="Y156" t="s">
        <v>4306</v>
      </c>
      <c r="Z156" t="s">
        <v>4307</v>
      </c>
      <c r="AA156" t="s">
        <v>4161</v>
      </c>
      <c r="AB156" t="s">
        <v>4313</v>
      </c>
    </row>
    <row r="157" spans="1:28" ht="15" hidden="1" customHeight="1" x14ac:dyDescent="0.2">
      <c r="A157" t="s">
        <v>4087</v>
      </c>
      <c r="B157" t="s">
        <v>4145</v>
      </c>
      <c r="C157" s="50">
        <f t="shared" ca="1" si="12"/>
        <v>14</v>
      </c>
      <c r="D157" t="s">
        <v>4303</v>
      </c>
      <c r="F157" s="34" t="str">
        <f>IF(AND(V157="TEXT",AB157&lt;&gt;""),"Coded",VLOOKUP(V157,Lists!$E$1:$F$12,2,FALSE))</f>
        <v>Coded</v>
      </c>
      <c r="G157" s="50">
        <f t="shared" ca="1" si="13"/>
        <v>7</v>
      </c>
      <c r="H157" t="s">
        <v>4163</v>
      </c>
      <c r="J157" s="34" t="str">
        <f t="shared" si="10"/>
        <v/>
      </c>
      <c r="K157" s="34" t="str">
        <f t="shared" si="11"/>
        <v/>
      </c>
      <c r="O157" t="s">
        <v>1015</v>
      </c>
      <c r="P157" s="34" t="str">
        <f t="shared" si="14"/>
        <v/>
      </c>
      <c r="V157" t="s">
        <v>16</v>
      </c>
      <c r="W157" t="s">
        <v>4304</v>
      </c>
      <c r="X157" t="s">
        <v>4305</v>
      </c>
      <c r="Y157" t="s">
        <v>4306</v>
      </c>
      <c r="Z157" t="s">
        <v>4307</v>
      </c>
      <c r="AA157" t="s">
        <v>4163</v>
      </c>
      <c r="AB157" t="s">
        <v>4314</v>
      </c>
    </row>
    <row r="158" spans="1:28" ht="15" hidden="1" customHeight="1" x14ac:dyDescent="0.2">
      <c r="A158" t="s">
        <v>4087</v>
      </c>
      <c r="B158" t="s">
        <v>4145</v>
      </c>
      <c r="C158" s="50">
        <f t="shared" ca="1" si="12"/>
        <v>14</v>
      </c>
      <c r="D158" t="s">
        <v>4303</v>
      </c>
      <c r="F158" s="34" t="str">
        <f>IF(AND(V158="TEXT",AB158&lt;&gt;""),"Coded",VLOOKUP(V158,Lists!$E$1:$F$12,2,FALSE))</f>
        <v>Coded</v>
      </c>
      <c r="G158" s="50">
        <f t="shared" ca="1" si="13"/>
        <v>8</v>
      </c>
      <c r="H158" t="s">
        <v>4165</v>
      </c>
      <c r="J158" s="34" t="str">
        <f t="shared" si="10"/>
        <v/>
      </c>
      <c r="K158" s="34" t="str">
        <f t="shared" si="11"/>
        <v/>
      </c>
      <c r="O158" t="s">
        <v>1015</v>
      </c>
      <c r="P158" s="34" t="str">
        <f t="shared" si="14"/>
        <v/>
      </c>
      <c r="V158" t="s">
        <v>16</v>
      </c>
      <c r="W158" t="s">
        <v>4304</v>
      </c>
      <c r="X158" t="s">
        <v>4305</v>
      </c>
      <c r="Y158" t="s">
        <v>4306</v>
      </c>
      <c r="Z158" t="s">
        <v>4307</v>
      </c>
      <c r="AA158" t="s">
        <v>4165</v>
      </c>
      <c r="AB158" t="s">
        <v>4315</v>
      </c>
    </row>
    <row r="159" spans="1:28" ht="15" hidden="1" customHeight="1" x14ac:dyDescent="0.2">
      <c r="A159" t="s">
        <v>4087</v>
      </c>
      <c r="B159" t="s">
        <v>4145</v>
      </c>
      <c r="C159" s="50">
        <f t="shared" ca="1" si="12"/>
        <v>14</v>
      </c>
      <c r="D159" t="s">
        <v>4303</v>
      </c>
      <c r="F159" s="34" t="str">
        <f>IF(AND(V159="TEXT",AB159&lt;&gt;""),"Coded",VLOOKUP(V159,Lists!$E$1:$F$12,2,FALSE))</f>
        <v>Coded</v>
      </c>
      <c r="G159" s="50">
        <f t="shared" ca="1" si="13"/>
        <v>9</v>
      </c>
      <c r="H159" t="s">
        <v>4167</v>
      </c>
      <c r="J159" s="34" t="str">
        <f t="shared" si="10"/>
        <v/>
      </c>
      <c r="K159" s="34" t="str">
        <f t="shared" si="11"/>
        <v/>
      </c>
      <c r="O159" t="s">
        <v>1015</v>
      </c>
      <c r="P159" s="34" t="str">
        <f t="shared" si="14"/>
        <v/>
      </c>
      <c r="V159" t="s">
        <v>16</v>
      </c>
      <c r="W159" t="s">
        <v>4304</v>
      </c>
      <c r="X159" t="s">
        <v>4305</v>
      </c>
      <c r="Y159" t="s">
        <v>4306</v>
      </c>
      <c r="Z159" t="s">
        <v>4307</v>
      </c>
      <c r="AA159" t="s">
        <v>4167</v>
      </c>
      <c r="AB159" t="s">
        <v>4316</v>
      </c>
    </row>
    <row r="160" spans="1:28" ht="15" hidden="1" customHeight="1" x14ac:dyDescent="0.2">
      <c r="A160" t="s">
        <v>4087</v>
      </c>
      <c r="B160" t="s">
        <v>4145</v>
      </c>
      <c r="C160" s="50">
        <f t="shared" ca="1" si="12"/>
        <v>14</v>
      </c>
      <c r="D160" t="s">
        <v>4303</v>
      </c>
      <c r="F160" s="34" t="str">
        <f>IF(AND(V160="TEXT",AB160&lt;&gt;""),"Coded",VLOOKUP(V160,Lists!$E$1:$F$12,2,FALSE))</f>
        <v>Coded</v>
      </c>
      <c r="G160" s="50">
        <f t="shared" ca="1" si="13"/>
        <v>10</v>
      </c>
      <c r="H160" t="s">
        <v>4169</v>
      </c>
      <c r="J160" s="34" t="str">
        <f t="shared" si="10"/>
        <v/>
      </c>
      <c r="K160" s="34" t="str">
        <f t="shared" si="11"/>
        <v/>
      </c>
      <c r="O160" t="s">
        <v>1015</v>
      </c>
      <c r="P160" s="34" t="str">
        <f t="shared" si="14"/>
        <v/>
      </c>
      <c r="V160" t="s">
        <v>16</v>
      </c>
      <c r="W160" t="s">
        <v>4304</v>
      </c>
      <c r="X160" t="s">
        <v>4305</v>
      </c>
      <c r="Y160" t="s">
        <v>4306</v>
      </c>
      <c r="Z160" t="s">
        <v>4307</v>
      </c>
      <c r="AA160" t="s">
        <v>4169</v>
      </c>
      <c r="AB160" t="s">
        <v>4317</v>
      </c>
    </row>
    <row r="161" spans="1:28" ht="15" hidden="1" customHeight="1" x14ac:dyDescent="0.2">
      <c r="A161" t="s">
        <v>4087</v>
      </c>
      <c r="B161" t="s">
        <v>4145</v>
      </c>
      <c r="C161" s="50">
        <f t="shared" ca="1" si="12"/>
        <v>14</v>
      </c>
      <c r="D161" t="s">
        <v>4303</v>
      </c>
      <c r="F161" s="34" t="str">
        <f>IF(AND(V161="TEXT",AB161&lt;&gt;""),"Coded",VLOOKUP(V161,Lists!$E$1:$F$12,2,FALSE))</f>
        <v>Coded</v>
      </c>
      <c r="G161" s="50">
        <f t="shared" ca="1" si="13"/>
        <v>11</v>
      </c>
      <c r="H161" t="s">
        <v>4171</v>
      </c>
      <c r="J161" s="34" t="str">
        <f t="shared" si="10"/>
        <v/>
      </c>
      <c r="K161" s="34" t="str">
        <f t="shared" si="11"/>
        <v/>
      </c>
      <c r="O161" t="s">
        <v>1015</v>
      </c>
      <c r="P161" s="34" t="str">
        <f t="shared" si="14"/>
        <v/>
      </c>
      <c r="V161" t="s">
        <v>16</v>
      </c>
      <c r="W161" t="s">
        <v>4304</v>
      </c>
      <c r="X161" t="s">
        <v>4305</v>
      </c>
      <c r="Y161" t="s">
        <v>4306</v>
      </c>
      <c r="Z161" t="s">
        <v>4307</v>
      </c>
      <c r="AA161" t="s">
        <v>4171</v>
      </c>
      <c r="AB161" t="s">
        <v>4318</v>
      </c>
    </row>
    <row r="162" spans="1:28" ht="15" hidden="1" customHeight="1" x14ac:dyDescent="0.2">
      <c r="A162" t="s">
        <v>4087</v>
      </c>
      <c r="B162" t="s">
        <v>4145</v>
      </c>
      <c r="C162" s="50">
        <f t="shared" ca="1" si="12"/>
        <v>14</v>
      </c>
      <c r="D162" t="s">
        <v>4303</v>
      </c>
      <c r="F162" s="34" t="str">
        <f>IF(AND(V162="TEXT",AB162&lt;&gt;""),"Coded",VLOOKUP(V162,Lists!$E$1:$F$12,2,FALSE))</f>
        <v>Coded</v>
      </c>
      <c r="G162" s="50">
        <f t="shared" ca="1" si="13"/>
        <v>12</v>
      </c>
      <c r="H162" t="s">
        <v>4173</v>
      </c>
      <c r="J162" s="34" t="str">
        <f t="shared" si="10"/>
        <v/>
      </c>
      <c r="K162" s="34" t="str">
        <f t="shared" si="11"/>
        <v/>
      </c>
      <c r="O162" t="s">
        <v>1015</v>
      </c>
      <c r="P162" s="34" t="str">
        <f t="shared" si="14"/>
        <v/>
      </c>
      <c r="V162" t="s">
        <v>16</v>
      </c>
      <c r="W162" t="s">
        <v>4304</v>
      </c>
      <c r="X162" t="s">
        <v>4305</v>
      </c>
      <c r="Y162" t="s">
        <v>4306</v>
      </c>
      <c r="Z162" t="s">
        <v>4307</v>
      </c>
      <c r="AA162" t="s">
        <v>4173</v>
      </c>
      <c r="AB162" t="s">
        <v>4319</v>
      </c>
    </row>
    <row r="163" spans="1:28" ht="15" hidden="1" customHeight="1" x14ac:dyDescent="0.2">
      <c r="A163" t="s">
        <v>4087</v>
      </c>
      <c r="B163" t="s">
        <v>4145</v>
      </c>
      <c r="C163" s="50">
        <f t="shared" ca="1" si="12"/>
        <v>14</v>
      </c>
      <c r="D163" t="s">
        <v>4303</v>
      </c>
      <c r="F163" s="34" t="str">
        <f>IF(AND(V163="TEXT",AB163&lt;&gt;""),"Coded",VLOOKUP(V163,Lists!$E$1:$F$12,2,FALSE))</f>
        <v>Coded</v>
      </c>
      <c r="G163" s="50">
        <f t="shared" ca="1" si="13"/>
        <v>13</v>
      </c>
      <c r="H163" t="s">
        <v>4175</v>
      </c>
      <c r="J163" s="34" t="str">
        <f t="shared" si="10"/>
        <v/>
      </c>
      <c r="K163" s="34" t="str">
        <f t="shared" si="11"/>
        <v/>
      </c>
      <c r="O163" t="s">
        <v>1015</v>
      </c>
      <c r="P163" s="34" t="str">
        <f t="shared" si="14"/>
        <v/>
      </c>
      <c r="V163" t="s">
        <v>16</v>
      </c>
      <c r="W163" t="s">
        <v>4304</v>
      </c>
      <c r="X163" t="s">
        <v>4305</v>
      </c>
      <c r="Y163" t="s">
        <v>4306</v>
      </c>
      <c r="Z163" t="s">
        <v>4307</v>
      </c>
      <c r="AA163" t="s">
        <v>4175</v>
      </c>
      <c r="AB163" t="s">
        <v>4320</v>
      </c>
    </row>
    <row r="164" spans="1:28" ht="15" hidden="1" customHeight="1" x14ac:dyDescent="0.2">
      <c r="A164" t="s">
        <v>4087</v>
      </c>
      <c r="B164" t="s">
        <v>4145</v>
      </c>
      <c r="C164" s="50">
        <f t="shared" ca="1" si="12"/>
        <v>14</v>
      </c>
      <c r="D164" t="s">
        <v>4303</v>
      </c>
      <c r="F164" s="34" t="str">
        <f>IF(AND(V164="TEXT",AB164&lt;&gt;""),"Coded",VLOOKUP(V164,Lists!$E$1:$F$12,2,FALSE))</f>
        <v>Coded</v>
      </c>
      <c r="G164" s="50">
        <f t="shared" ca="1" si="13"/>
        <v>14</v>
      </c>
      <c r="H164" t="s">
        <v>4177</v>
      </c>
      <c r="J164" s="34" t="str">
        <f t="shared" si="10"/>
        <v/>
      </c>
      <c r="K164" s="34" t="str">
        <f t="shared" si="11"/>
        <v/>
      </c>
      <c r="O164" t="s">
        <v>1015</v>
      </c>
      <c r="P164" s="34" t="str">
        <f t="shared" si="14"/>
        <v/>
      </c>
      <c r="V164" t="s">
        <v>16</v>
      </c>
      <c r="W164" t="s">
        <v>4304</v>
      </c>
      <c r="X164" t="s">
        <v>4305</v>
      </c>
      <c r="Y164" t="s">
        <v>4306</v>
      </c>
      <c r="Z164" t="s">
        <v>4307</v>
      </c>
      <c r="AA164" t="s">
        <v>4177</v>
      </c>
      <c r="AB164" t="s">
        <v>4321</v>
      </c>
    </row>
    <row r="165" spans="1:28" ht="15" hidden="1" customHeight="1" x14ac:dyDescent="0.2">
      <c r="A165" t="s">
        <v>4087</v>
      </c>
      <c r="B165" t="s">
        <v>4145</v>
      </c>
      <c r="C165" s="50">
        <f t="shared" ca="1" si="12"/>
        <v>14</v>
      </c>
      <c r="D165" t="s">
        <v>4303</v>
      </c>
      <c r="F165" s="34" t="str">
        <f>IF(AND(V165="TEXT",AB165&lt;&gt;""),"Coded",VLOOKUP(V165,Lists!$E$1:$F$12,2,FALSE))</f>
        <v>Coded</v>
      </c>
      <c r="G165" s="50">
        <f t="shared" ca="1" si="13"/>
        <v>15</v>
      </c>
      <c r="H165" t="s">
        <v>4322</v>
      </c>
      <c r="J165" s="34" t="str">
        <f t="shared" si="10"/>
        <v/>
      </c>
      <c r="K165" s="34" t="str">
        <f t="shared" si="11"/>
        <v/>
      </c>
      <c r="O165" t="s">
        <v>1015</v>
      </c>
      <c r="P165" s="34" t="str">
        <f t="shared" si="14"/>
        <v/>
      </c>
      <c r="V165" t="s">
        <v>16</v>
      </c>
      <c r="W165" t="s">
        <v>4304</v>
      </c>
      <c r="X165" t="s">
        <v>4305</v>
      </c>
      <c r="Y165" t="s">
        <v>4306</v>
      </c>
      <c r="Z165" t="s">
        <v>4307</v>
      </c>
      <c r="AA165" t="s">
        <v>4322</v>
      </c>
      <c r="AB165" t="s">
        <v>4323</v>
      </c>
    </row>
    <row r="166" spans="1:28" ht="15" hidden="1" customHeight="1" x14ac:dyDescent="0.2">
      <c r="A166" t="s">
        <v>4087</v>
      </c>
      <c r="B166" t="s">
        <v>4145</v>
      </c>
      <c r="C166" s="50">
        <f t="shared" ca="1" si="12"/>
        <v>14</v>
      </c>
      <c r="D166" t="s">
        <v>4303</v>
      </c>
      <c r="F166" s="34" t="str">
        <f>IF(AND(V166="TEXT",AB166&lt;&gt;""),"Coded",VLOOKUP(V166,Lists!$E$1:$F$12,2,FALSE))</f>
        <v>Coded</v>
      </c>
      <c r="G166" s="50">
        <f t="shared" ca="1" si="13"/>
        <v>16</v>
      </c>
      <c r="H166" t="s">
        <v>4181</v>
      </c>
      <c r="J166" s="34" t="str">
        <f t="shared" si="10"/>
        <v/>
      </c>
      <c r="K166" s="34" t="str">
        <f t="shared" si="11"/>
        <v/>
      </c>
      <c r="O166" t="s">
        <v>1015</v>
      </c>
      <c r="P166" s="34" t="str">
        <f t="shared" si="14"/>
        <v/>
      </c>
      <c r="V166" t="s">
        <v>16</v>
      </c>
      <c r="W166" t="s">
        <v>4304</v>
      </c>
      <c r="X166" t="s">
        <v>4305</v>
      </c>
      <c r="Y166" t="s">
        <v>4306</v>
      </c>
      <c r="Z166" t="s">
        <v>4307</v>
      </c>
      <c r="AA166" t="s">
        <v>4181</v>
      </c>
      <c r="AB166" t="s">
        <v>4324</v>
      </c>
    </row>
    <row r="167" spans="1:28" ht="15" hidden="1" customHeight="1" x14ac:dyDescent="0.2">
      <c r="A167" t="s">
        <v>4087</v>
      </c>
      <c r="B167" t="s">
        <v>4145</v>
      </c>
      <c r="C167" s="50">
        <f t="shared" ca="1" si="12"/>
        <v>14</v>
      </c>
      <c r="D167" t="s">
        <v>4303</v>
      </c>
      <c r="F167" s="34" t="str">
        <f>IF(AND(V167="TEXT",AB167&lt;&gt;""),"Coded",VLOOKUP(V167,Lists!$E$1:$F$12,2,FALSE))</f>
        <v>Coded</v>
      </c>
      <c r="G167" s="50">
        <f t="shared" ca="1" si="13"/>
        <v>17</v>
      </c>
      <c r="H167" t="s">
        <v>4183</v>
      </c>
      <c r="J167" s="34" t="str">
        <f t="shared" si="10"/>
        <v/>
      </c>
      <c r="K167" s="34" t="str">
        <f t="shared" si="11"/>
        <v/>
      </c>
      <c r="O167" t="s">
        <v>1015</v>
      </c>
      <c r="P167" s="34" t="str">
        <f t="shared" si="14"/>
        <v/>
      </c>
      <c r="V167" t="s">
        <v>16</v>
      </c>
      <c r="W167" t="s">
        <v>4304</v>
      </c>
      <c r="X167" t="s">
        <v>4305</v>
      </c>
      <c r="Y167" t="s">
        <v>4306</v>
      </c>
      <c r="Z167" t="s">
        <v>4307</v>
      </c>
      <c r="AA167" t="s">
        <v>4183</v>
      </c>
      <c r="AB167" t="s">
        <v>4325</v>
      </c>
    </row>
    <row r="168" spans="1:28" ht="15" hidden="1" customHeight="1" x14ac:dyDescent="0.2">
      <c r="A168" t="s">
        <v>4087</v>
      </c>
      <c r="B168" t="s">
        <v>4145</v>
      </c>
      <c r="C168" s="50">
        <f t="shared" ca="1" si="12"/>
        <v>14</v>
      </c>
      <c r="D168" t="s">
        <v>4303</v>
      </c>
      <c r="F168" s="34" t="str">
        <f>IF(AND(V168="TEXT",AB168&lt;&gt;""),"Coded",VLOOKUP(V168,Lists!$E$1:$F$12,2,FALSE))</f>
        <v>Coded</v>
      </c>
      <c r="G168" s="50">
        <f t="shared" ca="1" si="13"/>
        <v>18</v>
      </c>
      <c r="H168" t="s">
        <v>4185</v>
      </c>
      <c r="J168" s="34" t="str">
        <f t="shared" si="10"/>
        <v/>
      </c>
      <c r="K168" s="34" t="str">
        <f t="shared" si="11"/>
        <v/>
      </c>
      <c r="O168" t="s">
        <v>1015</v>
      </c>
      <c r="P168" s="34" t="str">
        <f t="shared" si="14"/>
        <v/>
      </c>
      <c r="V168" t="s">
        <v>16</v>
      </c>
      <c r="W168" t="s">
        <v>4304</v>
      </c>
      <c r="X168" t="s">
        <v>4305</v>
      </c>
      <c r="Y168" t="s">
        <v>4306</v>
      </c>
      <c r="Z168" t="s">
        <v>4307</v>
      </c>
      <c r="AA168" t="s">
        <v>4185</v>
      </c>
      <c r="AB168" t="s">
        <v>4326</v>
      </c>
    </row>
    <row r="169" spans="1:28" ht="15" hidden="1" customHeight="1" x14ac:dyDescent="0.2">
      <c r="A169" t="s">
        <v>4087</v>
      </c>
      <c r="B169" t="s">
        <v>4145</v>
      </c>
      <c r="C169" s="50">
        <f t="shared" ca="1" si="12"/>
        <v>14</v>
      </c>
      <c r="D169" t="s">
        <v>4303</v>
      </c>
      <c r="F169" s="34" t="str">
        <f>IF(AND(V169="TEXT",AB169&lt;&gt;""),"Coded",VLOOKUP(V169,Lists!$E$1:$F$12,2,FALSE))</f>
        <v>Coded</v>
      </c>
      <c r="G169" s="50">
        <f t="shared" ca="1" si="13"/>
        <v>19</v>
      </c>
      <c r="H169" t="s">
        <v>4187</v>
      </c>
      <c r="J169" s="34" t="str">
        <f t="shared" si="10"/>
        <v/>
      </c>
      <c r="K169" s="34" t="str">
        <f t="shared" si="11"/>
        <v/>
      </c>
      <c r="O169" t="s">
        <v>1015</v>
      </c>
      <c r="P169" s="34" t="str">
        <f t="shared" si="14"/>
        <v/>
      </c>
      <c r="V169" t="s">
        <v>16</v>
      </c>
      <c r="W169" t="s">
        <v>4304</v>
      </c>
      <c r="X169" t="s">
        <v>4305</v>
      </c>
      <c r="Y169" t="s">
        <v>4306</v>
      </c>
      <c r="Z169" t="s">
        <v>4307</v>
      </c>
      <c r="AA169" t="s">
        <v>4187</v>
      </c>
      <c r="AB169" t="s">
        <v>4327</v>
      </c>
    </row>
    <row r="170" spans="1:28" ht="15" hidden="1" customHeight="1" x14ac:dyDescent="0.2">
      <c r="A170" t="s">
        <v>4087</v>
      </c>
      <c r="B170" t="s">
        <v>4145</v>
      </c>
      <c r="C170" s="50">
        <f t="shared" ca="1" si="12"/>
        <v>14</v>
      </c>
      <c r="D170" t="s">
        <v>4303</v>
      </c>
      <c r="F170" s="34" t="str">
        <f>IF(AND(V170="TEXT",AB170&lt;&gt;""),"Coded",VLOOKUP(V170,Lists!$E$1:$F$12,2,FALSE))</f>
        <v>Coded</v>
      </c>
      <c r="G170" s="50">
        <f t="shared" ca="1" si="13"/>
        <v>20</v>
      </c>
      <c r="H170" t="s">
        <v>4189</v>
      </c>
      <c r="J170" s="34" t="str">
        <f t="shared" si="10"/>
        <v/>
      </c>
      <c r="K170" s="34" t="str">
        <f t="shared" si="11"/>
        <v/>
      </c>
      <c r="O170" t="s">
        <v>1015</v>
      </c>
      <c r="P170" s="34" t="str">
        <f t="shared" si="14"/>
        <v/>
      </c>
      <c r="V170" t="s">
        <v>16</v>
      </c>
      <c r="W170" t="s">
        <v>4304</v>
      </c>
      <c r="X170" t="s">
        <v>4305</v>
      </c>
      <c r="Y170" t="s">
        <v>4306</v>
      </c>
      <c r="Z170" t="s">
        <v>4307</v>
      </c>
      <c r="AA170" t="s">
        <v>4189</v>
      </c>
      <c r="AB170" t="s">
        <v>4328</v>
      </c>
    </row>
    <row r="171" spans="1:28" ht="15" hidden="1" customHeight="1" x14ac:dyDescent="0.2">
      <c r="A171" s="58" t="s">
        <v>4087</v>
      </c>
      <c r="B171" s="58" t="s">
        <v>4145</v>
      </c>
      <c r="C171" s="50">
        <f t="shared" ca="1" si="12"/>
        <v>14</v>
      </c>
      <c r="D171" s="58" t="s">
        <v>4303</v>
      </c>
      <c r="E171" s="58"/>
      <c r="F171" s="56" t="str">
        <f>IF(AND(V171="TEXT",AB171&lt;&gt;""),"Coded",VLOOKUP(V171,Lists!$E$1:$F$12,2,FALSE))</f>
        <v>Coded</v>
      </c>
      <c r="G171" s="57">
        <f t="shared" ca="1" si="13"/>
        <v>21</v>
      </c>
      <c r="H171" s="58" t="s">
        <v>4191</v>
      </c>
      <c r="J171" s="34" t="str">
        <f t="shared" si="10"/>
        <v/>
      </c>
      <c r="K171" s="34" t="str">
        <f t="shared" si="11"/>
        <v/>
      </c>
      <c r="O171" t="s">
        <v>4122</v>
      </c>
      <c r="P171" s="34" t="str">
        <f t="shared" si="14"/>
        <v/>
      </c>
      <c r="V171" t="s">
        <v>16</v>
      </c>
      <c r="W171" t="s">
        <v>4304</v>
      </c>
      <c r="X171" t="s">
        <v>4305</v>
      </c>
      <c r="Y171" t="s">
        <v>4306</v>
      </c>
      <c r="Z171" t="s">
        <v>4307</v>
      </c>
      <c r="AA171" t="s">
        <v>4191</v>
      </c>
      <c r="AB171" t="s">
        <v>4329</v>
      </c>
    </row>
    <row r="172" spans="1:28" ht="15" hidden="1" customHeight="1" x14ac:dyDescent="0.2">
      <c r="A172" t="s">
        <v>4087</v>
      </c>
      <c r="B172" t="s">
        <v>4145</v>
      </c>
      <c r="C172" s="50">
        <f t="shared" ca="1" si="12"/>
        <v>14</v>
      </c>
      <c r="D172" t="s">
        <v>4303</v>
      </c>
      <c r="F172" s="34" t="str">
        <f>IF(AND(V172="TEXT",AB172&lt;&gt;""),"Coded",VLOOKUP(V172,Lists!$E$1:$F$12,2,FALSE))</f>
        <v>Coded</v>
      </c>
      <c r="G172" s="50">
        <f t="shared" ca="1" si="13"/>
        <v>22</v>
      </c>
      <c r="H172" t="s">
        <v>4193</v>
      </c>
      <c r="J172" s="34" t="str">
        <f t="shared" si="10"/>
        <v/>
      </c>
      <c r="K172" s="34" t="str">
        <f t="shared" si="11"/>
        <v/>
      </c>
      <c r="O172" t="s">
        <v>1015</v>
      </c>
      <c r="P172" s="34" t="str">
        <f t="shared" si="14"/>
        <v/>
      </c>
      <c r="V172" t="s">
        <v>16</v>
      </c>
      <c r="W172" t="s">
        <v>4304</v>
      </c>
      <c r="X172" t="s">
        <v>4305</v>
      </c>
      <c r="Y172" t="s">
        <v>4306</v>
      </c>
      <c r="Z172" t="s">
        <v>4307</v>
      </c>
      <c r="AA172" t="s">
        <v>4193</v>
      </c>
      <c r="AB172" t="s">
        <v>4330</v>
      </c>
    </row>
    <row r="173" spans="1:28" ht="15" hidden="1" customHeight="1" x14ac:dyDescent="0.2">
      <c r="A173" t="s">
        <v>4087</v>
      </c>
      <c r="B173" t="s">
        <v>4145</v>
      </c>
      <c r="C173" s="50">
        <f t="shared" ca="1" si="12"/>
        <v>14</v>
      </c>
      <c r="D173" t="s">
        <v>4303</v>
      </c>
      <c r="F173" s="34" t="str">
        <f>IF(AND(V173="TEXT",AB173&lt;&gt;""),"Coded",VLOOKUP(V173,Lists!$E$1:$F$12,2,FALSE))</f>
        <v>Coded</v>
      </c>
      <c r="G173" s="50">
        <f t="shared" ca="1" si="13"/>
        <v>23</v>
      </c>
      <c r="H173" t="s">
        <v>4195</v>
      </c>
      <c r="J173" s="34" t="str">
        <f t="shared" si="10"/>
        <v/>
      </c>
      <c r="K173" s="34" t="str">
        <f t="shared" si="11"/>
        <v/>
      </c>
      <c r="O173" t="s">
        <v>1015</v>
      </c>
      <c r="P173" s="34" t="str">
        <f t="shared" si="14"/>
        <v/>
      </c>
      <c r="V173" t="s">
        <v>16</v>
      </c>
      <c r="W173" t="s">
        <v>4304</v>
      </c>
      <c r="X173" t="s">
        <v>4305</v>
      </c>
      <c r="Y173" t="s">
        <v>4306</v>
      </c>
      <c r="Z173" t="s">
        <v>4307</v>
      </c>
      <c r="AA173" t="s">
        <v>4195</v>
      </c>
      <c r="AB173" t="s">
        <v>4331</v>
      </c>
    </row>
    <row r="174" spans="1:28" ht="15" hidden="1" customHeight="1" x14ac:dyDescent="0.2">
      <c r="A174" t="s">
        <v>4087</v>
      </c>
      <c r="B174" t="s">
        <v>4145</v>
      </c>
      <c r="C174" s="50">
        <f t="shared" ca="1" si="12"/>
        <v>14</v>
      </c>
      <c r="D174" t="s">
        <v>4303</v>
      </c>
      <c r="F174" s="34" t="str">
        <f>IF(AND(V174="TEXT",AB174&lt;&gt;""),"Coded",VLOOKUP(V174,Lists!$E$1:$F$12,2,FALSE))</f>
        <v>Coded</v>
      </c>
      <c r="G174" s="50">
        <f t="shared" ca="1" si="13"/>
        <v>24</v>
      </c>
      <c r="H174" t="s">
        <v>4197</v>
      </c>
      <c r="J174" s="34" t="str">
        <f t="shared" si="10"/>
        <v/>
      </c>
      <c r="K174" s="34" t="str">
        <f t="shared" si="11"/>
        <v/>
      </c>
      <c r="O174" t="s">
        <v>1015</v>
      </c>
      <c r="P174" s="34" t="str">
        <f t="shared" si="14"/>
        <v/>
      </c>
      <c r="V174" t="s">
        <v>16</v>
      </c>
      <c r="W174" t="s">
        <v>4304</v>
      </c>
      <c r="X174" t="s">
        <v>4305</v>
      </c>
      <c r="Y174" t="s">
        <v>4306</v>
      </c>
      <c r="Z174" t="s">
        <v>4307</v>
      </c>
      <c r="AA174" t="s">
        <v>4197</v>
      </c>
      <c r="AB174" t="s">
        <v>4332</v>
      </c>
    </row>
    <row r="175" spans="1:28" ht="15" hidden="1" customHeight="1" x14ac:dyDescent="0.2">
      <c r="A175" t="s">
        <v>4087</v>
      </c>
      <c r="B175" t="s">
        <v>4145</v>
      </c>
      <c r="C175" s="50">
        <f t="shared" ca="1" si="12"/>
        <v>14</v>
      </c>
      <c r="D175" t="s">
        <v>4303</v>
      </c>
      <c r="F175" s="34" t="str">
        <f>IF(AND(V175="TEXT",AB175&lt;&gt;""),"Coded",VLOOKUP(V175,Lists!$E$1:$F$12,2,FALSE))</f>
        <v>Coded</v>
      </c>
      <c r="G175" s="50">
        <f t="shared" ca="1" si="13"/>
        <v>25</v>
      </c>
      <c r="H175" t="s">
        <v>4199</v>
      </c>
      <c r="J175" s="34" t="str">
        <f t="shared" si="10"/>
        <v/>
      </c>
      <c r="K175" s="34" t="str">
        <f t="shared" si="11"/>
        <v/>
      </c>
      <c r="O175" t="s">
        <v>1015</v>
      </c>
      <c r="P175" s="34" t="str">
        <f t="shared" si="14"/>
        <v/>
      </c>
      <c r="V175" t="s">
        <v>16</v>
      </c>
      <c r="W175" t="s">
        <v>4304</v>
      </c>
      <c r="X175" t="s">
        <v>4305</v>
      </c>
      <c r="Y175" t="s">
        <v>4306</v>
      </c>
      <c r="Z175" t="s">
        <v>4307</v>
      </c>
      <c r="AA175" t="s">
        <v>4199</v>
      </c>
      <c r="AB175" t="s">
        <v>4333</v>
      </c>
    </row>
    <row r="176" spans="1:28" ht="15" hidden="1" customHeight="1" x14ac:dyDescent="0.2">
      <c r="A176" t="s">
        <v>4087</v>
      </c>
      <c r="B176" t="s">
        <v>4145</v>
      </c>
      <c r="C176" s="50">
        <f t="shared" ca="1" si="12"/>
        <v>14</v>
      </c>
      <c r="D176" t="s">
        <v>4303</v>
      </c>
      <c r="F176" s="34" t="str">
        <f>IF(AND(V176="TEXT",AB176&lt;&gt;""),"Coded",VLOOKUP(V176,Lists!$E$1:$F$12,2,FALSE))</f>
        <v>Coded</v>
      </c>
      <c r="G176" s="50">
        <f t="shared" ca="1" si="13"/>
        <v>26</v>
      </c>
      <c r="H176" t="s">
        <v>4201</v>
      </c>
      <c r="J176" s="34" t="str">
        <f t="shared" si="10"/>
        <v/>
      </c>
      <c r="K176" s="34" t="str">
        <f t="shared" si="11"/>
        <v/>
      </c>
      <c r="O176" t="s">
        <v>1015</v>
      </c>
      <c r="P176" s="34" t="str">
        <f t="shared" si="14"/>
        <v/>
      </c>
      <c r="V176" t="s">
        <v>16</v>
      </c>
      <c r="W176" t="s">
        <v>4304</v>
      </c>
      <c r="X176" t="s">
        <v>4305</v>
      </c>
      <c r="Y176" t="s">
        <v>4306</v>
      </c>
      <c r="Z176" t="s">
        <v>4307</v>
      </c>
      <c r="AA176" t="s">
        <v>4201</v>
      </c>
      <c r="AB176" t="s">
        <v>4334</v>
      </c>
    </row>
    <row r="177" spans="1:28" ht="15" hidden="1" customHeight="1" x14ac:dyDescent="0.2">
      <c r="A177" t="s">
        <v>4087</v>
      </c>
      <c r="B177" t="s">
        <v>4145</v>
      </c>
      <c r="C177" s="50">
        <f t="shared" ca="1" si="12"/>
        <v>14</v>
      </c>
      <c r="D177" t="s">
        <v>4303</v>
      </c>
      <c r="F177" s="34" t="str">
        <f>IF(AND(V177="TEXT",AB177&lt;&gt;""),"Coded",VLOOKUP(V177,Lists!$E$1:$F$12,2,FALSE))</f>
        <v>Coded</v>
      </c>
      <c r="G177" s="50">
        <f t="shared" ca="1" si="13"/>
        <v>27</v>
      </c>
      <c r="H177" t="s">
        <v>4203</v>
      </c>
      <c r="J177" s="34" t="str">
        <f t="shared" si="10"/>
        <v/>
      </c>
      <c r="K177" s="34" t="str">
        <f t="shared" si="11"/>
        <v/>
      </c>
      <c r="O177" t="s">
        <v>1015</v>
      </c>
      <c r="P177" s="34" t="str">
        <f t="shared" si="14"/>
        <v/>
      </c>
      <c r="V177" t="s">
        <v>16</v>
      </c>
      <c r="W177" t="s">
        <v>4304</v>
      </c>
      <c r="X177" t="s">
        <v>4305</v>
      </c>
      <c r="Y177" t="s">
        <v>4306</v>
      </c>
      <c r="Z177" t="s">
        <v>4307</v>
      </c>
      <c r="AA177" t="s">
        <v>4203</v>
      </c>
      <c r="AB177" t="s">
        <v>4335</v>
      </c>
    </row>
    <row r="178" spans="1:28" ht="15" hidden="1" customHeight="1" x14ac:dyDescent="0.2">
      <c r="A178" t="s">
        <v>4087</v>
      </c>
      <c r="B178" t="s">
        <v>4145</v>
      </c>
      <c r="C178" s="50">
        <f t="shared" ca="1" si="12"/>
        <v>14</v>
      </c>
      <c r="D178" t="s">
        <v>4303</v>
      </c>
      <c r="F178" s="34" t="str">
        <f>IF(AND(V178="TEXT",AB178&lt;&gt;""),"Coded",VLOOKUP(V178,Lists!$E$1:$F$12,2,FALSE))</f>
        <v>Coded</v>
      </c>
      <c r="G178" s="50">
        <f t="shared" ca="1" si="13"/>
        <v>28</v>
      </c>
      <c r="H178" t="s">
        <v>4205</v>
      </c>
      <c r="J178" s="34" t="str">
        <f t="shared" si="10"/>
        <v/>
      </c>
      <c r="K178" s="34" t="str">
        <f t="shared" si="11"/>
        <v/>
      </c>
      <c r="O178" t="s">
        <v>1015</v>
      </c>
      <c r="P178" s="34" t="str">
        <f t="shared" si="14"/>
        <v/>
      </c>
      <c r="V178" t="s">
        <v>16</v>
      </c>
      <c r="W178" t="s">
        <v>4304</v>
      </c>
      <c r="X178" t="s">
        <v>4305</v>
      </c>
      <c r="Y178" t="s">
        <v>4306</v>
      </c>
      <c r="Z178" t="s">
        <v>4307</v>
      </c>
      <c r="AA178" t="s">
        <v>4205</v>
      </c>
      <c r="AB178" t="s">
        <v>4336</v>
      </c>
    </row>
    <row r="179" spans="1:28" ht="15" hidden="1" customHeight="1" x14ac:dyDescent="0.2">
      <c r="A179" t="s">
        <v>4087</v>
      </c>
      <c r="B179" t="s">
        <v>4145</v>
      </c>
      <c r="C179" s="50">
        <f t="shared" ca="1" si="12"/>
        <v>14</v>
      </c>
      <c r="D179" t="s">
        <v>4303</v>
      </c>
      <c r="F179" s="34" t="str">
        <f>IF(AND(V179="TEXT",AB179&lt;&gt;""),"Coded",VLOOKUP(V179,Lists!$E$1:$F$12,2,FALSE))</f>
        <v>Coded</v>
      </c>
      <c r="G179" s="50">
        <f t="shared" ca="1" si="13"/>
        <v>29</v>
      </c>
      <c r="H179" t="s">
        <v>4207</v>
      </c>
      <c r="J179" s="34" t="str">
        <f t="shared" si="10"/>
        <v/>
      </c>
      <c r="K179" s="34" t="str">
        <f t="shared" si="11"/>
        <v/>
      </c>
      <c r="O179" t="s">
        <v>1015</v>
      </c>
      <c r="P179" s="34" t="str">
        <f t="shared" si="14"/>
        <v/>
      </c>
      <c r="V179" t="s">
        <v>16</v>
      </c>
      <c r="W179" t="s">
        <v>4304</v>
      </c>
      <c r="X179" t="s">
        <v>4305</v>
      </c>
      <c r="Y179" t="s">
        <v>4306</v>
      </c>
      <c r="Z179" t="s">
        <v>4307</v>
      </c>
      <c r="AA179" t="s">
        <v>4207</v>
      </c>
      <c r="AB179" t="s">
        <v>4337</v>
      </c>
    </row>
    <row r="180" spans="1:28" ht="15" hidden="1" customHeight="1" x14ac:dyDescent="0.2">
      <c r="A180" t="s">
        <v>4087</v>
      </c>
      <c r="B180" t="s">
        <v>4145</v>
      </c>
      <c r="C180" s="50">
        <f t="shared" ca="1" si="12"/>
        <v>14</v>
      </c>
      <c r="D180" t="s">
        <v>4303</v>
      </c>
      <c r="F180" s="34" t="str">
        <f>IF(AND(V180="TEXT",AB180&lt;&gt;""),"Coded",VLOOKUP(V180,Lists!$E$1:$F$12,2,FALSE))</f>
        <v>Coded</v>
      </c>
      <c r="G180" s="50">
        <f t="shared" ca="1" si="13"/>
        <v>30</v>
      </c>
      <c r="H180" t="s">
        <v>4209</v>
      </c>
      <c r="J180" s="34" t="str">
        <f t="shared" si="10"/>
        <v/>
      </c>
      <c r="K180" s="34" t="str">
        <f t="shared" si="11"/>
        <v/>
      </c>
      <c r="O180" t="s">
        <v>1015</v>
      </c>
      <c r="P180" s="34" t="str">
        <f t="shared" si="14"/>
        <v/>
      </c>
      <c r="V180" t="s">
        <v>16</v>
      </c>
      <c r="W180" t="s">
        <v>4304</v>
      </c>
      <c r="X180" t="s">
        <v>4305</v>
      </c>
      <c r="Y180" t="s">
        <v>4306</v>
      </c>
      <c r="Z180" t="s">
        <v>4307</v>
      </c>
      <c r="AA180" t="s">
        <v>4209</v>
      </c>
      <c r="AB180" t="s">
        <v>4338</v>
      </c>
    </row>
    <row r="181" spans="1:28" ht="15" hidden="1" customHeight="1" x14ac:dyDescent="0.2">
      <c r="A181" t="s">
        <v>4087</v>
      </c>
      <c r="B181" t="s">
        <v>4145</v>
      </c>
      <c r="C181" s="50">
        <f t="shared" ca="1" si="12"/>
        <v>14</v>
      </c>
      <c r="D181" t="s">
        <v>4303</v>
      </c>
      <c r="F181" s="34" t="str">
        <f>IF(AND(V181="TEXT",AB181&lt;&gt;""),"Coded",VLOOKUP(V181,Lists!$E$1:$F$12,2,FALSE))</f>
        <v>Coded</v>
      </c>
      <c r="G181" s="50">
        <f t="shared" ca="1" si="13"/>
        <v>31</v>
      </c>
      <c r="H181" t="s">
        <v>4211</v>
      </c>
      <c r="J181" s="34" t="str">
        <f t="shared" si="10"/>
        <v/>
      </c>
      <c r="K181" s="34" t="str">
        <f t="shared" si="11"/>
        <v/>
      </c>
      <c r="O181" t="s">
        <v>1015</v>
      </c>
      <c r="P181" s="34" t="str">
        <f t="shared" si="14"/>
        <v/>
      </c>
      <c r="V181" t="s">
        <v>16</v>
      </c>
      <c r="W181" t="s">
        <v>4304</v>
      </c>
      <c r="X181" t="s">
        <v>4305</v>
      </c>
      <c r="Y181" t="s">
        <v>4306</v>
      </c>
      <c r="Z181" t="s">
        <v>4307</v>
      </c>
      <c r="AA181" t="s">
        <v>4211</v>
      </c>
      <c r="AB181" t="s">
        <v>4339</v>
      </c>
    </row>
    <row r="182" spans="1:28" ht="15" hidden="1" customHeight="1" x14ac:dyDescent="0.2">
      <c r="A182" t="s">
        <v>4087</v>
      </c>
      <c r="B182" t="s">
        <v>4145</v>
      </c>
      <c r="C182" s="50">
        <f t="shared" ca="1" si="12"/>
        <v>14</v>
      </c>
      <c r="D182" t="s">
        <v>4303</v>
      </c>
      <c r="F182" s="34" t="str">
        <f>IF(AND(V182="TEXT",AB182&lt;&gt;""),"Coded",VLOOKUP(V182,Lists!$E$1:$F$12,2,FALSE))</f>
        <v>Coded</v>
      </c>
      <c r="G182" s="50">
        <f t="shared" ca="1" si="13"/>
        <v>32</v>
      </c>
      <c r="H182" t="s">
        <v>4213</v>
      </c>
      <c r="J182" s="34" t="str">
        <f t="shared" si="10"/>
        <v/>
      </c>
      <c r="K182" s="34" t="str">
        <f t="shared" si="11"/>
        <v/>
      </c>
      <c r="O182" t="s">
        <v>1015</v>
      </c>
      <c r="P182" s="34" t="str">
        <f t="shared" si="14"/>
        <v/>
      </c>
      <c r="V182" t="s">
        <v>16</v>
      </c>
      <c r="W182" t="s">
        <v>4304</v>
      </c>
      <c r="X182" t="s">
        <v>4305</v>
      </c>
      <c r="Y182" t="s">
        <v>4306</v>
      </c>
      <c r="Z182" t="s">
        <v>4307</v>
      </c>
      <c r="AA182" t="s">
        <v>4213</v>
      </c>
      <c r="AB182" t="s">
        <v>4340</v>
      </c>
    </row>
    <row r="183" spans="1:28" ht="15" hidden="1" customHeight="1" x14ac:dyDescent="0.2">
      <c r="A183" t="s">
        <v>4087</v>
      </c>
      <c r="B183" t="s">
        <v>4145</v>
      </c>
      <c r="C183" s="50">
        <f t="shared" ca="1" si="12"/>
        <v>14</v>
      </c>
      <c r="D183" t="s">
        <v>4303</v>
      </c>
      <c r="F183" s="34" t="str">
        <f>IF(AND(V183="TEXT",AB183&lt;&gt;""),"Coded",VLOOKUP(V183,Lists!$E$1:$F$12,2,FALSE))</f>
        <v>Coded</v>
      </c>
      <c r="G183" s="50">
        <f t="shared" ca="1" si="13"/>
        <v>33</v>
      </c>
      <c r="H183" t="s">
        <v>4215</v>
      </c>
      <c r="J183" s="34" t="str">
        <f t="shared" si="10"/>
        <v/>
      </c>
      <c r="K183" s="34" t="str">
        <f t="shared" si="11"/>
        <v/>
      </c>
      <c r="O183" t="s">
        <v>1015</v>
      </c>
      <c r="P183" s="34" t="str">
        <f t="shared" si="14"/>
        <v/>
      </c>
      <c r="V183" t="s">
        <v>16</v>
      </c>
      <c r="W183" t="s">
        <v>4304</v>
      </c>
      <c r="X183" t="s">
        <v>4305</v>
      </c>
      <c r="Y183" t="s">
        <v>4306</v>
      </c>
      <c r="Z183" t="s">
        <v>4307</v>
      </c>
      <c r="AA183" t="s">
        <v>4215</v>
      </c>
      <c r="AB183" t="s">
        <v>4341</v>
      </c>
    </row>
    <row r="184" spans="1:28" ht="15" hidden="1" customHeight="1" x14ac:dyDescent="0.2">
      <c r="A184" t="s">
        <v>4087</v>
      </c>
      <c r="B184" t="s">
        <v>4145</v>
      </c>
      <c r="C184" s="50">
        <f t="shared" ca="1" si="12"/>
        <v>14</v>
      </c>
      <c r="D184" t="s">
        <v>4303</v>
      </c>
      <c r="F184" s="34" t="str">
        <f>IF(AND(V184="TEXT",AB184&lt;&gt;""),"Coded",VLOOKUP(V184,Lists!$E$1:$F$12,2,FALSE))</f>
        <v>Coded</v>
      </c>
      <c r="G184" s="50">
        <f t="shared" ca="1" si="13"/>
        <v>34</v>
      </c>
      <c r="H184" t="s">
        <v>4217</v>
      </c>
      <c r="J184" s="34" t="str">
        <f t="shared" si="10"/>
        <v/>
      </c>
      <c r="K184" s="34" t="str">
        <f t="shared" si="11"/>
        <v/>
      </c>
      <c r="O184" t="s">
        <v>1015</v>
      </c>
      <c r="P184" s="34" t="str">
        <f t="shared" si="14"/>
        <v/>
      </c>
      <c r="V184" t="s">
        <v>16</v>
      </c>
      <c r="W184" t="s">
        <v>4304</v>
      </c>
      <c r="X184" t="s">
        <v>4305</v>
      </c>
      <c r="Y184" t="s">
        <v>4306</v>
      </c>
      <c r="Z184" t="s">
        <v>4307</v>
      </c>
      <c r="AA184" t="s">
        <v>4217</v>
      </c>
      <c r="AB184" t="s">
        <v>4342</v>
      </c>
    </row>
    <row r="185" spans="1:28" ht="15" hidden="1" customHeight="1" x14ac:dyDescent="0.2">
      <c r="A185" t="s">
        <v>4087</v>
      </c>
      <c r="B185" t="s">
        <v>4145</v>
      </c>
      <c r="C185" s="50">
        <f t="shared" ca="1" si="12"/>
        <v>14</v>
      </c>
      <c r="D185" t="s">
        <v>4303</v>
      </c>
      <c r="F185" s="34" t="str">
        <f>IF(AND(V185="TEXT",AB185&lt;&gt;""),"Coded",VLOOKUP(V185,Lists!$E$1:$F$12,2,FALSE))</f>
        <v>Coded</v>
      </c>
      <c r="G185" s="50">
        <f t="shared" ca="1" si="13"/>
        <v>35</v>
      </c>
      <c r="H185" t="s">
        <v>4219</v>
      </c>
      <c r="J185" s="34" t="str">
        <f t="shared" si="10"/>
        <v/>
      </c>
      <c r="K185" s="34" t="str">
        <f t="shared" si="11"/>
        <v/>
      </c>
      <c r="O185" t="s">
        <v>1015</v>
      </c>
      <c r="P185" s="34" t="str">
        <f t="shared" si="14"/>
        <v/>
      </c>
      <c r="V185" t="s">
        <v>16</v>
      </c>
      <c r="W185" t="s">
        <v>4304</v>
      </c>
      <c r="X185" t="s">
        <v>4305</v>
      </c>
      <c r="Y185" t="s">
        <v>4306</v>
      </c>
      <c r="Z185" t="s">
        <v>4307</v>
      </c>
      <c r="AA185" t="s">
        <v>4219</v>
      </c>
      <c r="AB185" t="s">
        <v>4343</v>
      </c>
    </row>
    <row r="186" spans="1:28" ht="15" hidden="1" customHeight="1" x14ac:dyDescent="0.2">
      <c r="A186" t="s">
        <v>4087</v>
      </c>
      <c r="B186" t="s">
        <v>4145</v>
      </c>
      <c r="C186" s="50">
        <f t="shared" ca="1" si="12"/>
        <v>14</v>
      </c>
      <c r="D186" t="s">
        <v>4303</v>
      </c>
      <c r="F186" s="34" t="str">
        <f>IF(AND(V186="TEXT",AB186&lt;&gt;""),"Coded",VLOOKUP(V186,Lists!$E$1:$F$12,2,FALSE))</f>
        <v>Coded</v>
      </c>
      <c r="G186" s="50">
        <f t="shared" ca="1" si="13"/>
        <v>36</v>
      </c>
      <c r="H186" t="s">
        <v>4221</v>
      </c>
      <c r="J186" s="34" t="str">
        <f t="shared" si="10"/>
        <v/>
      </c>
      <c r="K186" s="34" t="str">
        <f t="shared" si="11"/>
        <v/>
      </c>
      <c r="O186" t="s">
        <v>1015</v>
      </c>
      <c r="P186" s="34" t="str">
        <f t="shared" si="14"/>
        <v/>
      </c>
      <c r="V186" t="s">
        <v>16</v>
      </c>
      <c r="W186" t="s">
        <v>4304</v>
      </c>
      <c r="X186" t="s">
        <v>4305</v>
      </c>
      <c r="Y186" t="s">
        <v>4306</v>
      </c>
      <c r="Z186" t="s">
        <v>4307</v>
      </c>
      <c r="AA186" t="s">
        <v>4221</v>
      </c>
      <c r="AB186" t="s">
        <v>4344</v>
      </c>
    </row>
    <row r="187" spans="1:28" ht="15" hidden="1" customHeight="1" x14ac:dyDescent="0.2">
      <c r="A187" t="s">
        <v>4087</v>
      </c>
      <c r="B187" t="s">
        <v>4145</v>
      </c>
      <c r="C187" s="50">
        <f t="shared" ca="1" si="12"/>
        <v>14</v>
      </c>
      <c r="D187" t="s">
        <v>4303</v>
      </c>
      <c r="F187" s="34" t="str">
        <f>IF(AND(V187="TEXT",AB187&lt;&gt;""),"Coded",VLOOKUP(V187,Lists!$E$1:$F$12,2,FALSE))</f>
        <v>Coded</v>
      </c>
      <c r="G187" s="50">
        <f t="shared" ca="1" si="13"/>
        <v>37</v>
      </c>
      <c r="H187" t="s">
        <v>4223</v>
      </c>
      <c r="J187" s="34" t="str">
        <f t="shared" si="10"/>
        <v/>
      </c>
      <c r="K187" s="34" t="str">
        <f t="shared" si="11"/>
        <v/>
      </c>
      <c r="O187" t="s">
        <v>1015</v>
      </c>
      <c r="P187" s="34" t="str">
        <f t="shared" si="14"/>
        <v/>
      </c>
      <c r="V187" t="s">
        <v>16</v>
      </c>
      <c r="W187" t="s">
        <v>4304</v>
      </c>
      <c r="X187" t="s">
        <v>4305</v>
      </c>
      <c r="Y187" t="s">
        <v>4306</v>
      </c>
      <c r="Z187" t="s">
        <v>4307</v>
      </c>
      <c r="AA187" t="s">
        <v>4223</v>
      </c>
      <c r="AB187" t="s">
        <v>4345</v>
      </c>
    </row>
    <row r="188" spans="1:28" ht="15" hidden="1" customHeight="1" x14ac:dyDescent="0.2">
      <c r="A188" t="s">
        <v>4087</v>
      </c>
      <c r="B188" t="s">
        <v>4145</v>
      </c>
      <c r="C188" s="50">
        <f t="shared" ca="1" si="12"/>
        <v>14</v>
      </c>
      <c r="D188" t="s">
        <v>4303</v>
      </c>
      <c r="F188" s="34" t="str">
        <f>IF(AND(V188="TEXT",AB188&lt;&gt;""),"Coded",VLOOKUP(V188,Lists!$E$1:$F$12,2,FALSE))</f>
        <v>Coded</v>
      </c>
      <c r="G188" s="50">
        <f t="shared" ca="1" si="13"/>
        <v>38</v>
      </c>
      <c r="H188" t="s">
        <v>4225</v>
      </c>
      <c r="J188" s="34" t="str">
        <f t="shared" si="10"/>
        <v/>
      </c>
      <c r="K188" s="34" t="str">
        <f t="shared" si="11"/>
        <v/>
      </c>
      <c r="O188" t="s">
        <v>1015</v>
      </c>
      <c r="P188" s="34" t="str">
        <f t="shared" si="14"/>
        <v/>
      </c>
      <c r="V188" t="s">
        <v>16</v>
      </c>
      <c r="W188" t="s">
        <v>4304</v>
      </c>
      <c r="X188" t="s">
        <v>4305</v>
      </c>
      <c r="Y188" t="s">
        <v>4306</v>
      </c>
      <c r="Z188" t="s">
        <v>4307</v>
      </c>
      <c r="AA188" t="s">
        <v>4225</v>
      </c>
      <c r="AB188" t="s">
        <v>4346</v>
      </c>
    </row>
    <row r="189" spans="1:28" ht="15" hidden="1" customHeight="1" x14ac:dyDescent="0.2">
      <c r="A189" t="s">
        <v>4087</v>
      </c>
      <c r="B189" t="s">
        <v>4145</v>
      </c>
      <c r="C189" s="50">
        <f t="shared" ca="1" si="12"/>
        <v>14</v>
      </c>
      <c r="D189" t="s">
        <v>4303</v>
      </c>
      <c r="F189" s="34" t="str">
        <f>IF(AND(V189="TEXT",AB189&lt;&gt;""),"Coded",VLOOKUP(V189,Lists!$E$1:$F$12,2,FALSE))</f>
        <v>Coded</v>
      </c>
      <c r="G189" s="50">
        <f t="shared" ca="1" si="13"/>
        <v>39</v>
      </c>
      <c r="H189" t="s">
        <v>4227</v>
      </c>
      <c r="J189" s="34" t="str">
        <f t="shared" si="10"/>
        <v/>
      </c>
      <c r="K189" s="34" t="str">
        <f t="shared" si="11"/>
        <v/>
      </c>
      <c r="O189" t="s">
        <v>1015</v>
      </c>
      <c r="P189" s="34" t="str">
        <f t="shared" si="14"/>
        <v/>
      </c>
      <c r="V189" t="s">
        <v>16</v>
      </c>
      <c r="W189" t="s">
        <v>4304</v>
      </c>
      <c r="X189" t="s">
        <v>4305</v>
      </c>
      <c r="Y189" t="s">
        <v>4306</v>
      </c>
      <c r="Z189" t="s">
        <v>4307</v>
      </c>
      <c r="AA189" t="s">
        <v>4227</v>
      </c>
      <c r="AB189" t="s">
        <v>4347</v>
      </c>
    </row>
    <row r="190" spans="1:28" ht="15" hidden="1" customHeight="1" x14ac:dyDescent="0.2">
      <c r="A190" t="s">
        <v>4087</v>
      </c>
      <c r="B190" t="s">
        <v>4145</v>
      </c>
      <c r="C190" s="50">
        <f t="shared" ca="1" si="12"/>
        <v>14</v>
      </c>
      <c r="D190" t="s">
        <v>4303</v>
      </c>
      <c r="F190" s="34" t="str">
        <f>IF(AND(V190="TEXT",AB190&lt;&gt;""),"Coded",VLOOKUP(V190,Lists!$E$1:$F$12,2,FALSE))</f>
        <v>Coded</v>
      </c>
      <c r="G190" s="50">
        <f t="shared" ca="1" si="13"/>
        <v>40</v>
      </c>
      <c r="H190" t="s">
        <v>4229</v>
      </c>
      <c r="J190" s="34" t="str">
        <f t="shared" si="10"/>
        <v/>
      </c>
      <c r="K190" s="34" t="str">
        <f t="shared" si="11"/>
        <v/>
      </c>
      <c r="O190" t="s">
        <v>1015</v>
      </c>
      <c r="P190" s="34" t="str">
        <f t="shared" si="14"/>
        <v/>
      </c>
      <c r="V190" t="s">
        <v>16</v>
      </c>
      <c r="W190" t="s">
        <v>4304</v>
      </c>
      <c r="X190" t="s">
        <v>4305</v>
      </c>
      <c r="Y190" t="s">
        <v>4306</v>
      </c>
      <c r="Z190" t="s">
        <v>4307</v>
      </c>
      <c r="AA190" t="s">
        <v>4229</v>
      </c>
      <c r="AB190" t="s">
        <v>4348</v>
      </c>
    </row>
    <row r="191" spans="1:28" ht="15" hidden="1" customHeight="1" x14ac:dyDescent="0.2">
      <c r="A191" t="s">
        <v>4087</v>
      </c>
      <c r="B191" t="s">
        <v>4145</v>
      </c>
      <c r="C191" s="50">
        <f t="shared" ca="1" si="12"/>
        <v>14</v>
      </c>
      <c r="D191" t="s">
        <v>4303</v>
      </c>
      <c r="F191" s="34" t="str">
        <f>IF(AND(V191="TEXT",AB191&lt;&gt;""),"Coded",VLOOKUP(V191,Lists!$E$1:$F$12,2,FALSE))</f>
        <v>Coded</v>
      </c>
      <c r="G191" s="50">
        <f t="shared" ca="1" si="13"/>
        <v>41</v>
      </c>
      <c r="H191" t="s">
        <v>4231</v>
      </c>
      <c r="J191" s="34" t="str">
        <f t="shared" si="10"/>
        <v/>
      </c>
      <c r="K191" s="34" t="str">
        <f t="shared" si="11"/>
        <v/>
      </c>
      <c r="O191" t="s">
        <v>1015</v>
      </c>
      <c r="P191" s="34" t="str">
        <f t="shared" si="14"/>
        <v/>
      </c>
      <c r="V191" t="s">
        <v>16</v>
      </c>
      <c r="W191" t="s">
        <v>4304</v>
      </c>
      <c r="X191" t="s">
        <v>4305</v>
      </c>
      <c r="Y191" t="s">
        <v>4306</v>
      </c>
      <c r="Z191" t="s">
        <v>4307</v>
      </c>
      <c r="AA191" t="s">
        <v>4231</v>
      </c>
      <c r="AB191" t="s">
        <v>4349</v>
      </c>
    </row>
    <row r="192" spans="1:28" ht="15" hidden="1" customHeight="1" x14ac:dyDescent="0.2">
      <c r="A192" t="s">
        <v>4087</v>
      </c>
      <c r="B192" t="s">
        <v>4145</v>
      </c>
      <c r="C192" s="50">
        <f t="shared" ca="1" si="12"/>
        <v>14</v>
      </c>
      <c r="D192" t="s">
        <v>4303</v>
      </c>
      <c r="F192" s="34" t="str">
        <f>IF(AND(V192="TEXT",AB192&lt;&gt;""),"Coded",VLOOKUP(V192,Lists!$E$1:$F$12,2,FALSE))</f>
        <v>Coded</v>
      </c>
      <c r="G192" s="50">
        <f t="shared" ca="1" si="13"/>
        <v>42</v>
      </c>
      <c r="H192" t="s">
        <v>4233</v>
      </c>
      <c r="J192" s="34" t="str">
        <f t="shared" si="10"/>
        <v/>
      </c>
      <c r="K192" s="34" t="str">
        <f t="shared" si="11"/>
        <v/>
      </c>
      <c r="O192" t="s">
        <v>1015</v>
      </c>
      <c r="P192" s="34" t="str">
        <f t="shared" si="14"/>
        <v/>
      </c>
      <c r="V192" t="s">
        <v>16</v>
      </c>
      <c r="W192" t="s">
        <v>4304</v>
      </c>
      <c r="X192" t="s">
        <v>4305</v>
      </c>
      <c r="Y192" t="s">
        <v>4306</v>
      </c>
      <c r="Z192" t="s">
        <v>4307</v>
      </c>
      <c r="AA192" t="s">
        <v>4233</v>
      </c>
      <c r="AB192" t="s">
        <v>4350</v>
      </c>
    </row>
    <row r="193" spans="1:28" ht="15" hidden="1" customHeight="1" x14ac:dyDescent="0.2">
      <c r="A193" t="s">
        <v>4087</v>
      </c>
      <c r="B193" t="s">
        <v>4145</v>
      </c>
      <c r="C193" s="50">
        <f t="shared" ca="1" si="12"/>
        <v>14</v>
      </c>
      <c r="D193" t="s">
        <v>4303</v>
      </c>
      <c r="F193" s="34" t="str">
        <f>IF(AND(V193="TEXT",AB193&lt;&gt;""),"Coded",VLOOKUP(V193,Lists!$E$1:$F$12,2,FALSE))</f>
        <v>Coded</v>
      </c>
      <c r="G193" s="50">
        <f t="shared" ca="1" si="13"/>
        <v>43</v>
      </c>
      <c r="H193" t="s">
        <v>4235</v>
      </c>
      <c r="J193" s="34" t="str">
        <f t="shared" si="10"/>
        <v/>
      </c>
      <c r="K193" s="34" t="str">
        <f t="shared" si="11"/>
        <v/>
      </c>
      <c r="O193" t="s">
        <v>1015</v>
      </c>
      <c r="P193" s="34" t="str">
        <f t="shared" si="14"/>
        <v/>
      </c>
      <c r="V193" t="s">
        <v>16</v>
      </c>
      <c r="W193" t="s">
        <v>4304</v>
      </c>
      <c r="X193" t="s">
        <v>4305</v>
      </c>
      <c r="Y193" t="s">
        <v>4306</v>
      </c>
      <c r="Z193" t="s">
        <v>4307</v>
      </c>
      <c r="AA193" t="s">
        <v>4235</v>
      </c>
      <c r="AB193" t="s">
        <v>4351</v>
      </c>
    </row>
    <row r="194" spans="1:28" ht="15" hidden="1" customHeight="1" x14ac:dyDescent="0.2">
      <c r="A194" t="s">
        <v>4087</v>
      </c>
      <c r="B194" t="s">
        <v>4145</v>
      </c>
      <c r="C194" s="50">
        <f t="shared" ca="1" si="12"/>
        <v>14</v>
      </c>
      <c r="D194" t="s">
        <v>4303</v>
      </c>
      <c r="F194" s="34" t="str">
        <f>IF(AND(V194="TEXT",AB194&lt;&gt;""),"Coded",VLOOKUP(V194,Lists!$E$1:$F$12,2,FALSE))</f>
        <v>Coded</v>
      </c>
      <c r="G194" s="50">
        <f t="shared" ca="1" si="13"/>
        <v>44</v>
      </c>
      <c r="H194" t="s">
        <v>4237</v>
      </c>
      <c r="J194" s="34" t="str">
        <f t="shared" si="10"/>
        <v/>
      </c>
      <c r="K194" s="34" t="str">
        <f t="shared" si="11"/>
        <v/>
      </c>
      <c r="O194" t="s">
        <v>1015</v>
      </c>
      <c r="P194" s="34" t="str">
        <f t="shared" si="14"/>
        <v/>
      </c>
      <c r="V194" t="s">
        <v>16</v>
      </c>
      <c r="W194" t="s">
        <v>4304</v>
      </c>
      <c r="X194" t="s">
        <v>4305</v>
      </c>
      <c r="Y194" t="s">
        <v>4306</v>
      </c>
      <c r="Z194" t="s">
        <v>4307</v>
      </c>
      <c r="AA194" t="s">
        <v>4237</v>
      </c>
      <c r="AB194" t="s">
        <v>4352</v>
      </c>
    </row>
    <row r="195" spans="1:28" ht="15" hidden="1" customHeight="1" x14ac:dyDescent="0.2">
      <c r="A195" t="s">
        <v>4087</v>
      </c>
      <c r="B195" t="s">
        <v>4145</v>
      </c>
      <c r="C195" s="50">
        <f t="shared" ca="1" si="12"/>
        <v>14</v>
      </c>
      <c r="D195" t="s">
        <v>4303</v>
      </c>
      <c r="F195" s="34" t="str">
        <f>IF(AND(V195="TEXT",AB195&lt;&gt;""),"Coded",VLOOKUP(V195,Lists!$E$1:$F$12,2,FALSE))</f>
        <v>Coded</v>
      </c>
      <c r="G195" s="50">
        <f t="shared" ca="1" si="13"/>
        <v>45</v>
      </c>
      <c r="H195" t="s">
        <v>4239</v>
      </c>
      <c r="J195" s="34" t="str">
        <f t="shared" ref="J195:J258" si="15">IF(V195="BOOLEAN","Yes/no",IF(V195="TRUE_ONLY","True only",IF(V195="INTEGER","Integer",IF(V195="INTEGER_ZERO_OR_POSITIVE","Integer zero or positive",""))))</f>
        <v/>
      </c>
      <c r="K195" s="34" t="str">
        <f t="shared" ref="K195:K258" si="16">IF(V195="LONG_TEXT",255,IF(AND(V195="TEXT",AB195=""),50,""))</f>
        <v/>
      </c>
      <c r="O195" t="s">
        <v>1015</v>
      </c>
      <c r="P195" s="34" t="str">
        <f t="shared" si="14"/>
        <v/>
      </c>
      <c r="V195" t="s">
        <v>16</v>
      </c>
      <c r="W195" t="s">
        <v>4304</v>
      </c>
      <c r="X195" t="s">
        <v>4305</v>
      </c>
      <c r="Y195" t="s">
        <v>4306</v>
      </c>
      <c r="Z195" t="s">
        <v>4307</v>
      </c>
      <c r="AA195" t="s">
        <v>4239</v>
      </c>
      <c r="AB195" t="s">
        <v>4353</v>
      </c>
    </row>
    <row r="196" spans="1:28" ht="15" hidden="1" customHeight="1" x14ac:dyDescent="0.2">
      <c r="A196" s="58" t="s">
        <v>4087</v>
      </c>
      <c r="B196" s="58" t="s">
        <v>4145</v>
      </c>
      <c r="C196" s="50">
        <f t="shared" ref="C196:C259" ca="1" si="17">IF(A196&lt;&gt;OFFSET(A196,-1,0),1,OFFSET(C196,-1,0)+IF(D196=OFFSET(D196,-1,0),0,1))</f>
        <v>14</v>
      </c>
      <c r="D196" s="58" t="s">
        <v>4303</v>
      </c>
      <c r="E196" s="58"/>
      <c r="F196" s="56" t="str">
        <f>IF(AND(V196="TEXT",AB196&lt;&gt;""),"Coded",VLOOKUP(V196,Lists!$E$1:$F$12,2,FALSE))</f>
        <v>Coded</v>
      </c>
      <c r="G196" s="57">
        <f t="shared" ca="1" si="13"/>
        <v>46</v>
      </c>
      <c r="H196" s="58" t="s">
        <v>4241</v>
      </c>
      <c r="J196" s="34" t="str">
        <f t="shared" si="15"/>
        <v/>
      </c>
      <c r="K196" s="34" t="str">
        <f t="shared" si="16"/>
        <v/>
      </c>
      <c r="O196" t="s">
        <v>4122</v>
      </c>
      <c r="P196" s="34" t="str">
        <f t="shared" si="14"/>
        <v/>
      </c>
      <c r="V196" t="s">
        <v>16</v>
      </c>
      <c r="W196" t="s">
        <v>4304</v>
      </c>
      <c r="X196" t="s">
        <v>4305</v>
      </c>
      <c r="Y196" t="s">
        <v>4306</v>
      </c>
      <c r="Z196" t="s">
        <v>4307</v>
      </c>
      <c r="AA196" t="s">
        <v>4241</v>
      </c>
      <c r="AB196" t="s">
        <v>4354</v>
      </c>
    </row>
    <row r="197" spans="1:28" ht="15" hidden="1" customHeight="1" x14ac:dyDescent="0.2">
      <c r="A197" t="s">
        <v>4087</v>
      </c>
      <c r="B197" t="s">
        <v>4145</v>
      </c>
      <c r="C197" s="50">
        <f t="shared" ca="1" si="17"/>
        <v>14</v>
      </c>
      <c r="D197" t="s">
        <v>4303</v>
      </c>
      <c r="F197" s="34" t="str">
        <f>IF(AND(V197="TEXT",AB197&lt;&gt;""),"Coded",VLOOKUP(V197,Lists!$E$1:$F$12,2,FALSE))</f>
        <v>Coded</v>
      </c>
      <c r="G197" s="50">
        <f t="shared" ref="G197:G260" ca="1" si="18">IF(F197="Coded",IF(D197&lt;&gt;OFFSET(D197,-1,0),1,_xlfn.MAXIFS(INDIRECT("G$1:G"&amp;ROW()-1),INDIRECT("A$1:A"&amp;ROW()-1),A197,INDIRECT("D$1:D"&amp;ROW()-1),D197)+1),"")</f>
        <v>47</v>
      </c>
      <c r="H197" t="s">
        <v>1175</v>
      </c>
      <c r="J197" s="34" t="str">
        <f t="shared" si="15"/>
        <v/>
      </c>
      <c r="K197" s="34" t="str">
        <f t="shared" si="16"/>
        <v/>
      </c>
      <c r="O197" t="s">
        <v>1015</v>
      </c>
      <c r="P197" s="34" t="str">
        <f t="shared" si="14"/>
        <v/>
      </c>
      <c r="V197" t="s">
        <v>16</v>
      </c>
      <c r="W197" t="s">
        <v>4304</v>
      </c>
      <c r="X197" t="s">
        <v>4305</v>
      </c>
      <c r="Y197" t="s">
        <v>4306</v>
      </c>
      <c r="Z197" t="s">
        <v>4307</v>
      </c>
      <c r="AA197" t="s">
        <v>1175</v>
      </c>
      <c r="AB197" t="s">
        <v>4355</v>
      </c>
    </row>
    <row r="198" spans="1:28" ht="15" hidden="1" customHeight="1" x14ac:dyDescent="0.2">
      <c r="A198" t="s">
        <v>4087</v>
      </c>
      <c r="B198" t="s">
        <v>4145</v>
      </c>
      <c r="C198" s="50">
        <f t="shared" ca="1" si="17"/>
        <v>15</v>
      </c>
      <c r="D198" t="s">
        <v>4356</v>
      </c>
      <c r="F198" s="34" t="str">
        <f>IF(AND(V198="TEXT",AB198&lt;&gt;""),"Coded",VLOOKUP(V198,Lists!$E$1:$F$12,2,FALSE))</f>
        <v>Text</v>
      </c>
      <c r="G198" s="50" t="str">
        <f t="shared" ca="1" si="18"/>
        <v/>
      </c>
      <c r="H198" t="s">
        <v>1015</v>
      </c>
      <c r="J198" s="34" t="str">
        <f t="shared" si="15"/>
        <v/>
      </c>
      <c r="K198" s="34">
        <f t="shared" si="16"/>
        <v>50</v>
      </c>
      <c r="O198" t="s">
        <v>4357</v>
      </c>
      <c r="P198" s="34" t="str">
        <f t="shared" si="14"/>
        <v>Hide concept if [Main signs and symptoms 3] &lt;&gt; 'Other'</v>
      </c>
      <c r="V198" t="s">
        <v>16</v>
      </c>
      <c r="W198" t="s">
        <v>4358</v>
      </c>
      <c r="X198" t="s">
        <v>4359</v>
      </c>
      <c r="Y198" t="s">
        <v>1015</v>
      </c>
      <c r="Z198" t="s">
        <v>1015</v>
      </c>
      <c r="AA198" t="s">
        <v>1015</v>
      </c>
      <c r="AB198" t="s">
        <v>1015</v>
      </c>
    </row>
    <row r="199" spans="1:28" ht="15" hidden="1" customHeight="1" x14ac:dyDescent="0.2">
      <c r="A199" t="s">
        <v>4087</v>
      </c>
      <c r="B199" t="s">
        <v>4145</v>
      </c>
      <c r="C199" s="50">
        <f t="shared" ca="1" si="17"/>
        <v>16</v>
      </c>
      <c r="D199" t="s">
        <v>1224</v>
      </c>
      <c r="F199" s="34" t="str">
        <f>IF(AND(V199="TEXT",AB199&lt;&gt;""),"Coded",VLOOKUP(V199,Lists!$E$1:$F$12,2,FALSE))</f>
        <v>Coded</v>
      </c>
      <c r="G199" s="50">
        <f t="shared" ca="1" si="18"/>
        <v>1</v>
      </c>
      <c r="H199" t="s">
        <v>1122</v>
      </c>
      <c r="J199" s="34" t="str">
        <f t="shared" si="15"/>
        <v/>
      </c>
      <c r="K199" s="34" t="str">
        <f t="shared" si="16"/>
        <v/>
      </c>
      <c r="O199" t="s">
        <v>1015</v>
      </c>
      <c r="P199" s="34" t="str">
        <f t="shared" si="14"/>
        <v/>
      </c>
      <c r="V199" t="s">
        <v>16</v>
      </c>
      <c r="W199" t="s">
        <v>1230</v>
      </c>
      <c r="X199" t="s">
        <v>1231</v>
      </c>
      <c r="Y199" t="s">
        <v>1232</v>
      </c>
      <c r="Z199" t="s">
        <v>1233</v>
      </c>
      <c r="AA199" t="s">
        <v>1122</v>
      </c>
      <c r="AB199" t="s">
        <v>2744</v>
      </c>
    </row>
    <row r="200" spans="1:28" ht="15" hidden="1" customHeight="1" x14ac:dyDescent="0.2">
      <c r="A200" t="s">
        <v>4087</v>
      </c>
      <c r="B200" t="s">
        <v>4145</v>
      </c>
      <c r="C200" s="50">
        <f t="shared" ca="1" si="17"/>
        <v>16</v>
      </c>
      <c r="D200" t="s">
        <v>1224</v>
      </c>
      <c r="F200" s="34" t="str">
        <f>IF(AND(V200="TEXT",AB200&lt;&gt;""),"Coded",VLOOKUP(V200,Lists!$E$1:$F$12,2,FALSE))</f>
        <v>Coded</v>
      </c>
      <c r="G200" s="50">
        <f t="shared" ca="1" si="18"/>
        <v>2</v>
      </c>
      <c r="H200" t="s">
        <v>1131</v>
      </c>
      <c r="J200" s="34" t="str">
        <f t="shared" si="15"/>
        <v/>
      </c>
      <c r="K200" s="34" t="str">
        <f t="shared" si="16"/>
        <v/>
      </c>
      <c r="O200" t="s">
        <v>1015</v>
      </c>
      <c r="P200" s="34" t="str">
        <f t="shared" si="14"/>
        <v/>
      </c>
      <c r="V200" t="s">
        <v>16</v>
      </c>
      <c r="W200" t="s">
        <v>1230</v>
      </c>
      <c r="X200" t="s">
        <v>1231</v>
      </c>
      <c r="Y200" t="s">
        <v>1232</v>
      </c>
      <c r="Z200" t="s">
        <v>1233</v>
      </c>
      <c r="AA200" t="s">
        <v>1131</v>
      </c>
      <c r="AB200" t="s">
        <v>2746</v>
      </c>
    </row>
    <row r="201" spans="1:28" ht="15" hidden="1" customHeight="1" x14ac:dyDescent="0.2">
      <c r="A201" t="s">
        <v>4087</v>
      </c>
      <c r="B201" t="s">
        <v>4145</v>
      </c>
      <c r="C201" s="50">
        <f t="shared" ca="1" si="17"/>
        <v>16</v>
      </c>
      <c r="D201" t="s">
        <v>1224</v>
      </c>
      <c r="F201" s="34" t="str">
        <f>IF(AND(V201="TEXT",AB201&lt;&gt;""),"Coded",VLOOKUP(V201,Lists!$E$1:$F$12,2,FALSE))</f>
        <v>Coded</v>
      </c>
      <c r="G201" s="50">
        <f t="shared" ca="1" si="18"/>
        <v>3</v>
      </c>
      <c r="H201" t="s">
        <v>1140</v>
      </c>
      <c r="J201" s="34" t="str">
        <f t="shared" si="15"/>
        <v/>
      </c>
      <c r="K201" s="34" t="str">
        <f t="shared" si="16"/>
        <v/>
      </c>
      <c r="O201" t="s">
        <v>1015</v>
      </c>
      <c r="P201" s="34" t="str">
        <f t="shared" si="14"/>
        <v/>
      </c>
      <c r="V201" t="s">
        <v>16</v>
      </c>
      <c r="W201" t="s">
        <v>1230</v>
      </c>
      <c r="X201" t="s">
        <v>1231</v>
      </c>
      <c r="Y201" t="s">
        <v>1232</v>
      </c>
      <c r="Z201" t="s">
        <v>1233</v>
      </c>
      <c r="AA201" t="s">
        <v>1140</v>
      </c>
      <c r="AB201" t="s">
        <v>2748</v>
      </c>
    </row>
    <row r="202" spans="1:28" ht="15" hidden="1" customHeight="1" x14ac:dyDescent="0.2">
      <c r="A202" t="s">
        <v>4087</v>
      </c>
      <c r="B202" t="s">
        <v>4145</v>
      </c>
      <c r="C202" s="50">
        <f t="shared" ca="1" si="17"/>
        <v>16</v>
      </c>
      <c r="D202" t="s">
        <v>1224</v>
      </c>
      <c r="F202" s="34" t="str">
        <f>IF(AND(V202="TEXT",AB202&lt;&gt;""),"Coded",VLOOKUP(V202,Lists!$E$1:$F$12,2,FALSE))</f>
        <v>Coded</v>
      </c>
      <c r="G202" s="50">
        <f t="shared" ca="1" si="18"/>
        <v>4</v>
      </c>
      <c r="H202" t="s">
        <v>1147</v>
      </c>
      <c r="J202" s="34" t="str">
        <f t="shared" si="15"/>
        <v/>
      </c>
      <c r="K202" s="34" t="str">
        <f t="shared" si="16"/>
        <v/>
      </c>
      <c r="O202" t="s">
        <v>1015</v>
      </c>
      <c r="P202" s="34" t="str">
        <f t="shared" si="14"/>
        <v/>
      </c>
      <c r="V202" t="s">
        <v>16</v>
      </c>
      <c r="W202" t="s">
        <v>1230</v>
      </c>
      <c r="X202" t="s">
        <v>1231</v>
      </c>
      <c r="Y202" t="s">
        <v>1232</v>
      </c>
      <c r="Z202" t="s">
        <v>1233</v>
      </c>
      <c r="AA202" t="s">
        <v>1147</v>
      </c>
      <c r="AB202" t="s">
        <v>2750</v>
      </c>
    </row>
    <row r="203" spans="1:28" ht="15" hidden="1" customHeight="1" x14ac:dyDescent="0.2">
      <c r="A203" t="s">
        <v>4087</v>
      </c>
      <c r="B203" t="s">
        <v>4145</v>
      </c>
      <c r="C203" s="50">
        <f t="shared" ca="1" si="17"/>
        <v>16</v>
      </c>
      <c r="D203" t="s">
        <v>1224</v>
      </c>
      <c r="F203" s="34" t="str">
        <f>IF(AND(V203="TEXT",AB203&lt;&gt;""),"Coded",VLOOKUP(V203,Lists!$E$1:$F$12,2,FALSE))</f>
        <v>Coded</v>
      </c>
      <c r="G203" s="50">
        <f t="shared" ca="1" si="18"/>
        <v>5</v>
      </c>
      <c r="H203" t="s">
        <v>1154</v>
      </c>
      <c r="J203" s="34" t="str">
        <f t="shared" si="15"/>
        <v/>
      </c>
      <c r="K203" s="34" t="str">
        <f t="shared" si="16"/>
        <v/>
      </c>
      <c r="O203" t="s">
        <v>1015</v>
      </c>
      <c r="P203" s="34" t="str">
        <f t="shared" si="14"/>
        <v/>
      </c>
      <c r="V203" t="s">
        <v>16</v>
      </c>
      <c r="W203" t="s">
        <v>1230</v>
      </c>
      <c r="X203" t="s">
        <v>1231</v>
      </c>
      <c r="Y203" t="s">
        <v>1232</v>
      </c>
      <c r="Z203" t="s">
        <v>1233</v>
      </c>
      <c r="AA203" t="s">
        <v>1154</v>
      </c>
      <c r="AB203" t="s">
        <v>2752</v>
      </c>
    </row>
    <row r="204" spans="1:28" ht="15" hidden="1" customHeight="1" x14ac:dyDescent="0.2">
      <c r="A204" t="s">
        <v>4087</v>
      </c>
      <c r="B204" t="s">
        <v>4145</v>
      </c>
      <c r="C204" s="50">
        <f t="shared" ca="1" si="17"/>
        <v>16</v>
      </c>
      <c r="D204" t="s">
        <v>1224</v>
      </c>
      <c r="F204" s="34" t="str">
        <f>IF(AND(V204="TEXT",AB204&lt;&gt;""),"Coded",VLOOKUP(V204,Lists!$E$1:$F$12,2,FALSE))</f>
        <v>Coded</v>
      </c>
      <c r="G204" s="50">
        <f t="shared" ca="1" si="18"/>
        <v>6</v>
      </c>
      <c r="H204" t="s">
        <v>2753</v>
      </c>
      <c r="J204" s="34" t="str">
        <f t="shared" si="15"/>
        <v/>
      </c>
      <c r="K204" s="34" t="str">
        <f t="shared" si="16"/>
        <v/>
      </c>
      <c r="O204" t="s">
        <v>1015</v>
      </c>
      <c r="P204" s="34" t="str">
        <f t="shared" si="14"/>
        <v/>
      </c>
      <c r="V204" t="s">
        <v>16</v>
      </c>
      <c r="W204" t="s">
        <v>1230</v>
      </c>
      <c r="X204" t="s">
        <v>1231</v>
      </c>
      <c r="Y204" t="s">
        <v>1232</v>
      </c>
      <c r="Z204" t="s">
        <v>1233</v>
      </c>
      <c r="AA204" t="s">
        <v>2753</v>
      </c>
      <c r="AB204" t="s">
        <v>2755</v>
      </c>
    </row>
    <row r="205" spans="1:28" ht="15" hidden="1" customHeight="1" x14ac:dyDescent="0.2">
      <c r="A205" t="s">
        <v>4087</v>
      </c>
      <c r="B205" t="s">
        <v>4145</v>
      </c>
      <c r="C205" s="50">
        <f t="shared" ca="1" si="17"/>
        <v>16</v>
      </c>
      <c r="D205" t="s">
        <v>1224</v>
      </c>
      <c r="F205" s="34" t="str">
        <f>IF(AND(V205="TEXT",AB205&lt;&gt;""),"Coded",VLOOKUP(V205,Lists!$E$1:$F$12,2,FALSE))</f>
        <v>Coded</v>
      </c>
      <c r="G205" s="50">
        <f t="shared" ca="1" si="18"/>
        <v>7</v>
      </c>
      <c r="H205" t="s">
        <v>2756</v>
      </c>
      <c r="J205" s="34" t="str">
        <f t="shared" si="15"/>
        <v/>
      </c>
      <c r="K205" s="34" t="str">
        <f t="shared" si="16"/>
        <v/>
      </c>
      <c r="O205" t="s">
        <v>1015</v>
      </c>
      <c r="P205" s="34" t="str">
        <f t="shared" si="14"/>
        <v/>
      </c>
      <c r="V205" t="s">
        <v>16</v>
      </c>
      <c r="W205" t="s">
        <v>1230</v>
      </c>
      <c r="X205" t="s">
        <v>1231</v>
      </c>
      <c r="Y205" t="s">
        <v>1232</v>
      </c>
      <c r="Z205" t="s">
        <v>1233</v>
      </c>
      <c r="AA205" t="s">
        <v>2756</v>
      </c>
      <c r="AB205" t="s">
        <v>2758</v>
      </c>
    </row>
    <row r="206" spans="1:28" ht="15" hidden="1" customHeight="1" x14ac:dyDescent="0.2">
      <c r="A206" t="s">
        <v>4087</v>
      </c>
      <c r="B206" t="s">
        <v>4145</v>
      </c>
      <c r="C206" s="50">
        <f t="shared" ca="1" si="17"/>
        <v>16</v>
      </c>
      <c r="D206" t="s">
        <v>1224</v>
      </c>
      <c r="F206" s="34" t="str">
        <f>IF(AND(V206="TEXT",AB206&lt;&gt;""),"Coded",VLOOKUP(V206,Lists!$E$1:$F$12,2,FALSE))</f>
        <v>Coded</v>
      </c>
      <c r="G206" s="50">
        <f t="shared" ca="1" si="18"/>
        <v>8</v>
      </c>
      <c r="H206" t="s">
        <v>1175</v>
      </c>
      <c r="J206" s="34" t="str">
        <f t="shared" si="15"/>
        <v/>
      </c>
      <c r="K206" s="34" t="str">
        <f t="shared" si="16"/>
        <v/>
      </c>
      <c r="O206" t="s">
        <v>1015</v>
      </c>
      <c r="P206" s="34" t="str">
        <f t="shared" si="14"/>
        <v/>
      </c>
      <c r="V206" t="s">
        <v>16</v>
      </c>
      <c r="W206" t="s">
        <v>1230</v>
      </c>
      <c r="X206" t="s">
        <v>1231</v>
      </c>
      <c r="Y206" t="s">
        <v>1232</v>
      </c>
      <c r="Z206" t="s">
        <v>1233</v>
      </c>
      <c r="AA206" t="s">
        <v>1175</v>
      </c>
      <c r="AB206" t="s">
        <v>2760</v>
      </c>
    </row>
    <row r="207" spans="1:28" ht="15" hidden="1" customHeight="1" x14ac:dyDescent="0.2">
      <c r="A207" t="s">
        <v>4087</v>
      </c>
      <c r="B207" t="s">
        <v>4145</v>
      </c>
      <c r="C207" s="50">
        <f t="shared" ca="1" si="17"/>
        <v>17</v>
      </c>
      <c r="D207" t="s">
        <v>1235</v>
      </c>
      <c r="F207" s="34" t="str">
        <f>IF(AND(V207="TEXT",AB207&lt;&gt;""),"Coded",VLOOKUP(V207,Lists!$E$1:$F$12,2,FALSE))</f>
        <v>Coded</v>
      </c>
      <c r="G207" s="50">
        <f t="shared" ca="1" si="18"/>
        <v>1</v>
      </c>
      <c r="H207" t="s">
        <v>2761</v>
      </c>
      <c r="J207" s="34" t="str">
        <f t="shared" si="15"/>
        <v/>
      </c>
      <c r="K207" s="34" t="str">
        <f t="shared" si="16"/>
        <v/>
      </c>
      <c r="O207" t="s">
        <v>1015</v>
      </c>
      <c r="P207" s="34" t="str">
        <f t="shared" si="14"/>
        <v/>
      </c>
      <c r="V207" t="s">
        <v>16</v>
      </c>
      <c r="W207" t="s">
        <v>1241</v>
      </c>
      <c r="X207" t="s">
        <v>1242</v>
      </c>
      <c r="Y207" t="s">
        <v>1243</v>
      </c>
      <c r="Z207" t="s">
        <v>1244</v>
      </c>
      <c r="AA207" t="s">
        <v>2761</v>
      </c>
      <c r="AB207" t="s">
        <v>2764</v>
      </c>
    </row>
    <row r="208" spans="1:28" ht="15" hidden="1" customHeight="1" x14ac:dyDescent="0.2">
      <c r="A208" t="s">
        <v>4087</v>
      </c>
      <c r="B208" t="s">
        <v>4145</v>
      </c>
      <c r="C208" s="50">
        <f t="shared" ca="1" si="17"/>
        <v>17</v>
      </c>
      <c r="D208" t="s">
        <v>1235</v>
      </c>
      <c r="F208" s="34" t="str">
        <f>IF(AND(V208="TEXT",AB208&lt;&gt;""),"Coded",VLOOKUP(V208,Lists!$E$1:$F$12,2,FALSE))</f>
        <v>Coded</v>
      </c>
      <c r="G208" s="50">
        <f t="shared" ca="1" si="18"/>
        <v>2</v>
      </c>
      <c r="H208" t="s">
        <v>2765</v>
      </c>
      <c r="J208" s="34" t="str">
        <f t="shared" si="15"/>
        <v/>
      </c>
      <c r="K208" s="34" t="str">
        <f t="shared" si="16"/>
        <v/>
      </c>
      <c r="O208" t="s">
        <v>1015</v>
      </c>
      <c r="P208" s="34" t="str">
        <f t="shared" si="14"/>
        <v/>
      </c>
      <c r="V208" t="s">
        <v>16</v>
      </c>
      <c r="W208" t="s">
        <v>1241</v>
      </c>
      <c r="X208" t="s">
        <v>1242</v>
      </c>
      <c r="Y208" t="s">
        <v>1243</v>
      </c>
      <c r="Z208" t="s">
        <v>1244</v>
      </c>
      <c r="AA208" t="s">
        <v>2765</v>
      </c>
      <c r="AB208" t="s">
        <v>2767</v>
      </c>
    </row>
    <row r="209" spans="1:28" ht="15" hidden="1" customHeight="1" x14ac:dyDescent="0.2">
      <c r="A209" t="s">
        <v>4087</v>
      </c>
      <c r="B209" t="s">
        <v>4145</v>
      </c>
      <c r="C209" s="50">
        <f t="shared" ca="1" si="17"/>
        <v>17</v>
      </c>
      <c r="D209" t="s">
        <v>1235</v>
      </c>
      <c r="F209" s="34" t="str">
        <f>IF(AND(V209="TEXT",AB209&lt;&gt;""),"Coded",VLOOKUP(V209,Lists!$E$1:$F$12,2,FALSE))</f>
        <v>Coded</v>
      </c>
      <c r="G209" s="50">
        <f t="shared" ca="1" si="18"/>
        <v>3</v>
      </c>
      <c r="H209" t="s">
        <v>2768</v>
      </c>
      <c r="J209" s="34" t="str">
        <f t="shared" si="15"/>
        <v/>
      </c>
      <c r="K209" s="34" t="str">
        <f t="shared" si="16"/>
        <v/>
      </c>
      <c r="O209" t="s">
        <v>1015</v>
      </c>
      <c r="P209" s="34" t="str">
        <f t="shared" si="14"/>
        <v/>
      </c>
      <c r="V209" t="s">
        <v>16</v>
      </c>
      <c r="W209" t="s">
        <v>1241</v>
      </c>
      <c r="X209" t="s">
        <v>1242</v>
      </c>
      <c r="Y209" t="s">
        <v>1243</v>
      </c>
      <c r="Z209" t="s">
        <v>1244</v>
      </c>
      <c r="AA209" t="s">
        <v>2768</v>
      </c>
      <c r="AB209" t="s">
        <v>2770</v>
      </c>
    </row>
    <row r="210" spans="1:28" ht="15" hidden="1" customHeight="1" x14ac:dyDescent="0.2">
      <c r="A210" t="s">
        <v>4087</v>
      </c>
      <c r="B210" t="s">
        <v>4145</v>
      </c>
      <c r="C210" s="50">
        <f t="shared" ca="1" si="17"/>
        <v>17</v>
      </c>
      <c r="D210" t="s">
        <v>1235</v>
      </c>
      <c r="F210" s="34" t="str">
        <f>IF(AND(V210="TEXT",AB210&lt;&gt;""),"Coded",VLOOKUP(V210,Lists!$E$1:$F$12,2,FALSE))</f>
        <v>Coded</v>
      </c>
      <c r="G210" s="50">
        <f t="shared" ca="1" si="18"/>
        <v>4</v>
      </c>
      <c r="H210" t="s">
        <v>2771</v>
      </c>
      <c r="J210" s="34" t="str">
        <f t="shared" si="15"/>
        <v/>
      </c>
      <c r="K210" s="34" t="str">
        <f t="shared" si="16"/>
        <v/>
      </c>
      <c r="O210" t="s">
        <v>1015</v>
      </c>
      <c r="P210" s="34" t="str">
        <f t="shared" ref="P210:P273" si="19">IF(RIGHT(TRIM(SUBSTITUTE(D210,":","")),7)="specify","Hide concept if ["&amp;D209&amp;"] &lt;&gt; 'Other'","")</f>
        <v/>
      </c>
      <c r="V210" t="s">
        <v>16</v>
      </c>
      <c r="W210" t="s">
        <v>1241</v>
      </c>
      <c r="X210" t="s">
        <v>1242</v>
      </c>
      <c r="Y210" t="s">
        <v>1243</v>
      </c>
      <c r="Z210" t="s">
        <v>1244</v>
      </c>
      <c r="AA210" t="s">
        <v>2771</v>
      </c>
      <c r="AB210" t="s">
        <v>2773</v>
      </c>
    </row>
    <row r="211" spans="1:28" ht="15" hidden="1" customHeight="1" x14ac:dyDescent="0.2">
      <c r="A211" t="s">
        <v>4087</v>
      </c>
      <c r="B211" t="s">
        <v>4145</v>
      </c>
      <c r="C211" s="50">
        <f t="shared" ca="1" si="17"/>
        <v>17</v>
      </c>
      <c r="D211" t="s">
        <v>1235</v>
      </c>
      <c r="F211" s="34" t="str">
        <f>IF(AND(V211="TEXT",AB211&lt;&gt;""),"Coded",VLOOKUP(V211,Lists!$E$1:$F$12,2,FALSE))</f>
        <v>Coded</v>
      </c>
      <c r="G211" s="50">
        <f t="shared" ca="1" si="18"/>
        <v>5</v>
      </c>
      <c r="H211" t="s">
        <v>2774</v>
      </c>
      <c r="J211" s="34" t="str">
        <f t="shared" si="15"/>
        <v/>
      </c>
      <c r="K211" s="34" t="str">
        <f t="shared" si="16"/>
        <v/>
      </c>
      <c r="O211" t="s">
        <v>1015</v>
      </c>
      <c r="P211" s="34" t="str">
        <f t="shared" si="19"/>
        <v/>
      </c>
      <c r="V211" t="s">
        <v>16</v>
      </c>
      <c r="W211" t="s">
        <v>1241</v>
      </c>
      <c r="X211" t="s">
        <v>1242</v>
      </c>
      <c r="Y211" t="s">
        <v>1243</v>
      </c>
      <c r="Z211" t="s">
        <v>1244</v>
      </c>
      <c r="AA211" t="s">
        <v>2774</v>
      </c>
      <c r="AB211" t="s">
        <v>2776</v>
      </c>
    </row>
    <row r="212" spans="1:28" ht="15" hidden="1" customHeight="1" x14ac:dyDescent="0.2">
      <c r="A212" t="s">
        <v>4087</v>
      </c>
      <c r="B212" t="s">
        <v>4145</v>
      </c>
      <c r="C212" s="50">
        <f t="shared" ca="1" si="17"/>
        <v>17</v>
      </c>
      <c r="D212" t="s">
        <v>1235</v>
      </c>
      <c r="F212" s="34" t="str">
        <f>IF(AND(V212="TEXT",AB212&lt;&gt;""),"Coded",VLOOKUP(V212,Lists!$E$1:$F$12,2,FALSE))</f>
        <v>Coded</v>
      </c>
      <c r="G212" s="50">
        <f t="shared" ca="1" si="18"/>
        <v>6</v>
      </c>
      <c r="H212" t="s">
        <v>2777</v>
      </c>
      <c r="J212" s="34" t="str">
        <f t="shared" si="15"/>
        <v/>
      </c>
      <c r="K212" s="34" t="str">
        <f t="shared" si="16"/>
        <v/>
      </c>
      <c r="O212" t="s">
        <v>1015</v>
      </c>
      <c r="P212" s="34" t="str">
        <f t="shared" si="19"/>
        <v/>
      </c>
      <c r="V212" t="s">
        <v>16</v>
      </c>
      <c r="W212" t="s">
        <v>1241</v>
      </c>
      <c r="X212" t="s">
        <v>1242</v>
      </c>
      <c r="Y212" t="s">
        <v>1243</v>
      </c>
      <c r="Z212" t="s">
        <v>1244</v>
      </c>
      <c r="AA212" t="s">
        <v>2777</v>
      </c>
      <c r="AB212" t="s">
        <v>2779</v>
      </c>
    </row>
    <row r="213" spans="1:28" ht="15" hidden="1" customHeight="1" x14ac:dyDescent="0.2">
      <c r="A213" s="58" t="s">
        <v>4087</v>
      </c>
      <c r="B213" s="58" t="s">
        <v>4145</v>
      </c>
      <c r="C213" s="50">
        <f t="shared" ca="1" si="17"/>
        <v>18</v>
      </c>
      <c r="D213" s="58" t="s">
        <v>4360</v>
      </c>
      <c r="F213" s="34" t="str">
        <f>IF(AND(V213="TEXT",AB213&lt;&gt;""),"Coded",VLOOKUP(V213,Lists!$E$1:$F$12,2,FALSE))</f>
        <v>Coded</v>
      </c>
      <c r="G213" s="50">
        <f t="shared" ca="1" si="18"/>
        <v>1</v>
      </c>
      <c r="H213" t="s">
        <v>1122</v>
      </c>
      <c r="J213" s="34" t="str">
        <f t="shared" si="15"/>
        <v/>
      </c>
      <c r="K213" s="34" t="str">
        <f t="shared" si="16"/>
        <v/>
      </c>
      <c r="O213" t="s">
        <v>4361</v>
      </c>
      <c r="P213" s="34" t="str">
        <f t="shared" si="19"/>
        <v/>
      </c>
      <c r="V213" t="s">
        <v>16</v>
      </c>
      <c r="W213" t="s">
        <v>4362</v>
      </c>
      <c r="X213" t="s">
        <v>4363</v>
      </c>
      <c r="Y213" t="s">
        <v>4364</v>
      </c>
      <c r="Z213" t="s">
        <v>4365</v>
      </c>
      <c r="AA213" t="s">
        <v>1122</v>
      </c>
      <c r="AB213" t="s">
        <v>4366</v>
      </c>
    </row>
    <row r="214" spans="1:28" ht="15" hidden="1" customHeight="1" x14ac:dyDescent="0.2">
      <c r="A214" s="58" t="s">
        <v>4087</v>
      </c>
      <c r="B214" s="58" t="s">
        <v>4145</v>
      </c>
      <c r="C214" s="50">
        <f t="shared" ca="1" si="17"/>
        <v>18</v>
      </c>
      <c r="D214" s="58" t="s">
        <v>4360</v>
      </c>
      <c r="F214" s="34" t="str">
        <f>IF(AND(V214="TEXT",AB214&lt;&gt;""),"Coded",VLOOKUP(V214,Lists!$E$1:$F$12,2,FALSE))</f>
        <v>Coded</v>
      </c>
      <c r="G214" s="50">
        <f t="shared" ca="1" si="18"/>
        <v>2</v>
      </c>
      <c r="H214" t="s">
        <v>1131</v>
      </c>
      <c r="J214" s="34" t="str">
        <f t="shared" si="15"/>
        <v/>
      </c>
      <c r="K214" s="34" t="str">
        <f t="shared" si="16"/>
        <v/>
      </c>
      <c r="O214" t="s">
        <v>4361</v>
      </c>
      <c r="P214" s="34" t="str">
        <f t="shared" si="19"/>
        <v/>
      </c>
      <c r="V214" t="s">
        <v>16</v>
      </c>
      <c r="W214" t="s">
        <v>4362</v>
      </c>
      <c r="X214" t="s">
        <v>4363</v>
      </c>
      <c r="Y214" t="s">
        <v>4364</v>
      </c>
      <c r="Z214" t="s">
        <v>4365</v>
      </c>
      <c r="AA214" t="s">
        <v>1131</v>
      </c>
      <c r="AB214" t="s">
        <v>4367</v>
      </c>
    </row>
    <row r="215" spans="1:28" ht="15" hidden="1" customHeight="1" x14ac:dyDescent="0.2">
      <c r="A215" s="58" t="s">
        <v>4087</v>
      </c>
      <c r="B215" s="58" t="s">
        <v>4145</v>
      </c>
      <c r="C215" s="50">
        <f t="shared" ca="1" si="17"/>
        <v>18</v>
      </c>
      <c r="D215" s="58" t="s">
        <v>4360</v>
      </c>
      <c r="F215" s="34" t="str">
        <f>IF(AND(V215="TEXT",AB215&lt;&gt;""),"Coded",VLOOKUP(V215,Lists!$E$1:$F$12,2,FALSE))</f>
        <v>Coded</v>
      </c>
      <c r="G215" s="50">
        <f t="shared" ca="1" si="18"/>
        <v>3</v>
      </c>
      <c r="H215" t="s">
        <v>1140</v>
      </c>
      <c r="J215" s="34" t="str">
        <f t="shared" si="15"/>
        <v/>
      </c>
      <c r="K215" s="34" t="str">
        <f t="shared" si="16"/>
        <v/>
      </c>
      <c r="O215" t="s">
        <v>4361</v>
      </c>
      <c r="P215" s="34" t="str">
        <f t="shared" si="19"/>
        <v/>
      </c>
      <c r="V215" t="s">
        <v>16</v>
      </c>
      <c r="W215" t="s">
        <v>4362</v>
      </c>
      <c r="X215" t="s">
        <v>4363</v>
      </c>
      <c r="Y215" t="s">
        <v>4364</v>
      </c>
      <c r="Z215" t="s">
        <v>4365</v>
      </c>
      <c r="AA215" t="s">
        <v>1140</v>
      </c>
      <c r="AB215" t="s">
        <v>4368</v>
      </c>
    </row>
    <row r="216" spans="1:28" ht="15" hidden="1" customHeight="1" x14ac:dyDescent="0.2">
      <c r="A216" s="58" t="s">
        <v>4087</v>
      </c>
      <c r="B216" s="58" t="s">
        <v>4145</v>
      </c>
      <c r="C216" s="50">
        <f t="shared" ca="1" si="17"/>
        <v>18</v>
      </c>
      <c r="D216" s="58" t="s">
        <v>4360</v>
      </c>
      <c r="F216" s="34" t="str">
        <f>IF(AND(V216="TEXT",AB216&lt;&gt;""),"Coded",VLOOKUP(V216,Lists!$E$1:$F$12,2,FALSE))</f>
        <v>Coded</v>
      </c>
      <c r="G216" s="50">
        <f t="shared" ca="1" si="18"/>
        <v>4</v>
      </c>
      <c r="H216" t="s">
        <v>1147</v>
      </c>
      <c r="J216" s="34" t="str">
        <f t="shared" si="15"/>
        <v/>
      </c>
      <c r="K216" s="34" t="str">
        <f t="shared" si="16"/>
        <v/>
      </c>
      <c r="O216" t="s">
        <v>4361</v>
      </c>
      <c r="P216" s="34" t="str">
        <f t="shared" si="19"/>
        <v/>
      </c>
      <c r="V216" t="s">
        <v>16</v>
      </c>
      <c r="W216" t="s">
        <v>4362</v>
      </c>
      <c r="X216" t="s">
        <v>4363</v>
      </c>
      <c r="Y216" t="s">
        <v>4364</v>
      </c>
      <c r="Z216" t="s">
        <v>4365</v>
      </c>
      <c r="AA216" t="s">
        <v>1147</v>
      </c>
      <c r="AB216" t="s">
        <v>4369</v>
      </c>
    </row>
    <row r="217" spans="1:28" ht="15" hidden="1" customHeight="1" x14ac:dyDescent="0.2">
      <c r="A217" s="58" t="s">
        <v>4087</v>
      </c>
      <c r="B217" s="58" t="s">
        <v>4145</v>
      </c>
      <c r="C217" s="50">
        <f t="shared" ca="1" si="17"/>
        <v>18</v>
      </c>
      <c r="D217" s="58" t="s">
        <v>4360</v>
      </c>
      <c r="F217" s="34" t="str">
        <f>IF(AND(V217="TEXT",AB217&lt;&gt;""),"Coded",VLOOKUP(V217,Lists!$E$1:$F$12,2,FALSE))</f>
        <v>Coded</v>
      </c>
      <c r="G217" s="50">
        <f t="shared" ca="1" si="18"/>
        <v>5</v>
      </c>
      <c r="H217" t="s">
        <v>1154</v>
      </c>
      <c r="J217" s="34" t="str">
        <f t="shared" si="15"/>
        <v/>
      </c>
      <c r="K217" s="34" t="str">
        <f t="shared" si="16"/>
        <v/>
      </c>
      <c r="O217" t="s">
        <v>4361</v>
      </c>
      <c r="P217" s="34" t="str">
        <f t="shared" si="19"/>
        <v/>
      </c>
      <c r="V217" t="s">
        <v>16</v>
      </c>
      <c r="W217" t="s">
        <v>4362</v>
      </c>
      <c r="X217" t="s">
        <v>4363</v>
      </c>
      <c r="Y217" t="s">
        <v>4364</v>
      </c>
      <c r="Z217" t="s">
        <v>4365</v>
      </c>
      <c r="AA217" t="s">
        <v>1154</v>
      </c>
      <c r="AB217" t="s">
        <v>4370</v>
      </c>
    </row>
    <row r="218" spans="1:28" ht="15" hidden="1" customHeight="1" x14ac:dyDescent="0.2">
      <c r="A218" s="58" t="s">
        <v>4087</v>
      </c>
      <c r="B218" s="58" t="s">
        <v>4145</v>
      </c>
      <c r="C218" s="50">
        <f t="shared" ca="1" si="17"/>
        <v>18</v>
      </c>
      <c r="D218" s="58" t="s">
        <v>4360</v>
      </c>
      <c r="F218" s="34" t="str">
        <f>IF(AND(V218="TEXT",AB218&lt;&gt;""),"Coded",VLOOKUP(V218,Lists!$E$1:$F$12,2,FALSE))</f>
        <v>Coded</v>
      </c>
      <c r="G218" s="50">
        <f t="shared" ca="1" si="18"/>
        <v>6</v>
      </c>
      <c r="H218" t="s">
        <v>2753</v>
      </c>
      <c r="J218" s="34" t="str">
        <f t="shared" si="15"/>
        <v/>
      </c>
      <c r="K218" s="34" t="str">
        <f t="shared" si="16"/>
        <v/>
      </c>
      <c r="O218" t="s">
        <v>4361</v>
      </c>
      <c r="P218" s="34" t="str">
        <f t="shared" si="19"/>
        <v/>
      </c>
      <c r="V218" t="s">
        <v>16</v>
      </c>
      <c r="W218" t="s">
        <v>4362</v>
      </c>
      <c r="X218" t="s">
        <v>4363</v>
      </c>
      <c r="Y218" t="s">
        <v>4364</v>
      </c>
      <c r="Z218" t="s">
        <v>4365</v>
      </c>
      <c r="AA218" t="s">
        <v>2753</v>
      </c>
      <c r="AB218" t="s">
        <v>4371</v>
      </c>
    </row>
    <row r="219" spans="1:28" ht="15" hidden="1" customHeight="1" x14ac:dyDescent="0.2">
      <c r="A219" s="58" t="s">
        <v>4087</v>
      </c>
      <c r="B219" s="58" t="s">
        <v>4145</v>
      </c>
      <c r="C219" s="50">
        <f t="shared" ca="1" si="17"/>
        <v>18</v>
      </c>
      <c r="D219" s="58" t="s">
        <v>4360</v>
      </c>
      <c r="F219" s="34" t="str">
        <f>IF(AND(V219="TEXT",AB219&lt;&gt;""),"Coded",VLOOKUP(V219,Lists!$E$1:$F$12,2,FALSE))</f>
        <v>Coded</v>
      </c>
      <c r="G219" s="50">
        <f t="shared" ca="1" si="18"/>
        <v>7</v>
      </c>
      <c r="H219" t="s">
        <v>2756</v>
      </c>
      <c r="J219" s="34" t="str">
        <f t="shared" si="15"/>
        <v/>
      </c>
      <c r="K219" s="34" t="str">
        <f t="shared" si="16"/>
        <v/>
      </c>
      <c r="O219" t="s">
        <v>4361</v>
      </c>
      <c r="P219" s="34" t="str">
        <f t="shared" si="19"/>
        <v/>
      </c>
      <c r="V219" t="s">
        <v>16</v>
      </c>
      <c r="W219" t="s">
        <v>4362</v>
      </c>
      <c r="X219" t="s">
        <v>4363</v>
      </c>
      <c r="Y219" t="s">
        <v>4364</v>
      </c>
      <c r="Z219" t="s">
        <v>4365</v>
      </c>
      <c r="AA219" t="s">
        <v>2756</v>
      </c>
      <c r="AB219" t="s">
        <v>4372</v>
      </c>
    </row>
    <row r="220" spans="1:28" ht="15" hidden="1" customHeight="1" x14ac:dyDescent="0.2">
      <c r="A220" s="58" t="s">
        <v>4087</v>
      </c>
      <c r="B220" s="58" t="s">
        <v>4145</v>
      </c>
      <c r="C220" s="50">
        <f t="shared" ca="1" si="17"/>
        <v>18</v>
      </c>
      <c r="D220" s="58" t="s">
        <v>4360</v>
      </c>
      <c r="F220" s="34" t="str">
        <f>IF(AND(V220="TEXT",AB220&lt;&gt;""),"Coded",VLOOKUP(V220,Lists!$E$1:$F$12,2,FALSE))</f>
        <v>Coded</v>
      </c>
      <c r="G220" s="50">
        <f t="shared" ca="1" si="18"/>
        <v>8</v>
      </c>
      <c r="H220" t="s">
        <v>1175</v>
      </c>
      <c r="J220" s="34" t="str">
        <f t="shared" si="15"/>
        <v/>
      </c>
      <c r="K220" s="34" t="str">
        <f t="shared" si="16"/>
        <v/>
      </c>
      <c r="O220" t="s">
        <v>4361</v>
      </c>
      <c r="P220" s="34" t="str">
        <f t="shared" si="19"/>
        <v/>
      </c>
      <c r="V220" t="s">
        <v>16</v>
      </c>
      <c r="W220" t="s">
        <v>4362</v>
      </c>
      <c r="X220" t="s">
        <v>4363</v>
      </c>
      <c r="Y220" t="s">
        <v>4364</v>
      </c>
      <c r="Z220" t="s">
        <v>4365</v>
      </c>
      <c r="AA220" t="s">
        <v>1175</v>
      </c>
      <c r="AB220" t="s">
        <v>4373</v>
      </c>
    </row>
    <row r="221" spans="1:28" ht="15" hidden="1" customHeight="1" x14ac:dyDescent="0.2">
      <c r="A221" s="58" t="s">
        <v>4087</v>
      </c>
      <c r="B221" s="58" t="s">
        <v>4145</v>
      </c>
      <c r="C221" s="50">
        <f t="shared" ca="1" si="17"/>
        <v>19</v>
      </c>
      <c r="D221" s="58" t="s">
        <v>4374</v>
      </c>
      <c r="F221" s="34" t="str">
        <f>IF(AND(V221="TEXT",AB221&lt;&gt;""),"Coded",VLOOKUP(V221,Lists!$E$1:$F$12,2,FALSE))</f>
        <v>Coded</v>
      </c>
      <c r="G221" s="50">
        <f t="shared" ca="1" si="18"/>
        <v>1</v>
      </c>
      <c r="H221" t="s">
        <v>1122</v>
      </c>
      <c r="J221" s="34" t="str">
        <f t="shared" si="15"/>
        <v/>
      </c>
      <c r="K221" s="34" t="str">
        <f t="shared" si="16"/>
        <v/>
      </c>
      <c r="O221" t="s">
        <v>4361</v>
      </c>
      <c r="P221" s="34" t="str">
        <f t="shared" si="19"/>
        <v/>
      </c>
      <c r="V221" t="s">
        <v>16</v>
      </c>
      <c r="W221" t="s">
        <v>4375</v>
      </c>
      <c r="X221" t="s">
        <v>4376</v>
      </c>
      <c r="Y221" t="s">
        <v>4377</v>
      </c>
      <c r="Z221" t="s">
        <v>4378</v>
      </c>
      <c r="AA221" t="s">
        <v>1122</v>
      </c>
      <c r="AB221" t="s">
        <v>4379</v>
      </c>
    </row>
    <row r="222" spans="1:28" ht="15" hidden="1" customHeight="1" x14ac:dyDescent="0.2">
      <c r="A222" s="58" t="s">
        <v>4087</v>
      </c>
      <c r="B222" s="58" t="s">
        <v>4145</v>
      </c>
      <c r="C222" s="50">
        <f t="shared" ca="1" si="17"/>
        <v>19</v>
      </c>
      <c r="D222" s="58" t="s">
        <v>4374</v>
      </c>
      <c r="F222" s="34" t="str">
        <f>IF(AND(V222="TEXT",AB222&lt;&gt;""),"Coded",VLOOKUP(V222,Lists!$E$1:$F$12,2,FALSE))</f>
        <v>Coded</v>
      </c>
      <c r="G222" s="50">
        <f t="shared" ca="1" si="18"/>
        <v>2</v>
      </c>
      <c r="H222" t="s">
        <v>1131</v>
      </c>
      <c r="J222" s="34" t="str">
        <f t="shared" si="15"/>
        <v/>
      </c>
      <c r="K222" s="34" t="str">
        <f t="shared" si="16"/>
        <v/>
      </c>
      <c r="O222" t="s">
        <v>4361</v>
      </c>
      <c r="P222" s="34" t="str">
        <f t="shared" si="19"/>
        <v/>
      </c>
      <c r="V222" t="s">
        <v>16</v>
      </c>
      <c r="W222" t="s">
        <v>4375</v>
      </c>
      <c r="X222" t="s">
        <v>4376</v>
      </c>
      <c r="Y222" t="s">
        <v>4377</v>
      </c>
      <c r="Z222" t="s">
        <v>4378</v>
      </c>
      <c r="AA222" t="s">
        <v>1131</v>
      </c>
      <c r="AB222" t="s">
        <v>4380</v>
      </c>
    </row>
    <row r="223" spans="1:28" ht="15" hidden="1" customHeight="1" x14ac:dyDescent="0.2">
      <c r="A223" s="58" t="s">
        <v>4087</v>
      </c>
      <c r="B223" s="58" t="s">
        <v>4145</v>
      </c>
      <c r="C223" s="50">
        <f t="shared" ca="1" si="17"/>
        <v>19</v>
      </c>
      <c r="D223" s="58" t="s">
        <v>4374</v>
      </c>
      <c r="F223" s="34" t="str">
        <f>IF(AND(V223="TEXT",AB223&lt;&gt;""),"Coded",VLOOKUP(V223,Lists!$E$1:$F$12,2,FALSE))</f>
        <v>Coded</v>
      </c>
      <c r="G223" s="50">
        <f t="shared" ca="1" si="18"/>
        <v>3</v>
      </c>
      <c r="H223" t="s">
        <v>1140</v>
      </c>
      <c r="J223" s="34" t="str">
        <f t="shared" si="15"/>
        <v/>
      </c>
      <c r="K223" s="34" t="str">
        <f t="shared" si="16"/>
        <v/>
      </c>
      <c r="O223" t="s">
        <v>4361</v>
      </c>
      <c r="P223" s="34" t="str">
        <f t="shared" si="19"/>
        <v/>
      </c>
      <c r="V223" t="s">
        <v>16</v>
      </c>
      <c r="W223" t="s">
        <v>4375</v>
      </c>
      <c r="X223" t="s">
        <v>4376</v>
      </c>
      <c r="Y223" t="s">
        <v>4377</v>
      </c>
      <c r="Z223" t="s">
        <v>4378</v>
      </c>
      <c r="AA223" t="s">
        <v>1140</v>
      </c>
      <c r="AB223" t="s">
        <v>4381</v>
      </c>
    </row>
    <row r="224" spans="1:28" ht="15" hidden="1" customHeight="1" x14ac:dyDescent="0.2">
      <c r="A224" s="58" t="s">
        <v>4087</v>
      </c>
      <c r="B224" s="58" t="s">
        <v>4145</v>
      </c>
      <c r="C224" s="50">
        <f t="shared" ca="1" si="17"/>
        <v>19</v>
      </c>
      <c r="D224" s="58" t="s">
        <v>4374</v>
      </c>
      <c r="F224" s="34" t="str">
        <f>IF(AND(V224="TEXT",AB224&lt;&gt;""),"Coded",VLOOKUP(V224,Lists!$E$1:$F$12,2,FALSE))</f>
        <v>Coded</v>
      </c>
      <c r="G224" s="50">
        <f t="shared" ca="1" si="18"/>
        <v>4</v>
      </c>
      <c r="H224" t="s">
        <v>1147</v>
      </c>
      <c r="J224" s="34" t="str">
        <f t="shared" si="15"/>
        <v/>
      </c>
      <c r="K224" s="34" t="str">
        <f t="shared" si="16"/>
        <v/>
      </c>
      <c r="O224" t="s">
        <v>4361</v>
      </c>
      <c r="P224" s="34" t="str">
        <f t="shared" si="19"/>
        <v/>
      </c>
      <c r="V224" t="s">
        <v>16</v>
      </c>
      <c r="W224" t="s">
        <v>4375</v>
      </c>
      <c r="X224" t="s">
        <v>4376</v>
      </c>
      <c r="Y224" t="s">
        <v>4377</v>
      </c>
      <c r="Z224" t="s">
        <v>4378</v>
      </c>
      <c r="AA224" t="s">
        <v>1147</v>
      </c>
      <c r="AB224" t="s">
        <v>4382</v>
      </c>
    </row>
    <row r="225" spans="1:28" ht="15" hidden="1" customHeight="1" x14ac:dyDescent="0.2">
      <c r="A225" s="58" t="s">
        <v>4087</v>
      </c>
      <c r="B225" s="58" t="s">
        <v>4145</v>
      </c>
      <c r="C225" s="50">
        <f t="shared" ca="1" si="17"/>
        <v>19</v>
      </c>
      <c r="D225" s="58" t="s">
        <v>4374</v>
      </c>
      <c r="F225" s="34" t="str">
        <f>IF(AND(V225="TEXT",AB225&lt;&gt;""),"Coded",VLOOKUP(V225,Lists!$E$1:$F$12,2,FALSE))</f>
        <v>Coded</v>
      </c>
      <c r="G225" s="50">
        <f t="shared" ca="1" si="18"/>
        <v>5</v>
      </c>
      <c r="H225" t="s">
        <v>1154</v>
      </c>
      <c r="J225" s="34" t="str">
        <f t="shared" si="15"/>
        <v/>
      </c>
      <c r="K225" s="34" t="str">
        <f t="shared" si="16"/>
        <v/>
      </c>
      <c r="O225" t="s">
        <v>4361</v>
      </c>
      <c r="P225" s="34" t="str">
        <f t="shared" si="19"/>
        <v/>
      </c>
      <c r="V225" t="s">
        <v>16</v>
      </c>
      <c r="W225" t="s">
        <v>4375</v>
      </c>
      <c r="X225" t="s">
        <v>4376</v>
      </c>
      <c r="Y225" t="s">
        <v>4377</v>
      </c>
      <c r="Z225" t="s">
        <v>4378</v>
      </c>
      <c r="AA225" t="s">
        <v>1154</v>
      </c>
      <c r="AB225" t="s">
        <v>4383</v>
      </c>
    </row>
    <row r="226" spans="1:28" ht="15" hidden="1" customHeight="1" x14ac:dyDescent="0.2">
      <c r="A226" s="58" t="s">
        <v>4087</v>
      </c>
      <c r="B226" s="58" t="s">
        <v>4145</v>
      </c>
      <c r="C226" s="50">
        <f t="shared" ca="1" si="17"/>
        <v>19</v>
      </c>
      <c r="D226" s="58" t="s">
        <v>4374</v>
      </c>
      <c r="F226" s="34" t="str">
        <f>IF(AND(V226="TEXT",AB226&lt;&gt;""),"Coded",VLOOKUP(V226,Lists!$E$1:$F$12,2,FALSE))</f>
        <v>Coded</v>
      </c>
      <c r="G226" s="50">
        <f t="shared" ca="1" si="18"/>
        <v>6</v>
      </c>
      <c r="H226" t="s">
        <v>2753</v>
      </c>
      <c r="J226" s="34" t="str">
        <f t="shared" si="15"/>
        <v/>
      </c>
      <c r="K226" s="34" t="str">
        <f t="shared" si="16"/>
        <v/>
      </c>
      <c r="O226" t="s">
        <v>4361</v>
      </c>
      <c r="P226" s="34" t="str">
        <f t="shared" si="19"/>
        <v/>
      </c>
      <c r="V226" t="s">
        <v>16</v>
      </c>
      <c r="W226" t="s">
        <v>4375</v>
      </c>
      <c r="X226" t="s">
        <v>4376</v>
      </c>
      <c r="Y226" t="s">
        <v>4377</v>
      </c>
      <c r="Z226" t="s">
        <v>4378</v>
      </c>
      <c r="AA226" t="s">
        <v>2753</v>
      </c>
      <c r="AB226" t="s">
        <v>4384</v>
      </c>
    </row>
    <row r="227" spans="1:28" ht="15" hidden="1" customHeight="1" x14ac:dyDescent="0.2">
      <c r="A227" s="58" t="s">
        <v>4087</v>
      </c>
      <c r="B227" s="58" t="s">
        <v>4145</v>
      </c>
      <c r="C227" s="50">
        <f t="shared" ca="1" si="17"/>
        <v>19</v>
      </c>
      <c r="D227" s="58" t="s">
        <v>4374</v>
      </c>
      <c r="F227" s="34" t="str">
        <f>IF(AND(V227="TEXT",AB227&lt;&gt;""),"Coded",VLOOKUP(V227,Lists!$E$1:$F$12,2,FALSE))</f>
        <v>Coded</v>
      </c>
      <c r="G227" s="50">
        <f t="shared" ca="1" si="18"/>
        <v>7</v>
      </c>
      <c r="H227" t="s">
        <v>2756</v>
      </c>
      <c r="J227" s="34" t="str">
        <f t="shared" si="15"/>
        <v/>
      </c>
      <c r="K227" s="34" t="str">
        <f t="shared" si="16"/>
        <v/>
      </c>
      <c r="O227" t="s">
        <v>4361</v>
      </c>
      <c r="P227" s="34" t="str">
        <f t="shared" si="19"/>
        <v/>
      </c>
      <c r="V227" t="s">
        <v>16</v>
      </c>
      <c r="W227" t="s">
        <v>4375</v>
      </c>
      <c r="X227" t="s">
        <v>4376</v>
      </c>
      <c r="Y227" t="s">
        <v>4377</v>
      </c>
      <c r="Z227" t="s">
        <v>4378</v>
      </c>
      <c r="AA227" t="s">
        <v>2756</v>
      </c>
      <c r="AB227" t="s">
        <v>4385</v>
      </c>
    </row>
    <row r="228" spans="1:28" ht="15" hidden="1" customHeight="1" x14ac:dyDescent="0.2">
      <c r="A228" s="58" t="s">
        <v>4087</v>
      </c>
      <c r="B228" s="58" t="s">
        <v>4145</v>
      </c>
      <c r="C228" s="50">
        <f t="shared" ca="1" si="17"/>
        <v>19</v>
      </c>
      <c r="D228" s="58" t="s">
        <v>4374</v>
      </c>
      <c r="F228" s="34" t="str">
        <f>IF(AND(V228="TEXT",AB228&lt;&gt;""),"Coded",VLOOKUP(V228,Lists!$E$1:$F$12,2,FALSE))</f>
        <v>Coded</v>
      </c>
      <c r="G228" s="50">
        <f t="shared" ca="1" si="18"/>
        <v>8</v>
      </c>
      <c r="H228" t="s">
        <v>1175</v>
      </c>
      <c r="J228" s="34" t="str">
        <f t="shared" si="15"/>
        <v/>
      </c>
      <c r="K228" s="34" t="str">
        <f t="shared" si="16"/>
        <v/>
      </c>
      <c r="O228" t="s">
        <v>4361</v>
      </c>
      <c r="P228" s="34" t="str">
        <f t="shared" si="19"/>
        <v/>
      </c>
      <c r="V228" t="s">
        <v>16</v>
      </c>
      <c r="W228" t="s">
        <v>4375</v>
      </c>
      <c r="X228" t="s">
        <v>4376</v>
      </c>
      <c r="Y228" t="s">
        <v>4377</v>
      </c>
      <c r="Z228" t="s">
        <v>4378</v>
      </c>
      <c r="AA228" t="s">
        <v>1175</v>
      </c>
      <c r="AB228" t="s">
        <v>4386</v>
      </c>
    </row>
    <row r="229" spans="1:28" ht="15" hidden="1" customHeight="1" x14ac:dyDescent="0.2">
      <c r="A229" t="s">
        <v>4087</v>
      </c>
      <c r="B229" t="s">
        <v>4387</v>
      </c>
      <c r="C229" s="50">
        <f t="shared" ca="1" si="17"/>
        <v>20</v>
      </c>
      <c r="D229" t="s">
        <v>4388</v>
      </c>
      <c r="F229" s="34" t="str">
        <f>IF(AND(V229="TEXT",AB229&lt;&gt;""),"Coded",VLOOKUP(V229,Lists!$E$1:$F$12,2,FALSE))</f>
        <v>Boolean</v>
      </c>
      <c r="G229" s="50" t="str">
        <f t="shared" ca="1" si="18"/>
        <v/>
      </c>
      <c r="H229" t="s">
        <v>1015</v>
      </c>
      <c r="J229" s="34" t="str">
        <f t="shared" si="15"/>
        <v>Yes/no</v>
      </c>
      <c r="K229" s="34" t="str">
        <f t="shared" si="16"/>
        <v/>
      </c>
      <c r="O229" t="s">
        <v>1015</v>
      </c>
      <c r="P229" s="34" t="str">
        <f t="shared" si="19"/>
        <v/>
      </c>
      <c r="V229" t="s">
        <v>24</v>
      </c>
      <c r="W229" t="s">
        <v>4389</v>
      </c>
      <c r="X229" t="s">
        <v>4390</v>
      </c>
      <c r="Y229" t="s">
        <v>1015</v>
      </c>
      <c r="Z229" t="s">
        <v>1015</v>
      </c>
      <c r="AA229" t="s">
        <v>1015</v>
      </c>
      <c r="AB229" t="s">
        <v>1015</v>
      </c>
    </row>
    <row r="230" spans="1:28" ht="15" hidden="1" customHeight="1" x14ac:dyDescent="0.2">
      <c r="A230" t="s">
        <v>4087</v>
      </c>
      <c r="B230" t="s">
        <v>4387</v>
      </c>
      <c r="C230" s="50">
        <f t="shared" ca="1" si="17"/>
        <v>21</v>
      </c>
      <c r="D230" t="s">
        <v>4391</v>
      </c>
      <c r="F230" s="34" t="str">
        <f>IF(AND(V230="TEXT",AB230&lt;&gt;""),"Coded",VLOOKUP(V230,Lists!$E$1:$F$12,2,FALSE))</f>
        <v>Boolean</v>
      </c>
      <c r="G230" s="50" t="str">
        <f t="shared" ca="1" si="18"/>
        <v/>
      </c>
      <c r="H230" t="s">
        <v>1015</v>
      </c>
      <c r="J230" s="34" t="str">
        <f t="shared" si="15"/>
        <v>Yes/no</v>
      </c>
      <c r="K230" s="34" t="str">
        <f t="shared" si="16"/>
        <v/>
      </c>
      <c r="O230" t="s">
        <v>1015</v>
      </c>
      <c r="P230" s="34" t="str">
        <f t="shared" si="19"/>
        <v/>
      </c>
      <c r="V230" t="s">
        <v>24</v>
      </c>
      <c r="W230" t="s">
        <v>4392</v>
      </c>
      <c r="X230" t="s">
        <v>4393</v>
      </c>
      <c r="Y230" t="s">
        <v>1015</v>
      </c>
      <c r="Z230" t="s">
        <v>1015</v>
      </c>
      <c r="AA230" t="s">
        <v>1015</v>
      </c>
      <c r="AB230" t="s">
        <v>1015</v>
      </c>
    </row>
    <row r="231" spans="1:28" ht="15" hidden="1" customHeight="1" x14ac:dyDescent="0.2">
      <c r="A231" t="s">
        <v>4087</v>
      </c>
      <c r="B231" t="s">
        <v>4387</v>
      </c>
      <c r="C231" s="50">
        <f t="shared" ca="1" si="17"/>
        <v>22</v>
      </c>
      <c r="D231" t="s">
        <v>4394</v>
      </c>
      <c r="F231" s="34" t="str">
        <f>IF(AND(V231="TEXT",AB231&lt;&gt;""),"Coded",VLOOKUP(V231,Lists!$E$1:$F$12,2,FALSE))</f>
        <v>Boolean</v>
      </c>
      <c r="G231" s="50" t="str">
        <f t="shared" ca="1" si="18"/>
        <v/>
      </c>
      <c r="H231" t="s">
        <v>1015</v>
      </c>
      <c r="J231" s="34" t="str">
        <f t="shared" si="15"/>
        <v>Yes/no</v>
      </c>
      <c r="K231" s="34" t="str">
        <f t="shared" si="16"/>
        <v/>
      </c>
      <c r="O231" t="s">
        <v>1015</v>
      </c>
      <c r="P231" s="34" t="str">
        <f t="shared" si="19"/>
        <v/>
      </c>
      <c r="V231" t="s">
        <v>24</v>
      </c>
      <c r="W231" t="s">
        <v>4395</v>
      </c>
      <c r="X231" t="s">
        <v>4396</v>
      </c>
      <c r="Y231" t="s">
        <v>1015</v>
      </c>
      <c r="Z231" t="s">
        <v>1015</v>
      </c>
      <c r="AA231" t="s">
        <v>1015</v>
      </c>
      <c r="AB231" t="s">
        <v>1015</v>
      </c>
    </row>
    <row r="232" spans="1:28" ht="15" hidden="1" customHeight="1" x14ac:dyDescent="0.2">
      <c r="A232" t="s">
        <v>4087</v>
      </c>
      <c r="B232" t="s">
        <v>4387</v>
      </c>
      <c r="C232" s="50">
        <f t="shared" ca="1" si="17"/>
        <v>23</v>
      </c>
      <c r="D232" t="s">
        <v>4397</v>
      </c>
      <c r="F232" s="34" t="str">
        <f>IF(AND(V232="TEXT",AB232&lt;&gt;""),"Coded",VLOOKUP(V232,Lists!$E$1:$F$12,2,FALSE))</f>
        <v>Boolean</v>
      </c>
      <c r="G232" s="50" t="str">
        <f t="shared" ca="1" si="18"/>
        <v/>
      </c>
      <c r="H232" t="s">
        <v>1015</v>
      </c>
      <c r="J232" s="34" t="str">
        <f t="shared" si="15"/>
        <v>Yes/no</v>
      </c>
      <c r="K232" s="34" t="str">
        <f t="shared" si="16"/>
        <v/>
      </c>
      <c r="O232" t="s">
        <v>1015</v>
      </c>
      <c r="P232" s="34" t="str">
        <f t="shared" si="19"/>
        <v/>
      </c>
      <c r="V232" t="s">
        <v>24</v>
      </c>
      <c r="W232" t="s">
        <v>4398</v>
      </c>
      <c r="X232" t="s">
        <v>4399</v>
      </c>
      <c r="Y232" t="s">
        <v>1015</v>
      </c>
      <c r="Z232" t="s">
        <v>1015</v>
      </c>
      <c r="AA232" t="s">
        <v>1015</v>
      </c>
      <c r="AB232" t="s">
        <v>1015</v>
      </c>
    </row>
    <row r="233" spans="1:28" ht="15" hidden="1" customHeight="1" x14ac:dyDescent="0.2">
      <c r="A233" t="s">
        <v>4087</v>
      </c>
      <c r="B233" t="s">
        <v>64</v>
      </c>
      <c r="C233" s="50">
        <f t="shared" ca="1" si="17"/>
        <v>24</v>
      </c>
      <c r="D233" t="s">
        <v>4400</v>
      </c>
      <c r="F233" s="34" t="str">
        <f>IF(AND(V233="TEXT",AB233&lt;&gt;""),"Coded",VLOOKUP(V233,Lists!$E$1:$F$12,2,FALSE))</f>
        <v>Coded</v>
      </c>
      <c r="G233" s="50">
        <f t="shared" ca="1" si="18"/>
        <v>1</v>
      </c>
      <c r="H233" t="s">
        <v>2683</v>
      </c>
      <c r="J233" s="34" t="str">
        <f t="shared" si="15"/>
        <v/>
      </c>
      <c r="K233" s="34" t="str">
        <f t="shared" si="16"/>
        <v/>
      </c>
      <c r="P233" s="34" t="str">
        <f t="shared" si="19"/>
        <v/>
      </c>
      <c r="V233" t="s">
        <v>16</v>
      </c>
      <c r="W233" t="s">
        <v>1731</v>
      </c>
      <c r="X233" t="s">
        <v>1732</v>
      </c>
      <c r="Y233" t="s">
        <v>1192</v>
      </c>
      <c r="Z233" t="s">
        <v>1193</v>
      </c>
      <c r="AA233" t="s">
        <v>2683</v>
      </c>
      <c r="AB233" t="s">
        <v>2684</v>
      </c>
    </row>
    <row r="234" spans="1:28" ht="15" hidden="1" customHeight="1" x14ac:dyDescent="0.2">
      <c r="A234" t="s">
        <v>4087</v>
      </c>
      <c r="B234" t="s">
        <v>64</v>
      </c>
      <c r="C234" s="50">
        <f t="shared" ca="1" si="17"/>
        <v>24</v>
      </c>
      <c r="D234" t="s">
        <v>4400</v>
      </c>
      <c r="F234" s="34" t="str">
        <f>IF(AND(V234="TEXT",AB234&lt;&gt;""),"Coded",VLOOKUP(V234,Lists!$E$1:$F$12,2,FALSE))</f>
        <v>Coded</v>
      </c>
      <c r="G234" s="50">
        <f t="shared" ca="1" si="18"/>
        <v>2</v>
      </c>
      <c r="H234" t="s">
        <v>2627</v>
      </c>
      <c r="J234" s="34" t="str">
        <f t="shared" si="15"/>
        <v/>
      </c>
      <c r="K234" s="34" t="str">
        <f t="shared" si="16"/>
        <v/>
      </c>
      <c r="O234" t="s">
        <v>1015</v>
      </c>
      <c r="P234" s="34" t="str">
        <f t="shared" si="19"/>
        <v/>
      </c>
      <c r="V234" t="s">
        <v>16</v>
      </c>
      <c r="W234" t="s">
        <v>1731</v>
      </c>
      <c r="X234" t="s">
        <v>1732</v>
      </c>
      <c r="Y234" t="s">
        <v>1192</v>
      </c>
      <c r="Z234" t="s">
        <v>1193</v>
      </c>
      <c r="AA234" t="s">
        <v>2627</v>
      </c>
      <c r="AB234" t="s">
        <v>2631</v>
      </c>
    </row>
    <row r="235" spans="1:28" ht="15" hidden="1" customHeight="1" x14ac:dyDescent="0.2">
      <c r="A235" t="s">
        <v>4087</v>
      </c>
      <c r="B235" t="s">
        <v>64</v>
      </c>
      <c r="C235" s="50">
        <f t="shared" ca="1" si="17"/>
        <v>24</v>
      </c>
      <c r="D235" t="s">
        <v>4400</v>
      </c>
      <c r="F235" s="34" t="str">
        <f>IF(AND(V235="TEXT",AB235&lt;&gt;""),"Coded",VLOOKUP(V235,Lists!$E$1:$F$12,2,FALSE))</f>
        <v>Coded</v>
      </c>
      <c r="G235" s="50">
        <f t="shared" ca="1" si="18"/>
        <v>3</v>
      </c>
      <c r="H235" t="s">
        <v>4401</v>
      </c>
      <c r="J235" s="34" t="str">
        <f t="shared" si="15"/>
        <v/>
      </c>
      <c r="K235" s="34" t="str">
        <f t="shared" si="16"/>
        <v/>
      </c>
      <c r="O235" t="s">
        <v>1015</v>
      </c>
      <c r="P235" s="34" t="str">
        <f t="shared" si="19"/>
        <v/>
      </c>
      <c r="V235" t="s">
        <v>16</v>
      </c>
      <c r="W235" t="s">
        <v>1731</v>
      </c>
      <c r="X235" t="s">
        <v>1732</v>
      </c>
      <c r="Y235" t="s">
        <v>1192</v>
      </c>
      <c r="Z235" t="s">
        <v>1193</v>
      </c>
      <c r="AA235" t="s">
        <v>4401</v>
      </c>
      <c r="AB235" t="s">
        <v>4402</v>
      </c>
    </row>
    <row r="236" spans="1:28" ht="15" hidden="1" customHeight="1" x14ac:dyDescent="0.2">
      <c r="A236" t="s">
        <v>4087</v>
      </c>
      <c r="B236" t="s">
        <v>64</v>
      </c>
      <c r="C236" s="50">
        <f t="shared" ca="1" si="17"/>
        <v>24</v>
      </c>
      <c r="D236" t="s">
        <v>4400</v>
      </c>
      <c r="F236" s="34" t="str">
        <f>IF(AND(V236="TEXT",AB236&lt;&gt;""),"Coded",VLOOKUP(V236,Lists!$E$1:$F$12,2,FALSE))</f>
        <v>Coded</v>
      </c>
      <c r="G236" s="50">
        <f t="shared" ca="1" si="18"/>
        <v>4</v>
      </c>
      <c r="H236" t="s">
        <v>2656</v>
      </c>
      <c r="J236" s="34" t="str">
        <f t="shared" si="15"/>
        <v/>
      </c>
      <c r="K236" s="34" t="str">
        <f t="shared" si="16"/>
        <v/>
      </c>
      <c r="O236" t="s">
        <v>1015</v>
      </c>
      <c r="P236" s="34" t="str">
        <f t="shared" si="19"/>
        <v/>
      </c>
      <c r="V236" t="s">
        <v>16</v>
      </c>
      <c r="W236" t="s">
        <v>1731</v>
      </c>
      <c r="X236" t="s">
        <v>1732</v>
      </c>
      <c r="Y236" t="s">
        <v>1192</v>
      </c>
      <c r="Z236" t="s">
        <v>1193</v>
      </c>
      <c r="AA236" t="s">
        <v>2656</v>
      </c>
      <c r="AB236" t="s">
        <v>2660</v>
      </c>
    </row>
    <row r="237" spans="1:28" ht="15" hidden="1" customHeight="1" x14ac:dyDescent="0.2">
      <c r="A237" t="s">
        <v>4087</v>
      </c>
      <c r="B237" t="s">
        <v>64</v>
      </c>
      <c r="C237" s="50">
        <f t="shared" ca="1" si="17"/>
        <v>24</v>
      </c>
      <c r="D237" t="s">
        <v>4400</v>
      </c>
      <c r="F237" s="34" t="str">
        <f>IF(AND(V237="TEXT",AB237&lt;&gt;""),"Coded",VLOOKUP(V237,Lists!$E$1:$F$12,2,FALSE))</f>
        <v>Coded</v>
      </c>
      <c r="G237" s="50">
        <f t="shared" ca="1" si="18"/>
        <v>5</v>
      </c>
      <c r="H237" t="s">
        <v>2638</v>
      </c>
      <c r="J237" s="34" t="str">
        <f t="shared" si="15"/>
        <v/>
      </c>
      <c r="K237" s="34" t="str">
        <f t="shared" si="16"/>
        <v/>
      </c>
      <c r="O237" t="s">
        <v>1015</v>
      </c>
      <c r="P237" s="34" t="str">
        <f t="shared" si="19"/>
        <v/>
      </c>
      <c r="V237" t="s">
        <v>16</v>
      </c>
      <c r="W237" t="s">
        <v>1731</v>
      </c>
      <c r="X237" t="s">
        <v>1732</v>
      </c>
      <c r="Y237" t="s">
        <v>1192</v>
      </c>
      <c r="Z237" t="s">
        <v>1193</v>
      </c>
      <c r="AA237" t="s">
        <v>2638</v>
      </c>
      <c r="AB237" t="s">
        <v>2639</v>
      </c>
    </row>
    <row r="238" spans="1:28" ht="15" hidden="1" customHeight="1" x14ac:dyDescent="0.2">
      <c r="A238" t="s">
        <v>4087</v>
      </c>
      <c r="B238" t="s">
        <v>64</v>
      </c>
      <c r="C238" s="50">
        <f t="shared" ca="1" si="17"/>
        <v>24</v>
      </c>
      <c r="D238" t="s">
        <v>4400</v>
      </c>
      <c r="F238" s="34" t="str">
        <f>IF(AND(V238="TEXT",AB238&lt;&gt;""),"Coded",VLOOKUP(V238,Lists!$E$1:$F$12,2,FALSE))</f>
        <v>Coded</v>
      </c>
      <c r="G238" s="50">
        <f t="shared" ca="1" si="18"/>
        <v>6</v>
      </c>
      <c r="H238" t="s">
        <v>2693</v>
      </c>
      <c r="J238" s="34" t="str">
        <f t="shared" si="15"/>
        <v/>
      </c>
      <c r="K238" s="34" t="str">
        <f t="shared" si="16"/>
        <v/>
      </c>
      <c r="O238" t="s">
        <v>1015</v>
      </c>
      <c r="P238" s="34" t="str">
        <f t="shared" si="19"/>
        <v/>
      </c>
      <c r="V238" t="s">
        <v>16</v>
      </c>
      <c r="W238" t="s">
        <v>1731</v>
      </c>
      <c r="X238" t="s">
        <v>1732</v>
      </c>
      <c r="Y238" t="s">
        <v>1192</v>
      </c>
      <c r="Z238" t="s">
        <v>1193</v>
      </c>
      <c r="AA238" t="s">
        <v>2693</v>
      </c>
      <c r="AB238" t="s">
        <v>2696</v>
      </c>
    </row>
    <row r="239" spans="1:28" ht="15" hidden="1" customHeight="1" x14ac:dyDescent="0.2">
      <c r="A239" t="s">
        <v>4087</v>
      </c>
      <c r="B239" t="s">
        <v>64</v>
      </c>
      <c r="C239" s="50">
        <f t="shared" ca="1" si="17"/>
        <v>24</v>
      </c>
      <c r="D239" t="s">
        <v>4400</v>
      </c>
      <c r="F239" s="34" t="str">
        <f>IF(AND(V239="TEXT",AB239&lt;&gt;""),"Coded",VLOOKUP(V239,Lists!$E$1:$F$12,2,FALSE))</f>
        <v>Coded</v>
      </c>
      <c r="G239" s="50">
        <f t="shared" ca="1" si="18"/>
        <v>7</v>
      </c>
      <c r="H239" t="s">
        <v>2713</v>
      </c>
      <c r="J239" s="34" t="str">
        <f t="shared" si="15"/>
        <v/>
      </c>
      <c r="K239" s="34" t="str">
        <f t="shared" si="16"/>
        <v/>
      </c>
      <c r="O239" t="s">
        <v>1015</v>
      </c>
      <c r="P239" s="34" t="str">
        <f t="shared" si="19"/>
        <v/>
      </c>
      <c r="V239" t="s">
        <v>16</v>
      </c>
      <c r="W239" t="s">
        <v>1731</v>
      </c>
      <c r="X239" t="s">
        <v>1732</v>
      </c>
      <c r="Y239" t="s">
        <v>1192</v>
      </c>
      <c r="Z239" t="s">
        <v>1193</v>
      </c>
      <c r="AA239" t="s">
        <v>2713</v>
      </c>
      <c r="AB239" t="s">
        <v>2714</v>
      </c>
    </row>
    <row r="240" spans="1:28" ht="15" hidden="1" customHeight="1" x14ac:dyDescent="0.2">
      <c r="A240" t="s">
        <v>4087</v>
      </c>
      <c r="B240" t="s">
        <v>64</v>
      </c>
      <c r="C240" s="50">
        <f t="shared" ca="1" si="17"/>
        <v>24</v>
      </c>
      <c r="D240" t="s">
        <v>4400</v>
      </c>
      <c r="F240" s="34" t="str">
        <f>IF(AND(V240="TEXT",AB240&lt;&gt;""),"Coded",VLOOKUP(V240,Lists!$E$1:$F$12,2,FALSE))</f>
        <v>Coded</v>
      </c>
      <c r="G240" s="50">
        <f t="shared" ca="1" si="18"/>
        <v>8</v>
      </c>
      <c r="H240" t="s">
        <v>4403</v>
      </c>
      <c r="J240" s="34" t="str">
        <f t="shared" si="15"/>
        <v/>
      </c>
      <c r="K240" s="34" t="str">
        <f t="shared" si="16"/>
        <v/>
      </c>
      <c r="O240" t="s">
        <v>1015</v>
      </c>
      <c r="P240" s="34" t="str">
        <f t="shared" si="19"/>
        <v/>
      </c>
      <c r="V240" t="s">
        <v>16</v>
      </c>
      <c r="W240" t="s">
        <v>1731</v>
      </c>
      <c r="X240" t="s">
        <v>1732</v>
      </c>
      <c r="Y240" t="s">
        <v>1192</v>
      </c>
      <c r="Z240" t="s">
        <v>1193</v>
      </c>
      <c r="AA240" t="s">
        <v>4403</v>
      </c>
      <c r="AB240" t="s">
        <v>4404</v>
      </c>
    </row>
    <row r="241" spans="1:28" ht="15" hidden="1" customHeight="1" x14ac:dyDescent="0.2">
      <c r="A241" t="s">
        <v>4087</v>
      </c>
      <c r="B241" t="s">
        <v>64</v>
      </c>
      <c r="C241" s="50">
        <f t="shared" ca="1" si="17"/>
        <v>24</v>
      </c>
      <c r="D241" t="s">
        <v>4400</v>
      </c>
      <c r="F241" s="34" t="str">
        <f>IF(AND(V241="TEXT",AB241&lt;&gt;""),"Coded",VLOOKUP(V241,Lists!$E$1:$F$12,2,FALSE))</f>
        <v>Coded</v>
      </c>
      <c r="G241" s="50">
        <f t="shared" ca="1" si="18"/>
        <v>9</v>
      </c>
      <c r="H241" t="s">
        <v>2717</v>
      </c>
      <c r="J241" s="34" t="str">
        <f t="shared" si="15"/>
        <v/>
      </c>
      <c r="K241" s="34" t="str">
        <f t="shared" si="16"/>
        <v/>
      </c>
      <c r="O241" t="s">
        <v>1015</v>
      </c>
      <c r="P241" s="34" t="str">
        <f t="shared" si="19"/>
        <v/>
      </c>
      <c r="V241" t="s">
        <v>16</v>
      </c>
      <c r="W241" t="s">
        <v>1731</v>
      </c>
      <c r="X241" t="s">
        <v>1732</v>
      </c>
      <c r="Y241" t="s">
        <v>1192</v>
      </c>
      <c r="Z241" t="s">
        <v>1193</v>
      </c>
      <c r="AA241" t="s">
        <v>2717</v>
      </c>
      <c r="AB241" t="s">
        <v>2720</v>
      </c>
    </row>
    <row r="242" spans="1:28" ht="15" hidden="1" customHeight="1" x14ac:dyDescent="0.2">
      <c r="A242" t="s">
        <v>4087</v>
      </c>
      <c r="B242" t="s">
        <v>64</v>
      </c>
      <c r="C242" s="50">
        <f t="shared" ca="1" si="17"/>
        <v>24</v>
      </c>
      <c r="D242" t="s">
        <v>4400</v>
      </c>
      <c r="F242" s="34" t="str">
        <f>IF(AND(V242="TEXT",AB242&lt;&gt;""),"Coded",VLOOKUP(V242,Lists!$E$1:$F$12,2,FALSE))</f>
        <v>Coded</v>
      </c>
      <c r="G242" s="50">
        <f t="shared" ca="1" si="18"/>
        <v>10</v>
      </c>
      <c r="H242" t="s">
        <v>2687</v>
      </c>
      <c r="J242" s="34" t="str">
        <f t="shared" si="15"/>
        <v/>
      </c>
      <c r="K242" s="34" t="str">
        <f t="shared" si="16"/>
        <v/>
      </c>
      <c r="O242" t="s">
        <v>1015</v>
      </c>
      <c r="P242" s="34" t="str">
        <f t="shared" si="19"/>
        <v/>
      </c>
      <c r="V242" t="s">
        <v>16</v>
      </c>
      <c r="W242" t="s">
        <v>1731</v>
      </c>
      <c r="X242" t="s">
        <v>1732</v>
      </c>
      <c r="Y242" t="s">
        <v>1192</v>
      </c>
      <c r="Z242" t="s">
        <v>1193</v>
      </c>
      <c r="AA242" t="s">
        <v>2687</v>
      </c>
      <c r="AB242" t="s">
        <v>2690</v>
      </c>
    </row>
    <row r="243" spans="1:28" ht="15" hidden="1" customHeight="1" x14ac:dyDescent="0.2">
      <c r="A243" t="s">
        <v>4087</v>
      </c>
      <c r="B243" t="s">
        <v>64</v>
      </c>
      <c r="C243" s="50">
        <f t="shared" ca="1" si="17"/>
        <v>24</v>
      </c>
      <c r="D243" t="s">
        <v>4400</v>
      </c>
      <c r="F243" s="34" t="str">
        <f>IF(AND(V243="TEXT",AB243&lt;&gt;""),"Coded",VLOOKUP(V243,Lists!$E$1:$F$12,2,FALSE))</f>
        <v>Coded</v>
      </c>
      <c r="G243" s="50">
        <f t="shared" ca="1" si="18"/>
        <v>11</v>
      </c>
      <c r="H243" t="s">
        <v>2668</v>
      </c>
      <c r="J243" s="34" t="str">
        <f t="shared" si="15"/>
        <v/>
      </c>
      <c r="K243" s="34" t="str">
        <f t="shared" si="16"/>
        <v/>
      </c>
      <c r="O243" t="s">
        <v>1015</v>
      </c>
      <c r="P243" s="34" t="str">
        <f t="shared" si="19"/>
        <v/>
      </c>
      <c r="V243" t="s">
        <v>16</v>
      </c>
      <c r="W243" t="s">
        <v>1731</v>
      </c>
      <c r="X243" t="s">
        <v>1732</v>
      </c>
      <c r="Y243" t="s">
        <v>1192</v>
      </c>
      <c r="Z243" t="s">
        <v>1193</v>
      </c>
      <c r="AA243" t="s">
        <v>2668</v>
      </c>
      <c r="AB243" t="s">
        <v>2671</v>
      </c>
    </row>
    <row r="244" spans="1:28" ht="15" hidden="1" customHeight="1" x14ac:dyDescent="0.2">
      <c r="A244" t="s">
        <v>4087</v>
      </c>
      <c r="B244" t="s">
        <v>64</v>
      </c>
      <c r="C244" s="50">
        <f t="shared" ca="1" si="17"/>
        <v>24</v>
      </c>
      <c r="D244" t="s">
        <v>4400</v>
      </c>
      <c r="F244" s="34" t="str">
        <f>IF(AND(V244="TEXT",AB244&lt;&gt;""),"Coded",VLOOKUP(V244,Lists!$E$1:$F$12,2,FALSE))</f>
        <v>Coded</v>
      </c>
      <c r="G244" s="50">
        <f t="shared" ca="1" si="18"/>
        <v>12</v>
      </c>
      <c r="H244" t="s">
        <v>2707</v>
      </c>
      <c r="J244" s="34" t="str">
        <f t="shared" si="15"/>
        <v/>
      </c>
      <c r="K244" s="34" t="str">
        <f t="shared" si="16"/>
        <v/>
      </c>
      <c r="O244" t="s">
        <v>1015</v>
      </c>
      <c r="P244" s="34" t="str">
        <f t="shared" si="19"/>
        <v/>
      </c>
      <c r="V244" t="s">
        <v>16</v>
      </c>
      <c r="W244" t="s">
        <v>1731</v>
      </c>
      <c r="X244" t="s">
        <v>1732</v>
      </c>
      <c r="Y244" t="s">
        <v>1192</v>
      </c>
      <c r="Z244" t="s">
        <v>1193</v>
      </c>
      <c r="AA244" t="s">
        <v>2707</v>
      </c>
      <c r="AB244" t="s">
        <v>2708</v>
      </c>
    </row>
    <row r="245" spans="1:28" ht="15" hidden="1" customHeight="1" x14ac:dyDescent="0.2">
      <c r="A245" t="s">
        <v>4087</v>
      </c>
      <c r="B245" t="s">
        <v>64</v>
      </c>
      <c r="C245" s="50">
        <f t="shared" ca="1" si="17"/>
        <v>24</v>
      </c>
      <c r="D245" t="s">
        <v>4400</v>
      </c>
      <c r="F245" s="34" t="str">
        <f>IF(AND(V245="TEXT",AB245&lt;&gt;""),"Coded",VLOOKUP(V245,Lists!$E$1:$F$12,2,FALSE))</f>
        <v>Coded</v>
      </c>
      <c r="G245" s="50">
        <f t="shared" ca="1" si="18"/>
        <v>13</v>
      </c>
      <c r="H245" t="s">
        <v>2652</v>
      </c>
      <c r="J245" s="34" t="str">
        <f t="shared" si="15"/>
        <v/>
      </c>
      <c r="K245" s="34" t="str">
        <f t="shared" si="16"/>
        <v/>
      </c>
      <c r="O245" t="s">
        <v>1015</v>
      </c>
      <c r="P245" s="34" t="str">
        <f t="shared" si="19"/>
        <v/>
      </c>
      <c r="V245" t="s">
        <v>16</v>
      </c>
      <c r="W245" t="s">
        <v>1731</v>
      </c>
      <c r="X245" t="s">
        <v>1732</v>
      </c>
      <c r="Y245" t="s">
        <v>1192</v>
      </c>
      <c r="Z245" t="s">
        <v>1193</v>
      </c>
      <c r="AA245" t="s">
        <v>2652</v>
      </c>
      <c r="AB245" t="s">
        <v>2653</v>
      </c>
    </row>
    <row r="246" spans="1:28" ht="15" hidden="1" customHeight="1" x14ac:dyDescent="0.2">
      <c r="A246" t="s">
        <v>4087</v>
      </c>
      <c r="B246" t="s">
        <v>64</v>
      </c>
      <c r="C246" s="50">
        <f t="shared" ca="1" si="17"/>
        <v>24</v>
      </c>
      <c r="D246" t="s">
        <v>4400</v>
      </c>
      <c r="F246" s="34" t="str">
        <f>IF(AND(V246="TEXT",AB246&lt;&gt;""),"Coded",VLOOKUP(V246,Lists!$E$1:$F$12,2,FALSE))</f>
        <v>Coded</v>
      </c>
      <c r="G246" s="50">
        <f t="shared" ca="1" si="18"/>
        <v>14</v>
      </c>
      <c r="H246" t="s">
        <v>2395</v>
      </c>
      <c r="J246" s="34" t="str">
        <f t="shared" si="15"/>
        <v/>
      </c>
      <c r="K246" s="34" t="str">
        <f t="shared" si="16"/>
        <v/>
      </c>
      <c r="O246" t="s">
        <v>1015</v>
      </c>
      <c r="P246" s="34" t="str">
        <f t="shared" si="19"/>
        <v/>
      </c>
      <c r="V246" t="s">
        <v>16</v>
      </c>
      <c r="W246" t="s">
        <v>1731</v>
      </c>
      <c r="X246" t="s">
        <v>1732</v>
      </c>
      <c r="Y246" t="s">
        <v>1192</v>
      </c>
      <c r="Z246" t="s">
        <v>1193</v>
      </c>
      <c r="AA246" t="s">
        <v>2395</v>
      </c>
      <c r="AB246" t="s">
        <v>2700</v>
      </c>
    </row>
    <row r="247" spans="1:28" ht="15" hidden="1" customHeight="1" x14ac:dyDescent="0.2">
      <c r="A247" t="s">
        <v>4087</v>
      </c>
      <c r="B247" t="s">
        <v>64</v>
      </c>
      <c r="C247" s="50">
        <f t="shared" ca="1" si="17"/>
        <v>24</v>
      </c>
      <c r="D247" t="s">
        <v>4400</v>
      </c>
      <c r="F247" s="34" t="str">
        <f>IF(AND(V247="TEXT",AB247&lt;&gt;""),"Coded",VLOOKUP(V247,Lists!$E$1:$F$12,2,FALSE))</f>
        <v>Coded</v>
      </c>
      <c r="G247" s="50">
        <f t="shared" ca="1" si="18"/>
        <v>15</v>
      </c>
      <c r="H247" t="s">
        <v>2728</v>
      </c>
      <c r="J247" s="34" t="str">
        <f t="shared" si="15"/>
        <v/>
      </c>
      <c r="K247" s="34" t="str">
        <f t="shared" si="16"/>
        <v/>
      </c>
      <c r="O247" t="s">
        <v>1015</v>
      </c>
      <c r="P247" s="34" t="str">
        <f t="shared" si="19"/>
        <v/>
      </c>
      <c r="V247" t="s">
        <v>16</v>
      </c>
      <c r="W247" t="s">
        <v>1731</v>
      </c>
      <c r="X247" t="s">
        <v>1732</v>
      </c>
      <c r="Y247" t="s">
        <v>1192</v>
      </c>
      <c r="Z247" t="s">
        <v>1193</v>
      </c>
      <c r="AA247" t="s">
        <v>2728</v>
      </c>
      <c r="AB247" t="s">
        <v>2729</v>
      </c>
    </row>
    <row r="248" spans="1:28" ht="15" hidden="1" customHeight="1" x14ac:dyDescent="0.2">
      <c r="A248" t="s">
        <v>4087</v>
      </c>
      <c r="B248" t="s">
        <v>64</v>
      </c>
      <c r="C248" s="50">
        <f t="shared" ca="1" si="17"/>
        <v>24</v>
      </c>
      <c r="D248" t="s">
        <v>4400</v>
      </c>
      <c r="F248" s="34" t="str">
        <f>IF(AND(V248="TEXT",AB248&lt;&gt;""),"Coded",VLOOKUP(V248,Lists!$E$1:$F$12,2,FALSE))</f>
        <v>Coded</v>
      </c>
      <c r="G248" s="50">
        <f t="shared" ca="1" si="18"/>
        <v>16</v>
      </c>
      <c r="H248" t="s">
        <v>4405</v>
      </c>
      <c r="J248" s="34" t="str">
        <f t="shared" si="15"/>
        <v/>
      </c>
      <c r="K248" s="34" t="str">
        <f t="shared" si="16"/>
        <v/>
      </c>
      <c r="O248" t="s">
        <v>1015</v>
      </c>
      <c r="P248" s="34" t="str">
        <f t="shared" si="19"/>
        <v/>
      </c>
      <c r="V248" t="s">
        <v>16</v>
      </c>
      <c r="W248" t="s">
        <v>1731</v>
      </c>
      <c r="X248" t="s">
        <v>1732</v>
      </c>
      <c r="Y248" t="s">
        <v>1192</v>
      </c>
      <c r="Z248" t="s">
        <v>1193</v>
      </c>
      <c r="AA248" t="s">
        <v>4405</v>
      </c>
      <c r="AB248" t="s">
        <v>4406</v>
      </c>
    </row>
    <row r="249" spans="1:28" ht="15" hidden="1" customHeight="1" x14ac:dyDescent="0.2">
      <c r="A249" t="s">
        <v>4087</v>
      </c>
      <c r="B249" t="s">
        <v>64</v>
      </c>
      <c r="C249" s="50">
        <f t="shared" ca="1" si="17"/>
        <v>24</v>
      </c>
      <c r="D249" t="s">
        <v>4400</v>
      </c>
      <c r="F249" s="34" t="str">
        <f>IF(AND(V249="TEXT",AB249&lt;&gt;""),"Coded",VLOOKUP(V249,Lists!$E$1:$F$12,2,FALSE))</f>
        <v>Coded</v>
      </c>
      <c r="G249" s="50">
        <f t="shared" ca="1" si="18"/>
        <v>17</v>
      </c>
      <c r="H249" t="s">
        <v>2664</v>
      </c>
      <c r="J249" s="34" t="str">
        <f t="shared" si="15"/>
        <v/>
      </c>
      <c r="K249" s="34" t="str">
        <f t="shared" si="16"/>
        <v/>
      </c>
      <c r="O249" t="s">
        <v>1015</v>
      </c>
      <c r="P249" s="34" t="str">
        <f t="shared" si="19"/>
        <v/>
      </c>
      <c r="V249" t="s">
        <v>16</v>
      </c>
      <c r="W249" t="s">
        <v>1731</v>
      </c>
      <c r="X249" t="s">
        <v>1732</v>
      </c>
      <c r="Y249" t="s">
        <v>1192</v>
      </c>
      <c r="Z249" t="s">
        <v>1193</v>
      </c>
      <c r="AA249" t="s">
        <v>2664</v>
      </c>
      <c r="AB249" t="s">
        <v>2665</v>
      </c>
    </row>
    <row r="250" spans="1:28" ht="15" hidden="1" customHeight="1" x14ac:dyDescent="0.2">
      <c r="A250" t="s">
        <v>4087</v>
      </c>
      <c r="B250" t="s">
        <v>64</v>
      </c>
      <c r="C250" s="50">
        <f t="shared" ca="1" si="17"/>
        <v>24</v>
      </c>
      <c r="D250" t="s">
        <v>4400</v>
      </c>
      <c r="F250" s="34" t="str">
        <f>IF(AND(V250="TEXT",AB250&lt;&gt;""),"Coded",VLOOKUP(V250,Lists!$E$1:$F$12,2,FALSE))</f>
        <v>Coded</v>
      </c>
      <c r="G250" s="50">
        <f t="shared" ca="1" si="18"/>
        <v>18</v>
      </c>
      <c r="H250" t="s">
        <v>2740</v>
      </c>
      <c r="J250" s="34" t="str">
        <f t="shared" si="15"/>
        <v/>
      </c>
      <c r="K250" s="34" t="str">
        <f t="shared" si="16"/>
        <v/>
      </c>
      <c r="O250" t="s">
        <v>1015</v>
      </c>
      <c r="P250" s="34" t="str">
        <f t="shared" si="19"/>
        <v/>
      </c>
      <c r="V250" t="s">
        <v>16</v>
      </c>
      <c r="W250" t="s">
        <v>1731</v>
      </c>
      <c r="X250" t="s">
        <v>1732</v>
      </c>
      <c r="Y250" t="s">
        <v>1192</v>
      </c>
      <c r="Z250" t="s">
        <v>1193</v>
      </c>
      <c r="AA250" t="s">
        <v>2740</v>
      </c>
      <c r="AB250" t="s">
        <v>2741</v>
      </c>
    </row>
    <row r="251" spans="1:28" ht="15" hidden="1" customHeight="1" x14ac:dyDescent="0.2">
      <c r="A251" t="s">
        <v>4087</v>
      </c>
      <c r="B251" t="s">
        <v>64</v>
      </c>
      <c r="C251" s="50">
        <f t="shared" ca="1" si="17"/>
        <v>24</v>
      </c>
      <c r="D251" t="s">
        <v>4400</v>
      </c>
      <c r="F251" s="34" t="str">
        <f>IF(AND(V251="TEXT",AB251&lt;&gt;""),"Coded",VLOOKUP(V251,Lists!$E$1:$F$12,2,FALSE))</f>
        <v>Coded</v>
      </c>
      <c r="G251" s="50">
        <f t="shared" ca="1" si="18"/>
        <v>19</v>
      </c>
      <c r="H251" t="s">
        <v>4407</v>
      </c>
      <c r="J251" s="34" t="str">
        <f t="shared" si="15"/>
        <v/>
      </c>
      <c r="K251" s="34" t="str">
        <f t="shared" si="16"/>
        <v/>
      </c>
      <c r="O251" t="s">
        <v>1015</v>
      </c>
      <c r="P251" s="34" t="str">
        <f t="shared" si="19"/>
        <v/>
      </c>
      <c r="V251" t="s">
        <v>16</v>
      </c>
      <c r="W251" t="s">
        <v>1731</v>
      </c>
      <c r="X251" t="s">
        <v>1732</v>
      </c>
      <c r="Y251" t="s">
        <v>1192</v>
      </c>
      <c r="Z251" t="s">
        <v>1193</v>
      </c>
      <c r="AA251" t="s">
        <v>4407</v>
      </c>
      <c r="AB251" t="s">
        <v>4408</v>
      </c>
    </row>
    <row r="252" spans="1:28" ht="15" hidden="1" customHeight="1" x14ac:dyDescent="0.2">
      <c r="A252" s="58" t="s">
        <v>4087</v>
      </c>
      <c r="B252" s="58" t="s">
        <v>64</v>
      </c>
      <c r="C252" s="50">
        <f t="shared" ca="1" si="17"/>
        <v>24</v>
      </c>
      <c r="D252" s="58" t="s">
        <v>4400</v>
      </c>
      <c r="E252" s="58"/>
      <c r="F252" s="56" t="str">
        <f>IF(AND(V252="TEXT",AB252&lt;&gt;""),"Coded",VLOOKUP(V252,Lists!$E$1:$F$12,2,FALSE))</f>
        <v>Coded</v>
      </c>
      <c r="G252" s="57">
        <f t="shared" ca="1" si="18"/>
        <v>20</v>
      </c>
      <c r="H252" s="58" t="s">
        <v>4409</v>
      </c>
      <c r="J252" s="34" t="str">
        <f t="shared" si="15"/>
        <v/>
      </c>
      <c r="K252" s="34" t="str">
        <f t="shared" si="16"/>
        <v/>
      </c>
      <c r="O252" t="s">
        <v>4122</v>
      </c>
      <c r="P252" s="34" t="str">
        <f t="shared" si="19"/>
        <v/>
      </c>
      <c r="V252" t="s">
        <v>16</v>
      </c>
      <c r="W252" t="s">
        <v>1731</v>
      </c>
      <c r="X252" t="s">
        <v>1732</v>
      </c>
      <c r="Y252" t="s">
        <v>1192</v>
      </c>
      <c r="Z252" t="s">
        <v>1193</v>
      </c>
      <c r="AA252" t="s">
        <v>4409</v>
      </c>
      <c r="AB252" t="s">
        <v>4410</v>
      </c>
    </row>
    <row r="253" spans="1:28" ht="15" hidden="1" customHeight="1" x14ac:dyDescent="0.2">
      <c r="A253" t="s">
        <v>4087</v>
      </c>
      <c r="B253" t="s">
        <v>64</v>
      </c>
      <c r="C253" s="50">
        <f t="shared" ca="1" si="17"/>
        <v>24</v>
      </c>
      <c r="D253" t="s">
        <v>4400</v>
      </c>
      <c r="F253" s="34" t="str">
        <f>IF(AND(V253="TEXT",AB253&lt;&gt;""),"Coded",VLOOKUP(V253,Lists!$E$1:$F$12,2,FALSE))</f>
        <v>Coded</v>
      </c>
      <c r="G253" s="50">
        <f t="shared" ca="1" si="18"/>
        <v>21</v>
      </c>
      <c r="H253" t="s">
        <v>4411</v>
      </c>
      <c r="J253" s="34" t="str">
        <f t="shared" si="15"/>
        <v/>
      </c>
      <c r="K253" s="34" t="str">
        <f t="shared" si="16"/>
        <v/>
      </c>
      <c r="O253" t="s">
        <v>1015</v>
      </c>
      <c r="P253" s="34" t="str">
        <f t="shared" si="19"/>
        <v/>
      </c>
      <c r="V253" t="s">
        <v>16</v>
      </c>
      <c r="W253" t="s">
        <v>1731</v>
      </c>
      <c r="X253" t="s">
        <v>1732</v>
      </c>
      <c r="Y253" t="s">
        <v>1192</v>
      </c>
      <c r="Z253" t="s">
        <v>1193</v>
      </c>
      <c r="AA253" t="s">
        <v>4411</v>
      </c>
      <c r="AB253" t="s">
        <v>4412</v>
      </c>
    </row>
    <row r="254" spans="1:28" ht="15" hidden="1" customHeight="1" x14ac:dyDescent="0.2">
      <c r="A254" t="s">
        <v>4087</v>
      </c>
      <c r="B254" t="s">
        <v>64</v>
      </c>
      <c r="C254" s="50">
        <f t="shared" ca="1" si="17"/>
        <v>24</v>
      </c>
      <c r="D254" t="s">
        <v>4400</v>
      </c>
      <c r="F254" s="34" t="str">
        <f>IF(AND(V254="TEXT",AB254&lt;&gt;""),"Coded",VLOOKUP(V254,Lists!$E$1:$F$12,2,FALSE))</f>
        <v>Coded</v>
      </c>
      <c r="G254" s="50">
        <f t="shared" ca="1" si="18"/>
        <v>22</v>
      </c>
      <c r="H254" t="s">
        <v>2733</v>
      </c>
      <c r="J254" s="34" t="str">
        <f t="shared" si="15"/>
        <v/>
      </c>
      <c r="K254" s="34" t="str">
        <f t="shared" si="16"/>
        <v/>
      </c>
      <c r="O254" t="s">
        <v>1015</v>
      </c>
      <c r="P254" s="34" t="str">
        <f t="shared" si="19"/>
        <v/>
      </c>
      <c r="V254" t="s">
        <v>16</v>
      </c>
      <c r="W254" t="s">
        <v>1731</v>
      </c>
      <c r="X254" t="s">
        <v>1732</v>
      </c>
      <c r="Y254" t="s">
        <v>1192</v>
      </c>
      <c r="Z254" t="s">
        <v>1193</v>
      </c>
      <c r="AA254" t="s">
        <v>2733</v>
      </c>
      <c r="AB254" t="s">
        <v>2734</v>
      </c>
    </row>
    <row r="255" spans="1:28" ht="15" hidden="1" customHeight="1" x14ac:dyDescent="0.2">
      <c r="A255" t="s">
        <v>4087</v>
      </c>
      <c r="B255" t="s">
        <v>64</v>
      </c>
      <c r="C255" s="50">
        <f t="shared" ca="1" si="17"/>
        <v>24</v>
      </c>
      <c r="D255" t="s">
        <v>4400</v>
      </c>
      <c r="F255" s="34" t="str">
        <f>IF(AND(V255="TEXT",AB255&lt;&gt;""),"Coded",VLOOKUP(V255,Lists!$E$1:$F$12,2,FALSE))</f>
        <v>Coded</v>
      </c>
      <c r="G255" s="50">
        <f t="shared" ca="1" si="18"/>
        <v>23</v>
      </c>
      <c r="H255" t="s">
        <v>4413</v>
      </c>
      <c r="J255" s="34" t="str">
        <f t="shared" si="15"/>
        <v/>
      </c>
      <c r="K255" s="34" t="str">
        <f t="shared" si="16"/>
        <v/>
      </c>
      <c r="O255" t="s">
        <v>1015</v>
      </c>
      <c r="P255" s="34" t="str">
        <f t="shared" si="19"/>
        <v/>
      </c>
      <c r="V255" t="s">
        <v>16</v>
      </c>
      <c r="W255" t="s">
        <v>1731</v>
      </c>
      <c r="X255" t="s">
        <v>1732</v>
      </c>
      <c r="Y255" t="s">
        <v>1192</v>
      </c>
      <c r="Z255" t="s">
        <v>1193</v>
      </c>
      <c r="AA255" t="s">
        <v>4413</v>
      </c>
      <c r="AB255" t="s">
        <v>4414</v>
      </c>
    </row>
    <row r="256" spans="1:28" ht="15" hidden="1" customHeight="1" x14ac:dyDescent="0.2">
      <c r="A256" t="s">
        <v>4087</v>
      </c>
      <c r="B256" t="s">
        <v>64</v>
      </c>
      <c r="C256" s="50">
        <f t="shared" ca="1" si="17"/>
        <v>24</v>
      </c>
      <c r="D256" t="s">
        <v>4400</v>
      </c>
      <c r="F256" s="34" t="str">
        <f>IF(AND(V256="TEXT",AB256&lt;&gt;""),"Coded",VLOOKUP(V256,Lists!$E$1:$F$12,2,FALSE))</f>
        <v>Coded</v>
      </c>
      <c r="G256" s="50">
        <f t="shared" ca="1" si="18"/>
        <v>24</v>
      </c>
      <c r="H256" t="s">
        <v>2475</v>
      </c>
      <c r="J256" s="34" t="str">
        <f t="shared" si="15"/>
        <v/>
      </c>
      <c r="K256" s="34" t="str">
        <f t="shared" si="16"/>
        <v/>
      </c>
      <c r="O256" t="s">
        <v>1015</v>
      </c>
      <c r="P256" s="34" t="str">
        <f t="shared" si="19"/>
        <v/>
      </c>
      <c r="V256" t="s">
        <v>16</v>
      </c>
      <c r="W256" t="s">
        <v>1731</v>
      </c>
      <c r="X256" t="s">
        <v>1732</v>
      </c>
      <c r="Y256" t="s">
        <v>1192</v>
      </c>
      <c r="Z256" t="s">
        <v>1193</v>
      </c>
      <c r="AA256" t="s">
        <v>2475</v>
      </c>
      <c r="AB256" t="s">
        <v>4415</v>
      </c>
    </row>
    <row r="257" spans="1:28" ht="15" hidden="1" customHeight="1" x14ac:dyDescent="0.2">
      <c r="A257" t="s">
        <v>4087</v>
      </c>
      <c r="B257" t="s">
        <v>64</v>
      </c>
      <c r="C257" s="50">
        <f t="shared" ca="1" si="17"/>
        <v>24</v>
      </c>
      <c r="D257" t="s">
        <v>4400</v>
      </c>
      <c r="F257" s="34" t="str">
        <f>IF(AND(V257="TEXT",AB257&lt;&gt;""),"Coded",VLOOKUP(V257,Lists!$E$1:$F$12,2,FALSE))</f>
        <v>Coded</v>
      </c>
      <c r="G257" s="50">
        <f t="shared" ca="1" si="18"/>
        <v>25</v>
      </c>
      <c r="H257" t="s">
        <v>4416</v>
      </c>
      <c r="J257" s="34" t="str">
        <f t="shared" si="15"/>
        <v/>
      </c>
      <c r="K257" s="34" t="str">
        <f t="shared" si="16"/>
        <v/>
      </c>
      <c r="O257" t="s">
        <v>1015</v>
      </c>
      <c r="P257" s="34" t="str">
        <f t="shared" si="19"/>
        <v/>
      </c>
      <c r="V257" t="s">
        <v>16</v>
      </c>
      <c r="W257" t="s">
        <v>1731</v>
      </c>
      <c r="X257" t="s">
        <v>1732</v>
      </c>
      <c r="Y257" t="s">
        <v>1192</v>
      </c>
      <c r="Z257" t="s">
        <v>1193</v>
      </c>
      <c r="AA257" t="s">
        <v>4416</v>
      </c>
      <c r="AB257" t="s">
        <v>4417</v>
      </c>
    </row>
    <row r="258" spans="1:28" ht="15" hidden="1" customHeight="1" x14ac:dyDescent="0.2">
      <c r="A258" t="s">
        <v>4087</v>
      </c>
      <c r="B258" t="s">
        <v>64</v>
      </c>
      <c r="C258" s="50">
        <f t="shared" ca="1" si="17"/>
        <v>24</v>
      </c>
      <c r="D258" t="s">
        <v>4400</v>
      </c>
      <c r="F258" s="34" t="str">
        <f>IF(AND(V258="TEXT",AB258&lt;&gt;""),"Coded",VLOOKUP(V258,Lists!$E$1:$F$12,2,FALSE))</f>
        <v>Coded</v>
      </c>
      <c r="G258" s="50">
        <f t="shared" ca="1" si="18"/>
        <v>26</v>
      </c>
      <c r="H258" t="s">
        <v>2645</v>
      </c>
      <c r="J258" s="34" t="str">
        <f t="shared" si="15"/>
        <v/>
      </c>
      <c r="K258" s="34" t="str">
        <f t="shared" si="16"/>
        <v/>
      </c>
      <c r="O258" t="s">
        <v>1015</v>
      </c>
      <c r="P258" s="34" t="str">
        <f t="shared" si="19"/>
        <v/>
      </c>
      <c r="V258" t="s">
        <v>16</v>
      </c>
      <c r="W258" t="s">
        <v>1731</v>
      </c>
      <c r="X258" t="s">
        <v>1732</v>
      </c>
      <c r="Y258" t="s">
        <v>1192</v>
      </c>
      <c r="Z258" t="s">
        <v>1193</v>
      </c>
      <c r="AA258" t="s">
        <v>2645</v>
      </c>
      <c r="AB258" t="s">
        <v>2646</v>
      </c>
    </row>
    <row r="259" spans="1:28" ht="15" hidden="1" customHeight="1" x14ac:dyDescent="0.2">
      <c r="A259" t="s">
        <v>4087</v>
      </c>
      <c r="B259" t="s">
        <v>64</v>
      </c>
      <c r="C259" s="50">
        <f t="shared" ca="1" si="17"/>
        <v>24</v>
      </c>
      <c r="D259" t="s">
        <v>4400</v>
      </c>
      <c r="F259" s="34" t="str">
        <f>IF(AND(V259="TEXT",AB259&lt;&gt;""),"Coded",VLOOKUP(V259,Lists!$E$1:$F$12,2,FALSE))</f>
        <v>Coded</v>
      </c>
      <c r="G259" s="50">
        <f t="shared" ca="1" si="18"/>
        <v>27</v>
      </c>
      <c r="H259" t="s">
        <v>2675</v>
      </c>
      <c r="J259" s="34" t="str">
        <f t="shared" ref="J259:J322" si="20">IF(V259="BOOLEAN","Yes/no",IF(V259="TRUE_ONLY","True only",IF(V259="INTEGER","Integer",IF(V259="INTEGER_ZERO_OR_POSITIVE","Integer zero or positive",""))))</f>
        <v/>
      </c>
      <c r="K259" s="34" t="str">
        <f t="shared" ref="K259:K322" si="21">IF(V259="LONG_TEXT",255,IF(AND(V259="TEXT",AB259=""),50,""))</f>
        <v/>
      </c>
      <c r="O259" t="s">
        <v>1015</v>
      </c>
      <c r="P259" s="34" t="str">
        <f t="shared" si="19"/>
        <v/>
      </c>
      <c r="V259" t="s">
        <v>16</v>
      </c>
      <c r="W259" t="s">
        <v>1731</v>
      </c>
      <c r="X259" t="s">
        <v>1732</v>
      </c>
      <c r="Y259" t="s">
        <v>1192</v>
      </c>
      <c r="Z259" t="s">
        <v>1193</v>
      </c>
      <c r="AA259" t="s">
        <v>2675</v>
      </c>
      <c r="AB259" t="s">
        <v>2676</v>
      </c>
    </row>
    <row r="260" spans="1:28" ht="15" hidden="1" customHeight="1" x14ac:dyDescent="0.2">
      <c r="A260" t="s">
        <v>4087</v>
      </c>
      <c r="B260" t="s">
        <v>64</v>
      </c>
      <c r="C260" s="50">
        <f t="shared" ref="C260:C323" ca="1" si="22">IF(A260&lt;&gt;OFFSET(A260,-1,0),1,OFFSET(C260,-1,0)+IF(D260=OFFSET(D260,-1,0),0,1))</f>
        <v>24</v>
      </c>
      <c r="D260" t="s">
        <v>4400</v>
      </c>
      <c r="F260" s="34" t="str">
        <f>IF(AND(V260="TEXT",AB260&lt;&gt;""),"Coded",VLOOKUP(V260,Lists!$E$1:$F$12,2,FALSE))</f>
        <v>Coded</v>
      </c>
      <c r="G260" s="50">
        <f t="shared" ca="1" si="18"/>
        <v>28</v>
      </c>
      <c r="H260" t="s">
        <v>2723</v>
      </c>
      <c r="J260" s="34" t="str">
        <f t="shared" si="20"/>
        <v/>
      </c>
      <c r="K260" s="34" t="str">
        <f t="shared" si="21"/>
        <v/>
      </c>
      <c r="O260" t="s">
        <v>1015</v>
      </c>
      <c r="P260" s="34" t="str">
        <f t="shared" si="19"/>
        <v/>
      </c>
      <c r="V260" t="s">
        <v>16</v>
      </c>
      <c r="W260" t="s">
        <v>1731</v>
      </c>
      <c r="X260" t="s">
        <v>1732</v>
      </c>
      <c r="Y260" t="s">
        <v>1192</v>
      </c>
      <c r="Z260" t="s">
        <v>1193</v>
      </c>
      <c r="AA260" t="s">
        <v>2723</v>
      </c>
      <c r="AB260" t="s">
        <v>2724</v>
      </c>
    </row>
    <row r="261" spans="1:28" ht="15" hidden="1" customHeight="1" x14ac:dyDescent="0.2">
      <c r="A261" t="s">
        <v>4087</v>
      </c>
      <c r="B261" t="s">
        <v>64</v>
      </c>
      <c r="C261" s="50">
        <f t="shared" ca="1" si="22"/>
        <v>25</v>
      </c>
      <c r="D261" t="s">
        <v>4418</v>
      </c>
      <c r="F261" s="34" t="str">
        <f>IF(AND(V261="TEXT",AB261&lt;&gt;""),"Coded",VLOOKUP(V261,Lists!$E$1:$F$12,2,FALSE))</f>
        <v>Coded</v>
      </c>
      <c r="G261" s="50">
        <f t="shared" ref="G261:G324" ca="1" si="23">IF(F261="Coded",IF(D261&lt;&gt;OFFSET(D261,-1,0),1,_xlfn.MAXIFS(INDIRECT("G$1:G"&amp;ROW()-1),INDIRECT("A$1:A"&amp;ROW()-1),A261,INDIRECT("D$1:D"&amp;ROW()-1),D261)+1),"")</f>
        <v>1</v>
      </c>
      <c r="H261" t="s">
        <v>2683</v>
      </c>
      <c r="J261" s="34" t="str">
        <f t="shared" si="20"/>
        <v/>
      </c>
      <c r="K261" s="34" t="str">
        <f t="shared" si="21"/>
        <v/>
      </c>
      <c r="O261" t="s">
        <v>1015</v>
      </c>
      <c r="P261" s="34" t="str">
        <f t="shared" si="19"/>
        <v/>
      </c>
      <c r="V261" t="s">
        <v>16</v>
      </c>
      <c r="W261" t="s">
        <v>4419</v>
      </c>
      <c r="X261" t="s">
        <v>4420</v>
      </c>
      <c r="Y261" t="s">
        <v>1192</v>
      </c>
      <c r="Z261" t="s">
        <v>1193</v>
      </c>
      <c r="AA261" t="s">
        <v>2683</v>
      </c>
      <c r="AB261" t="s">
        <v>2684</v>
      </c>
    </row>
    <row r="262" spans="1:28" ht="15" hidden="1" customHeight="1" x14ac:dyDescent="0.2">
      <c r="A262" t="s">
        <v>4087</v>
      </c>
      <c r="B262" t="s">
        <v>64</v>
      </c>
      <c r="C262" s="50">
        <f t="shared" ca="1" si="22"/>
        <v>25</v>
      </c>
      <c r="D262" t="s">
        <v>4418</v>
      </c>
      <c r="F262" s="34" t="str">
        <f>IF(AND(V262="TEXT",AB262&lt;&gt;""),"Coded",VLOOKUP(V262,Lists!$E$1:$F$12,2,FALSE))</f>
        <v>Coded</v>
      </c>
      <c r="G262" s="50">
        <f t="shared" ca="1" si="23"/>
        <v>2</v>
      </c>
      <c r="H262" t="s">
        <v>2627</v>
      </c>
      <c r="J262" s="34" t="str">
        <f t="shared" si="20"/>
        <v/>
      </c>
      <c r="K262" s="34" t="str">
        <f t="shared" si="21"/>
        <v/>
      </c>
      <c r="O262" t="s">
        <v>1015</v>
      </c>
      <c r="P262" s="34" t="str">
        <f t="shared" si="19"/>
        <v/>
      </c>
      <c r="V262" t="s">
        <v>16</v>
      </c>
      <c r="W262" t="s">
        <v>4419</v>
      </c>
      <c r="X262" t="s">
        <v>4420</v>
      </c>
      <c r="Y262" t="s">
        <v>1192</v>
      </c>
      <c r="Z262" t="s">
        <v>1193</v>
      </c>
      <c r="AA262" t="s">
        <v>2627</v>
      </c>
      <c r="AB262" t="s">
        <v>2631</v>
      </c>
    </row>
    <row r="263" spans="1:28" ht="15" hidden="1" customHeight="1" x14ac:dyDescent="0.2">
      <c r="A263" t="s">
        <v>4087</v>
      </c>
      <c r="B263" t="s">
        <v>64</v>
      </c>
      <c r="C263" s="50">
        <f t="shared" ca="1" si="22"/>
        <v>25</v>
      </c>
      <c r="D263" t="s">
        <v>4418</v>
      </c>
      <c r="F263" s="34" t="str">
        <f>IF(AND(V263="TEXT",AB263&lt;&gt;""),"Coded",VLOOKUP(V263,Lists!$E$1:$F$12,2,FALSE))</f>
        <v>Coded</v>
      </c>
      <c r="G263" s="50">
        <f t="shared" ca="1" si="23"/>
        <v>3</v>
      </c>
      <c r="H263" t="s">
        <v>4401</v>
      </c>
      <c r="J263" s="34" t="str">
        <f t="shared" si="20"/>
        <v/>
      </c>
      <c r="K263" s="34" t="str">
        <f t="shared" si="21"/>
        <v/>
      </c>
      <c r="O263" t="s">
        <v>1015</v>
      </c>
      <c r="P263" s="34" t="str">
        <f t="shared" si="19"/>
        <v/>
      </c>
      <c r="V263" t="s">
        <v>16</v>
      </c>
      <c r="W263" t="s">
        <v>4419</v>
      </c>
      <c r="X263" t="s">
        <v>4420</v>
      </c>
      <c r="Y263" t="s">
        <v>1192</v>
      </c>
      <c r="Z263" t="s">
        <v>1193</v>
      </c>
      <c r="AA263" t="s">
        <v>4401</v>
      </c>
      <c r="AB263" t="s">
        <v>4402</v>
      </c>
    </row>
    <row r="264" spans="1:28" ht="15" hidden="1" customHeight="1" x14ac:dyDescent="0.2">
      <c r="A264" t="s">
        <v>4087</v>
      </c>
      <c r="B264" t="s">
        <v>64</v>
      </c>
      <c r="C264" s="50">
        <f t="shared" ca="1" si="22"/>
        <v>25</v>
      </c>
      <c r="D264" t="s">
        <v>4418</v>
      </c>
      <c r="F264" s="34" t="str">
        <f>IF(AND(V264="TEXT",AB264&lt;&gt;""),"Coded",VLOOKUP(V264,Lists!$E$1:$F$12,2,FALSE))</f>
        <v>Coded</v>
      </c>
      <c r="G264" s="50">
        <f t="shared" ca="1" si="23"/>
        <v>4</v>
      </c>
      <c r="H264" t="s">
        <v>2656</v>
      </c>
      <c r="J264" s="34" t="str">
        <f t="shared" si="20"/>
        <v/>
      </c>
      <c r="K264" s="34" t="str">
        <f t="shared" si="21"/>
        <v/>
      </c>
      <c r="O264" t="s">
        <v>1015</v>
      </c>
      <c r="P264" s="34" t="str">
        <f t="shared" si="19"/>
        <v/>
      </c>
      <c r="V264" t="s">
        <v>16</v>
      </c>
      <c r="W264" t="s">
        <v>4419</v>
      </c>
      <c r="X264" t="s">
        <v>4420</v>
      </c>
      <c r="Y264" t="s">
        <v>1192</v>
      </c>
      <c r="Z264" t="s">
        <v>1193</v>
      </c>
      <c r="AA264" t="s">
        <v>2656</v>
      </c>
      <c r="AB264" t="s">
        <v>2660</v>
      </c>
    </row>
    <row r="265" spans="1:28" ht="15" hidden="1" customHeight="1" x14ac:dyDescent="0.2">
      <c r="A265" t="s">
        <v>4087</v>
      </c>
      <c r="B265" t="s">
        <v>64</v>
      </c>
      <c r="C265" s="50">
        <f t="shared" ca="1" si="22"/>
        <v>25</v>
      </c>
      <c r="D265" t="s">
        <v>4418</v>
      </c>
      <c r="F265" s="34" t="str">
        <f>IF(AND(V265="TEXT",AB265&lt;&gt;""),"Coded",VLOOKUP(V265,Lists!$E$1:$F$12,2,FALSE))</f>
        <v>Coded</v>
      </c>
      <c r="G265" s="50">
        <f t="shared" ca="1" si="23"/>
        <v>5</v>
      </c>
      <c r="H265" t="s">
        <v>2638</v>
      </c>
      <c r="J265" s="34" t="str">
        <f t="shared" si="20"/>
        <v/>
      </c>
      <c r="K265" s="34" t="str">
        <f t="shared" si="21"/>
        <v/>
      </c>
      <c r="O265" t="s">
        <v>1015</v>
      </c>
      <c r="P265" s="34" t="str">
        <f t="shared" si="19"/>
        <v/>
      </c>
      <c r="V265" t="s">
        <v>16</v>
      </c>
      <c r="W265" t="s">
        <v>4419</v>
      </c>
      <c r="X265" t="s">
        <v>4420</v>
      </c>
      <c r="Y265" t="s">
        <v>1192</v>
      </c>
      <c r="Z265" t="s">
        <v>1193</v>
      </c>
      <c r="AA265" t="s">
        <v>2638</v>
      </c>
      <c r="AB265" t="s">
        <v>2639</v>
      </c>
    </row>
    <row r="266" spans="1:28" ht="15" hidden="1" customHeight="1" x14ac:dyDescent="0.2">
      <c r="A266" t="s">
        <v>4087</v>
      </c>
      <c r="B266" t="s">
        <v>64</v>
      </c>
      <c r="C266" s="50">
        <f t="shared" ca="1" si="22"/>
        <v>25</v>
      </c>
      <c r="D266" t="s">
        <v>4418</v>
      </c>
      <c r="F266" s="34" t="str">
        <f>IF(AND(V266="TEXT",AB266&lt;&gt;""),"Coded",VLOOKUP(V266,Lists!$E$1:$F$12,2,FALSE))</f>
        <v>Coded</v>
      </c>
      <c r="G266" s="50">
        <f t="shared" ca="1" si="23"/>
        <v>6</v>
      </c>
      <c r="H266" t="s">
        <v>2693</v>
      </c>
      <c r="J266" s="34" t="str">
        <f t="shared" si="20"/>
        <v/>
      </c>
      <c r="K266" s="34" t="str">
        <f t="shared" si="21"/>
        <v/>
      </c>
      <c r="O266" t="s">
        <v>1015</v>
      </c>
      <c r="P266" s="34" t="str">
        <f t="shared" si="19"/>
        <v/>
      </c>
      <c r="V266" t="s">
        <v>16</v>
      </c>
      <c r="W266" t="s">
        <v>4419</v>
      </c>
      <c r="X266" t="s">
        <v>4420</v>
      </c>
      <c r="Y266" t="s">
        <v>1192</v>
      </c>
      <c r="Z266" t="s">
        <v>1193</v>
      </c>
      <c r="AA266" t="s">
        <v>2693</v>
      </c>
      <c r="AB266" t="s">
        <v>2696</v>
      </c>
    </row>
    <row r="267" spans="1:28" ht="15" hidden="1" customHeight="1" x14ac:dyDescent="0.2">
      <c r="A267" t="s">
        <v>4087</v>
      </c>
      <c r="B267" t="s">
        <v>64</v>
      </c>
      <c r="C267" s="50">
        <f t="shared" ca="1" si="22"/>
        <v>25</v>
      </c>
      <c r="D267" t="s">
        <v>4418</v>
      </c>
      <c r="F267" s="34" t="str">
        <f>IF(AND(V267="TEXT",AB267&lt;&gt;""),"Coded",VLOOKUP(V267,Lists!$E$1:$F$12,2,FALSE))</f>
        <v>Coded</v>
      </c>
      <c r="G267" s="50">
        <f t="shared" ca="1" si="23"/>
        <v>7</v>
      </c>
      <c r="H267" t="s">
        <v>2713</v>
      </c>
      <c r="J267" s="34" t="str">
        <f t="shared" si="20"/>
        <v/>
      </c>
      <c r="K267" s="34" t="str">
        <f t="shared" si="21"/>
        <v/>
      </c>
      <c r="O267" t="s">
        <v>1015</v>
      </c>
      <c r="P267" s="34" t="str">
        <f t="shared" si="19"/>
        <v/>
      </c>
      <c r="V267" t="s">
        <v>16</v>
      </c>
      <c r="W267" t="s">
        <v>4419</v>
      </c>
      <c r="X267" t="s">
        <v>4420</v>
      </c>
      <c r="Y267" t="s">
        <v>1192</v>
      </c>
      <c r="Z267" t="s">
        <v>1193</v>
      </c>
      <c r="AA267" t="s">
        <v>2713</v>
      </c>
      <c r="AB267" t="s">
        <v>2714</v>
      </c>
    </row>
    <row r="268" spans="1:28" ht="15" hidden="1" customHeight="1" x14ac:dyDescent="0.2">
      <c r="A268" t="s">
        <v>4087</v>
      </c>
      <c r="B268" t="s">
        <v>64</v>
      </c>
      <c r="C268" s="50">
        <f t="shared" ca="1" si="22"/>
        <v>25</v>
      </c>
      <c r="D268" t="s">
        <v>4418</v>
      </c>
      <c r="F268" s="34" t="str">
        <f>IF(AND(V268="TEXT",AB268&lt;&gt;""),"Coded",VLOOKUP(V268,Lists!$E$1:$F$12,2,FALSE))</f>
        <v>Coded</v>
      </c>
      <c r="G268" s="50">
        <f t="shared" ca="1" si="23"/>
        <v>8</v>
      </c>
      <c r="H268" t="s">
        <v>4403</v>
      </c>
      <c r="J268" s="34" t="str">
        <f t="shared" si="20"/>
        <v/>
      </c>
      <c r="K268" s="34" t="str">
        <f t="shared" si="21"/>
        <v/>
      </c>
      <c r="O268" t="s">
        <v>1015</v>
      </c>
      <c r="P268" s="34" t="str">
        <f t="shared" si="19"/>
        <v/>
      </c>
      <c r="V268" t="s">
        <v>16</v>
      </c>
      <c r="W268" t="s">
        <v>4419</v>
      </c>
      <c r="X268" t="s">
        <v>4420</v>
      </c>
      <c r="Y268" t="s">
        <v>1192</v>
      </c>
      <c r="Z268" t="s">
        <v>1193</v>
      </c>
      <c r="AA268" t="s">
        <v>4403</v>
      </c>
      <c r="AB268" t="s">
        <v>4404</v>
      </c>
    </row>
    <row r="269" spans="1:28" ht="15" hidden="1" customHeight="1" x14ac:dyDescent="0.2">
      <c r="A269" t="s">
        <v>4087</v>
      </c>
      <c r="B269" t="s">
        <v>64</v>
      </c>
      <c r="C269" s="50">
        <f t="shared" ca="1" si="22"/>
        <v>25</v>
      </c>
      <c r="D269" t="s">
        <v>4418</v>
      </c>
      <c r="F269" s="34" t="str">
        <f>IF(AND(V269="TEXT",AB269&lt;&gt;""),"Coded",VLOOKUP(V269,Lists!$E$1:$F$12,2,FALSE))</f>
        <v>Coded</v>
      </c>
      <c r="G269" s="50">
        <f t="shared" ca="1" si="23"/>
        <v>9</v>
      </c>
      <c r="H269" t="s">
        <v>2717</v>
      </c>
      <c r="J269" s="34" t="str">
        <f t="shared" si="20"/>
        <v/>
      </c>
      <c r="K269" s="34" t="str">
        <f t="shared" si="21"/>
        <v/>
      </c>
      <c r="O269" t="s">
        <v>1015</v>
      </c>
      <c r="P269" s="34" t="str">
        <f t="shared" si="19"/>
        <v/>
      </c>
      <c r="V269" t="s">
        <v>16</v>
      </c>
      <c r="W269" t="s">
        <v>4419</v>
      </c>
      <c r="X269" t="s">
        <v>4420</v>
      </c>
      <c r="Y269" t="s">
        <v>1192</v>
      </c>
      <c r="Z269" t="s">
        <v>1193</v>
      </c>
      <c r="AA269" t="s">
        <v>2717</v>
      </c>
      <c r="AB269" t="s">
        <v>2720</v>
      </c>
    </row>
    <row r="270" spans="1:28" ht="15" hidden="1" customHeight="1" x14ac:dyDescent="0.2">
      <c r="A270" t="s">
        <v>4087</v>
      </c>
      <c r="B270" t="s">
        <v>64</v>
      </c>
      <c r="C270" s="50">
        <f t="shared" ca="1" si="22"/>
        <v>25</v>
      </c>
      <c r="D270" t="s">
        <v>4418</v>
      </c>
      <c r="F270" s="34" t="str">
        <f>IF(AND(V270="TEXT",AB270&lt;&gt;""),"Coded",VLOOKUP(V270,Lists!$E$1:$F$12,2,FALSE))</f>
        <v>Coded</v>
      </c>
      <c r="G270" s="50">
        <f t="shared" ca="1" si="23"/>
        <v>10</v>
      </c>
      <c r="H270" t="s">
        <v>2687</v>
      </c>
      <c r="J270" s="34" t="str">
        <f t="shared" si="20"/>
        <v/>
      </c>
      <c r="K270" s="34" t="str">
        <f t="shared" si="21"/>
        <v/>
      </c>
      <c r="O270" t="s">
        <v>1015</v>
      </c>
      <c r="P270" s="34" t="str">
        <f t="shared" si="19"/>
        <v/>
      </c>
      <c r="V270" t="s">
        <v>16</v>
      </c>
      <c r="W270" t="s">
        <v>4419</v>
      </c>
      <c r="X270" t="s">
        <v>4420</v>
      </c>
      <c r="Y270" t="s">
        <v>1192</v>
      </c>
      <c r="Z270" t="s">
        <v>1193</v>
      </c>
      <c r="AA270" t="s">
        <v>2687</v>
      </c>
      <c r="AB270" t="s">
        <v>2690</v>
      </c>
    </row>
    <row r="271" spans="1:28" ht="15" hidden="1" customHeight="1" x14ac:dyDescent="0.2">
      <c r="A271" t="s">
        <v>4087</v>
      </c>
      <c r="B271" t="s">
        <v>64</v>
      </c>
      <c r="C271" s="50">
        <f t="shared" ca="1" si="22"/>
        <v>25</v>
      </c>
      <c r="D271" t="s">
        <v>4418</v>
      </c>
      <c r="F271" s="34" t="str">
        <f>IF(AND(V271="TEXT",AB271&lt;&gt;""),"Coded",VLOOKUP(V271,Lists!$E$1:$F$12,2,FALSE))</f>
        <v>Coded</v>
      </c>
      <c r="G271" s="50">
        <f t="shared" ca="1" si="23"/>
        <v>11</v>
      </c>
      <c r="H271" t="s">
        <v>2668</v>
      </c>
      <c r="J271" s="34" t="str">
        <f t="shared" si="20"/>
        <v/>
      </c>
      <c r="K271" s="34" t="str">
        <f t="shared" si="21"/>
        <v/>
      </c>
      <c r="O271" t="s">
        <v>1015</v>
      </c>
      <c r="P271" s="34" t="str">
        <f t="shared" si="19"/>
        <v/>
      </c>
      <c r="V271" t="s">
        <v>16</v>
      </c>
      <c r="W271" t="s">
        <v>4419</v>
      </c>
      <c r="X271" t="s">
        <v>4420</v>
      </c>
      <c r="Y271" t="s">
        <v>1192</v>
      </c>
      <c r="Z271" t="s">
        <v>1193</v>
      </c>
      <c r="AA271" t="s">
        <v>2668</v>
      </c>
      <c r="AB271" t="s">
        <v>2671</v>
      </c>
    </row>
    <row r="272" spans="1:28" ht="15" hidden="1" customHeight="1" x14ac:dyDescent="0.2">
      <c r="A272" t="s">
        <v>4087</v>
      </c>
      <c r="B272" t="s">
        <v>64</v>
      </c>
      <c r="C272" s="50">
        <f t="shared" ca="1" si="22"/>
        <v>25</v>
      </c>
      <c r="D272" t="s">
        <v>4418</v>
      </c>
      <c r="F272" s="34" t="str">
        <f>IF(AND(V272="TEXT",AB272&lt;&gt;""),"Coded",VLOOKUP(V272,Lists!$E$1:$F$12,2,FALSE))</f>
        <v>Coded</v>
      </c>
      <c r="G272" s="50">
        <f t="shared" ca="1" si="23"/>
        <v>12</v>
      </c>
      <c r="H272" t="s">
        <v>2707</v>
      </c>
      <c r="J272" s="34" t="str">
        <f t="shared" si="20"/>
        <v/>
      </c>
      <c r="K272" s="34" t="str">
        <f t="shared" si="21"/>
        <v/>
      </c>
      <c r="O272" t="s">
        <v>1015</v>
      </c>
      <c r="P272" s="34" t="str">
        <f t="shared" si="19"/>
        <v/>
      </c>
      <c r="V272" t="s">
        <v>16</v>
      </c>
      <c r="W272" t="s">
        <v>4419</v>
      </c>
      <c r="X272" t="s">
        <v>4420</v>
      </c>
      <c r="Y272" t="s">
        <v>1192</v>
      </c>
      <c r="Z272" t="s">
        <v>1193</v>
      </c>
      <c r="AA272" t="s">
        <v>2707</v>
      </c>
      <c r="AB272" t="s">
        <v>2708</v>
      </c>
    </row>
    <row r="273" spans="1:28" ht="15" hidden="1" customHeight="1" x14ac:dyDescent="0.2">
      <c r="A273" t="s">
        <v>4087</v>
      </c>
      <c r="B273" t="s">
        <v>64</v>
      </c>
      <c r="C273" s="50">
        <f t="shared" ca="1" si="22"/>
        <v>25</v>
      </c>
      <c r="D273" t="s">
        <v>4418</v>
      </c>
      <c r="F273" s="34" t="str">
        <f>IF(AND(V273="TEXT",AB273&lt;&gt;""),"Coded",VLOOKUP(V273,Lists!$E$1:$F$12,2,FALSE))</f>
        <v>Coded</v>
      </c>
      <c r="G273" s="50">
        <f t="shared" ca="1" si="23"/>
        <v>13</v>
      </c>
      <c r="H273" t="s">
        <v>2652</v>
      </c>
      <c r="J273" s="34" t="str">
        <f t="shared" si="20"/>
        <v/>
      </c>
      <c r="K273" s="34" t="str">
        <f t="shared" si="21"/>
        <v/>
      </c>
      <c r="O273" t="s">
        <v>1015</v>
      </c>
      <c r="P273" s="34" t="str">
        <f t="shared" si="19"/>
        <v/>
      </c>
      <c r="V273" t="s">
        <v>16</v>
      </c>
      <c r="W273" t="s">
        <v>4419</v>
      </c>
      <c r="X273" t="s">
        <v>4420</v>
      </c>
      <c r="Y273" t="s">
        <v>1192</v>
      </c>
      <c r="Z273" t="s">
        <v>1193</v>
      </c>
      <c r="AA273" t="s">
        <v>2652</v>
      </c>
      <c r="AB273" t="s">
        <v>2653</v>
      </c>
    </row>
    <row r="274" spans="1:28" ht="15" hidden="1" customHeight="1" x14ac:dyDescent="0.2">
      <c r="A274" t="s">
        <v>4087</v>
      </c>
      <c r="B274" t="s">
        <v>64</v>
      </c>
      <c r="C274" s="50">
        <f t="shared" ca="1" si="22"/>
        <v>25</v>
      </c>
      <c r="D274" t="s">
        <v>4418</v>
      </c>
      <c r="F274" s="34" t="str">
        <f>IF(AND(V274="TEXT",AB274&lt;&gt;""),"Coded",VLOOKUP(V274,Lists!$E$1:$F$12,2,FALSE))</f>
        <v>Coded</v>
      </c>
      <c r="G274" s="50">
        <f t="shared" ca="1" si="23"/>
        <v>14</v>
      </c>
      <c r="H274" t="s">
        <v>2395</v>
      </c>
      <c r="J274" s="34" t="str">
        <f t="shared" si="20"/>
        <v/>
      </c>
      <c r="K274" s="34" t="str">
        <f t="shared" si="21"/>
        <v/>
      </c>
      <c r="O274" t="s">
        <v>1015</v>
      </c>
      <c r="P274" s="34" t="str">
        <f t="shared" ref="P274:P337" si="24">IF(RIGHT(TRIM(SUBSTITUTE(D274,":","")),7)="specify","Hide concept if ["&amp;D273&amp;"] &lt;&gt; 'Other'","")</f>
        <v/>
      </c>
      <c r="V274" t="s">
        <v>16</v>
      </c>
      <c r="W274" t="s">
        <v>4419</v>
      </c>
      <c r="X274" t="s">
        <v>4420</v>
      </c>
      <c r="Y274" t="s">
        <v>1192</v>
      </c>
      <c r="Z274" t="s">
        <v>1193</v>
      </c>
      <c r="AA274" t="s">
        <v>2395</v>
      </c>
      <c r="AB274" t="s">
        <v>2700</v>
      </c>
    </row>
    <row r="275" spans="1:28" ht="15" hidden="1" customHeight="1" x14ac:dyDescent="0.2">
      <c r="A275" t="s">
        <v>4087</v>
      </c>
      <c r="B275" t="s">
        <v>64</v>
      </c>
      <c r="C275" s="50">
        <f t="shared" ca="1" si="22"/>
        <v>25</v>
      </c>
      <c r="D275" t="s">
        <v>4418</v>
      </c>
      <c r="F275" s="34" t="str">
        <f>IF(AND(V275="TEXT",AB275&lt;&gt;""),"Coded",VLOOKUP(V275,Lists!$E$1:$F$12,2,FALSE))</f>
        <v>Coded</v>
      </c>
      <c r="G275" s="50">
        <f t="shared" ca="1" si="23"/>
        <v>15</v>
      </c>
      <c r="H275" t="s">
        <v>2728</v>
      </c>
      <c r="J275" s="34" t="str">
        <f t="shared" si="20"/>
        <v/>
      </c>
      <c r="K275" s="34" t="str">
        <f t="shared" si="21"/>
        <v/>
      </c>
      <c r="O275" t="s">
        <v>1015</v>
      </c>
      <c r="P275" s="34" t="str">
        <f t="shared" si="24"/>
        <v/>
      </c>
      <c r="V275" t="s">
        <v>16</v>
      </c>
      <c r="W275" t="s">
        <v>4419</v>
      </c>
      <c r="X275" t="s">
        <v>4420</v>
      </c>
      <c r="Y275" t="s">
        <v>1192</v>
      </c>
      <c r="Z275" t="s">
        <v>1193</v>
      </c>
      <c r="AA275" t="s">
        <v>2728</v>
      </c>
      <c r="AB275" t="s">
        <v>2729</v>
      </c>
    </row>
    <row r="276" spans="1:28" ht="15" hidden="1" customHeight="1" x14ac:dyDescent="0.2">
      <c r="A276" t="s">
        <v>4087</v>
      </c>
      <c r="B276" t="s">
        <v>64</v>
      </c>
      <c r="C276" s="50">
        <f t="shared" ca="1" si="22"/>
        <v>25</v>
      </c>
      <c r="D276" t="s">
        <v>4418</v>
      </c>
      <c r="F276" s="34" t="str">
        <f>IF(AND(V276="TEXT",AB276&lt;&gt;""),"Coded",VLOOKUP(V276,Lists!$E$1:$F$12,2,FALSE))</f>
        <v>Coded</v>
      </c>
      <c r="G276" s="50">
        <f t="shared" ca="1" si="23"/>
        <v>16</v>
      </c>
      <c r="H276" t="s">
        <v>4405</v>
      </c>
      <c r="J276" s="34" t="str">
        <f t="shared" si="20"/>
        <v/>
      </c>
      <c r="K276" s="34" t="str">
        <f t="shared" si="21"/>
        <v/>
      </c>
      <c r="O276" t="s">
        <v>1015</v>
      </c>
      <c r="P276" s="34" t="str">
        <f t="shared" si="24"/>
        <v/>
      </c>
      <c r="V276" t="s">
        <v>16</v>
      </c>
      <c r="W276" t="s">
        <v>4419</v>
      </c>
      <c r="X276" t="s">
        <v>4420</v>
      </c>
      <c r="Y276" t="s">
        <v>1192</v>
      </c>
      <c r="Z276" t="s">
        <v>1193</v>
      </c>
      <c r="AA276" t="s">
        <v>4405</v>
      </c>
      <c r="AB276" t="s">
        <v>4406</v>
      </c>
    </row>
    <row r="277" spans="1:28" ht="15" hidden="1" customHeight="1" x14ac:dyDescent="0.2">
      <c r="A277" t="s">
        <v>4087</v>
      </c>
      <c r="B277" t="s">
        <v>64</v>
      </c>
      <c r="C277" s="50">
        <f t="shared" ca="1" si="22"/>
        <v>25</v>
      </c>
      <c r="D277" t="s">
        <v>4418</v>
      </c>
      <c r="F277" s="34" t="str">
        <f>IF(AND(V277="TEXT",AB277&lt;&gt;""),"Coded",VLOOKUP(V277,Lists!$E$1:$F$12,2,FALSE))</f>
        <v>Coded</v>
      </c>
      <c r="G277" s="50">
        <f t="shared" ca="1" si="23"/>
        <v>17</v>
      </c>
      <c r="H277" t="s">
        <v>2664</v>
      </c>
      <c r="J277" s="34" t="str">
        <f t="shared" si="20"/>
        <v/>
      </c>
      <c r="K277" s="34" t="str">
        <f t="shared" si="21"/>
        <v/>
      </c>
      <c r="O277" t="s">
        <v>1015</v>
      </c>
      <c r="P277" s="34" t="str">
        <f t="shared" si="24"/>
        <v/>
      </c>
      <c r="V277" t="s">
        <v>16</v>
      </c>
      <c r="W277" t="s">
        <v>4419</v>
      </c>
      <c r="X277" t="s">
        <v>4420</v>
      </c>
      <c r="Y277" t="s">
        <v>1192</v>
      </c>
      <c r="Z277" t="s">
        <v>1193</v>
      </c>
      <c r="AA277" t="s">
        <v>2664</v>
      </c>
      <c r="AB277" t="s">
        <v>2665</v>
      </c>
    </row>
    <row r="278" spans="1:28" ht="15" hidden="1" customHeight="1" x14ac:dyDescent="0.2">
      <c r="A278" t="s">
        <v>4087</v>
      </c>
      <c r="B278" t="s">
        <v>64</v>
      </c>
      <c r="C278" s="50">
        <f t="shared" ca="1" si="22"/>
        <v>25</v>
      </c>
      <c r="D278" t="s">
        <v>4418</v>
      </c>
      <c r="F278" s="34" t="str">
        <f>IF(AND(V278="TEXT",AB278&lt;&gt;""),"Coded",VLOOKUP(V278,Lists!$E$1:$F$12,2,FALSE))</f>
        <v>Coded</v>
      </c>
      <c r="G278" s="50">
        <f t="shared" ca="1" si="23"/>
        <v>18</v>
      </c>
      <c r="H278" t="s">
        <v>2740</v>
      </c>
      <c r="J278" s="34" t="str">
        <f t="shared" si="20"/>
        <v/>
      </c>
      <c r="K278" s="34" t="str">
        <f t="shared" si="21"/>
        <v/>
      </c>
      <c r="O278" t="s">
        <v>1015</v>
      </c>
      <c r="P278" s="34" t="str">
        <f t="shared" si="24"/>
        <v/>
      </c>
      <c r="V278" t="s">
        <v>16</v>
      </c>
      <c r="W278" t="s">
        <v>4419</v>
      </c>
      <c r="X278" t="s">
        <v>4420</v>
      </c>
      <c r="Y278" t="s">
        <v>1192</v>
      </c>
      <c r="Z278" t="s">
        <v>1193</v>
      </c>
      <c r="AA278" t="s">
        <v>2740</v>
      </c>
      <c r="AB278" t="s">
        <v>2741</v>
      </c>
    </row>
    <row r="279" spans="1:28" ht="15" hidden="1" customHeight="1" x14ac:dyDescent="0.2">
      <c r="A279" t="s">
        <v>4087</v>
      </c>
      <c r="B279" t="s">
        <v>64</v>
      </c>
      <c r="C279" s="50">
        <f t="shared" ca="1" si="22"/>
        <v>25</v>
      </c>
      <c r="D279" t="s">
        <v>4418</v>
      </c>
      <c r="F279" s="34" t="str">
        <f>IF(AND(V279="TEXT",AB279&lt;&gt;""),"Coded",VLOOKUP(V279,Lists!$E$1:$F$12,2,FALSE))</f>
        <v>Coded</v>
      </c>
      <c r="G279" s="50">
        <f t="shared" ca="1" si="23"/>
        <v>19</v>
      </c>
      <c r="H279" t="s">
        <v>4407</v>
      </c>
      <c r="J279" s="34" t="str">
        <f t="shared" si="20"/>
        <v/>
      </c>
      <c r="K279" s="34" t="str">
        <f t="shared" si="21"/>
        <v/>
      </c>
      <c r="O279" t="s">
        <v>1015</v>
      </c>
      <c r="P279" s="34" t="str">
        <f t="shared" si="24"/>
        <v/>
      </c>
      <c r="V279" t="s">
        <v>16</v>
      </c>
      <c r="W279" t="s">
        <v>4419</v>
      </c>
      <c r="X279" t="s">
        <v>4420</v>
      </c>
      <c r="Y279" t="s">
        <v>1192</v>
      </c>
      <c r="Z279" t="s">
        <v>1193</v>
      </c>
      <c r="AA279" t="s">
        <v>4407</v>
      </c>
      <c r="AB279" t="s">
        <v>4408</v>
      </c>
    </row>
    <row r="280" spans="1:28" ht="15" hidden="1" customHeight="1" x14ac:dyDescent="0.2">
      <c r="A280" t="s">
        <v>4087</v>
      </c>
      <c r="B280" t="s">
        <v>64</v>
      </c>
      <c r="C280" s="50">
        <f t="shared" ca="1" si="22"/>
        <v>25</v>
      </c>
      <c r="D280" t="s">
        <v>4418</v>
      </c>
      <c r="F280" s="34" t="str">
        <f>IF(AND(V280="TEXT",AB280&lt;&gt;""),"Coded",VLOOKUP(V280,Lists!$E$1:$F$12,2,FALSE))</f>
        <v>Coded</v>
      </c>
      <c r="G280" s="50">
        <f t="shared" ca="1" si="23"/>
        <v>20</v>
      </c>
      <c r="H280" t="s">
        <v>4409</v>
      </c>
      <c r="J280" s="34" t="str">
        <f t="shared" si="20"/>
        <v/>
      </c>
      <c r="K280" s="34" t="str">
        <f t="shared" si="21"/>
        <v/>
      </c>
      <c r="O280" t="s">
        <v>1015</v>
      </c>
      <c r="P280" s="34" t="str">
        <f t="shared" si="24"/>
        <v/>
      </c>
      <c r="V280" t="s">
        <v>16</v>
      </c>
      <c r="W280" t="s">
        <v>4419</v>
      </c>
      <c r="X280" t="s">
        <v>4420</v>
      </c>
      <c r="Y280" t="s">
        <v>1192</v>
      </c>
      <c r="Z280" t="s">
        <v>1193</v>
      </c>
      <c r="AA280" t="s">
        <v>4409</v>
      </c>
      <c r="AB280" t="s">
        <v>4410</v>
      </c>
    </row>
    <row r="281" spans="1:28" ht="15" hidden="1" customHeight="1" x14ac:dyDescent="0.2">
      <c r="A281" t="s">
        <v>4087</v>
      </c>
      <c r="B281" t="s">
        <v>64</v>
      </c>
      <c r="C281" s="50">
        <f t="shared" ca="1" si="22"/>
        <v>25</v>
      </c>
      <c r="D281" t="s">
        <v>4418</v>
      </c>
      <c r="F281" s="34" t="str">
        <f>IF(AND(V281="TEXT",AB281&lt;&gt;""),"Coded",VLOOKUP(V281,Lists!$E$1:$F$12,2,FALSE))</f>
        <v>Coded</v>
      </c>
      <c r="G281" s="50">
        <f t="shared" ca="1" si="23"/>
        <v>21</v>
      </c>
      <c r="H281" t="s">
        <v>4411</v>
      </c>
      <c r="J281" s="34" t="str">
        <f t="shared" si="20"/>
        <v/>
      </c>
      <c r="K281" s="34" t="str">
        <f t="shared" si="21"/>
        <v/>
      </c>
      <c r="O281" t="s">
        <v>1015</v>
      </c>
      <c r="P281" s="34" t="str">
        <f t="shared" si="24"/>
        <v/>
      </c>
      <c r="V281" t="s">
        <v>16</v>
      </c>
      <c r="W281" t="s">
        <v>4419</v>
      </c>
      <c r="X281" t="s">
        <v>4420</v>
      </c>
      <c r="Y281" t="s">
        <v>1192</v>
      </c>
      <c r="Z281" t="s">
        <v>1193</v>
      </c>
      <c r="AA281" t="s">
        <v>4411</v>
      </c>
      <c r="AB281" t="s">
        <v>4412</v>
      </c>
    </row>
    <row r="282" spans="1:28" ht="15" hidden="1" customHeight="1" x14ac:dyDescent="0.2">
      <c r="A282" t="s">
        <v>4087</v>
      </c>
      <c r="B282" t="s">
        <v>64</v>
      </c>
      <c r="C282" s="50">
        <f t="shared" ca="1" si="22"/>
        <v>25</v>
      </c>
      <c r="D282" t="s">
        <v>4418</v>
      </c>
      <c r="F282" s="34" t="str">
        <f>IF(AND(V282="TEXT",AB282&lt;&gt;""),"Coded",VLOOKUP(V282,Lists!$E$1:$F$12,2,FALSE))</f>
        <v>Coded</v>
      </c>
      <c r="G282" s="50">
        <f t="shared" ca="1" si="23"/>
        <v>22</v>
      </c>
      <c r="H282" t="s">
        <v>2733</v>
      </c>
      <c r="J282" s="34" t="str">
        <f t="shared" si="20"/>
        <v/>
      </c>
      <c r="K282" s="34" t="str">
        <f t="shared" si="21"/>
        <v/>
      </c>
      <c r="O282" t="s">
        <v>1015</v>
      </c>
      <c r="P282" s="34" t="str">
        <f t="shared" si="24"/>
        <v/>
      </c>
      <c r="V282" t="s">
        <v>16</v>
      </c>
      <c r="W282" t="s">
        <v>4419</v>
      </c>
      <c r="X282" t="s">
        <v>4420</v>
      </c>
      <c r="Y282" t="s">
        <v>1192</v>
      </c>
      <c r="Z282" t="s">
        <v>1193</v>
      </c>
      <c r="AA282" t="s">
        <v>2733</v>
      </c>
      <c r="AB282" t="s">
        <v>2734</v>
      </c>
    </row>
    <row r="283" spans="1:28" ht="15" hidden="1" customHeight="1" x14ac:dyDescent="0.2">
      <c r="A283" t="s">
        <v>4087</v>
      </c>
      <c r="B283" t="s">
        <v>64</v>
      </c>
      <c r="C283" s="50">
        <f t="shared" ca="1" si="22"/>
        <v>25</v>
      </c>
      <c r="D283" t="s">
        <v>4418</v>
      </c>
      <c r="F283" s="34" t="str">
        <f>IF(AND(V283="TEXT",AB283&lt;&gt;""),"Coded",VLOOKUP(V283,Lists!$E$1:$F$12,2,FALSE))</f>
        <v>Coded</v>
      </c>
      <c r="G283" s="50">
        <f t="shared" ca="1" si="23"/>
        <v>23</v>
      </c>
      <c r="H283" t="s">
        <v>4413</v>
      </c>
      <c r="J283" s="34" t="str">
        <f t="shared" si="20"/>
        <v/>
      </c>
      <c r="K283" s="34" t="str">
        <f t="shared" si="21"/>
        <v/>
      </c>
      <c r="O283" t="s">
        <v>1015</v>
      </c>
      <c r="P283" s="34" t="str">
        <f t="shared" si="24"/>
        <v/>
      </c>
      <c r="V283" t="s">
        <v>16</v>
      </c>
      <c r="W283" t="s">
        <v>4419</v>
      </c>
      <c r="X283" t="s">
        <v>4420</v>
      </c>
      <c r="Y283" t="s">
        <v>1192</v>
      </c>
      <c r="Z283" t="s">
        <v>1193</v>
      </c>
      <c r="AA283" t="s">
        <v>4413</v>
      </c>
      <c r="AB283" t="s">
        <v>4414</v>
      </c>
    </row>
    <row r="284" spans="1:28" ht="15" hidden="1" customHeight="1" x14ac:dyDescent="0.2">
      <c r="A284" t="s">
        <v>4087</v>
      </c>
      <c r="B284" t="s">
        <v>64</v>
      </c>
      <c r="C284" s="50">
        <f t="shared" ca="1" si="22"/>
        <v>25</v>
      </c>
      <c r="D284" t="s">
        <v>4418</v>
      </c>
      <c r="F284" s="34" t="str">
        <f>IF(AND(V284="TEXT",AB284&lt;&gt;""),"Coded",VLOOKUP(V284,Lists!$E$1:$F$12,2,FALSE))</f>
        <v>Coded</v>
      </c>
      <c r="G284" s="50">
        <f t="shared" ca="1" si="23"/>
        <v>24</v>
      </c>
      <c r="H284" t="s">
        <v>2475</v>
      </c>
      <c r="J284" s="34" t="str">
        <f t="shared" si="20"/>
        <v/>
      </c>
      <c r="K284" s="34" t="str">
        <f t="shared" si="21"/>
        <v/>
      </c>
      <c r="O284" t="s">
        <v>1015</v>
      </c>
      <c r="P284" s="34" t="str">
        <f t="shared" si="24"/>
        <v/>
      </c>
      <c r="V284" t="s">
        <v>16</v>
      </c>
      <c r="W284" t="s">
        <v>4419</v>
      </c>
      <c r="X284" t="s">
        <v>4420</v>
      </c>
      <c r="Y284" t="s">
        <v>1192</v>
      </c>
      <c r="Z284" t="s">
        <v>1193</v>
      </c>
      <c r="AA284" t="s">
        <v>2475</v>
      </c>
      <c r="AB284" t="s">
        <v>4415</v>
      </c>
    </row>
    <row r="285" spans="1:28" ht="15" hidden="1" customHeight="1" x14ac:dyDescent="0.2">
      <c r="A285" t="s">
        <v>4087</v>
      </c>
      <c r="B285" t="s">
        <v>64</v>
      </c>
      <c r="C285" s="50">
        <f t="shared" ca="1" si="22"/>
        <v>25</v>
      </c>
      <c r="D285" t="s">
        <v>4418</v>
      </c>
      <c r="F285" s="34" t="str">
        <f>IF(AND(V285="TEXT",AB285&lt;&gt;""),"Coded",VLOOKUP(V285,Lists!$E$1:$F$12,2,FALSE))</f>
        <v>Coded</v>
      </c>
      <c r="G285" s="50">
        <f t="shared" ca="1" si="23"/>
        <v>25</v>
      </c>
      <c r="H285" t="s">
        <v>4416</v>
      </c>
      <c r="J285" s="34" t="str">
        <f t="shared" si="20"/>
        <v/>
      </c>
      <c r="K285" s="34" t="str">
        <f t="shared" si="21"/>
        <v/>
      </c>
      <c r="O285" t="s">
        <v>1015</v>
      </c>
      <c r="P285" s="34" t="str">
        <f t="shared" si="24"/>
        <v/>
      </c>
      <c r="V285" t="s">
        <v>16</v>
      </c>
      <c r="W285" t="s">
        <v>4419</v>
      </c>
      <c r="X285" t="s">
        <v>4420</v>
      </c>
      <c r="Y285" t="s">
        <v>1192</v>
      </c>
      <c r="Z285" t="s">
        <v>1193</v>
      </c>
      <c r="AA285" t="s">
        <v>4416</v>
      </c>
      <c r="AB285" t="s">
        <v>4417</v>
      </c>
    </row>
    <row r="286" spans="1:28" ht="15" hidden="1" customHeight="1" x14ac:dyDescent="0.2">
      <c r="A286" t="s">
        <v>4087</v>
      </c>
      <c r="B286" t="s">
        <v>64</v>
      </c>
      <c r="C286" s="50">
        <f t="shared" ca="1" si="22"/>
        <v>25</v>
      </c>
      <c r="D286" t="s">
        <v>4418</v>
      </c>
      <c r="F286" s="34" t="str">
        <f>IF(AND(V286="TEXT",AB286&lt;&gt;""),"Coded",VLOOKUP(V286,Lists!$E$1:$F$12,2,FALSE))</f>
        <v>Coded</v>
      </c>
      <c r="G286" s="50">
        <f t="shared" ca="1" si="23"/>
        <v>26</v>
      </c>
      <c r="H286" t="s">
        <v>2645</v>
      </c>
      <c r="J286" s="34" t="str">
        <f t="shared" si="20"/>
        <v/>
      </c>
      <c r="K286" s="34" t="str">
        <f t="shared" si="21"/>
        <v/>
      </c>
      <c r="O286" t="s">
        <v>1015</v>
      </c>
      <c r="P286" s="34" t="str">
        <f t="shared" si="24"/>
        <v/>
      </c>
      <c r="V286" t="s">
        <v>16</v>
      </c>
      <c r="W286" t="s">
        <v>4419</v>
      </c>
      <c r="X286" t="s">
        <v>4420</v>
      </c>
      <c r="Y286" t="s">
        <v>1192</v>
      </c>
      <c r="Z286" t="s">
        <v>1193</v>
      </c>
      <c r="AA286" t="s">
        <v>2645</v>
      </c>
      <c r="AB286" t="s">
        <v>2646</v>
      </c>
    </row>
    <row r="287" spans="1:28" ht="15" hidden="1" customHeight="1" x14ac:dyDescent="0.2">
      <c r="A287" t="s">
        <v>4087</v>
      </c>
      <c r="B287" t="s">
        <v>64</v>
      </c>
      <c r="C287" s="50">
        <f t="shared" ca="1" si="22"/>
        <v>25</v>
      </c>
      <c r="D287" t="s">
        <v>4418</v>
      </c>
      <c r="F287" s="34" t="str">
        <f>IF(AND(V287="TEXT",AB287&lt;&gt;""),"Coded",VLOOKUP(V287,Lists!$E$1:$F$12,2,FALSE))</f>
        <v>Coded</v>
      </c>
      <c r="G287" s="50">
        <f t="shared" ca="1" si="23"/>
        <v>27</v>
      </c>
      <c r="H287" t="s">
        <v>2675</v>
      </c>
      <c r="J287" s="34" t="str">
        <f t="shared" si="20"/>
        <v/>
      </c>
      <c r="K287" s="34" t="str">
        <f t="shared" si="21"/>
        <v/>
      </c>
      <c r="O287" t="s">
        <v>1015</v>
      </c>
      <c r="P287" s="34" t="str">
        <f t="shared" si="24"/>
        <v/>
      </c>
      <c r="V287" t="s">
        <v>16</v>
      </c>
      <c r="W287" t="s">
        <v>4419</v>
      </c>
      <c r="X287" t="s">
        <v>4420</v>
      </c>
      <c r="Y287" t="s">
        <v>1192</v>
      </c>
      <c r="Z287" t="s">
        <v>1193</v>
      </c>
      <c r="AA287" t="s">
        <v>2675</v>
      </c>
      <c r="AB287" t="s">
        <v>2676</v>
      </c>
    </row>
    <row r="288" spans="1:28" ht="15" hidden="1" customHeight="1" x14ac:dyDescent="0.2">
      <c r="A288" t="s">
        <v>4087</v>
      </c>
      <c r="B288" t="s">
        <v>64</v>
      </c>
      <c r="C288" s="50">
        <f t="shared" ca="1" si="22"/>
        <v>25</v>
      </c>
      <c r="D288" t="s">
        <v>4418</v>
      </c>
      <c r="F288" s="34" t="str">
        <f>IF(AND(V288="TEXT",AB288&lt;&gt;""),"Coded",VLOOKUP(V288,Lists!$E$1:$F$12,2,FALSE))</f>
        <v>Coded</v>
      </c>
      <c r="G288" s="50">
        <f t="shared" ca="1" si="23"/>
        <v>28</v>
      </c>
      <c r="H288" t="s">
        <v>2723</v>
      </c>
      <c r="J288" s="34" t="str">
        <f t="shared" si="20"/>
        <v/>
      </c>
      <c r="K288" s="34" t="str">
        <f t="shared" si="21"/>
        <v/>
      </c>
      <c r="O288" t="s">
        <v>1015</v>
      </c>
      <c r="P288" s="34" t="str">
        <f t="shared" si="24"/>
        <v/>
      </c>
      <c r="V288" t="s">
        <v>16</v>
      </c>
      <c r="W288" t="s">
        <v>4419</v>
      </c>
      <c r="X288" t="s">
        <v>4420</v>
      </c>
      <c r="Y288" t="s">
        <v>1192</v>
      </c>
      <c r="Z288" t="s">
        <v>1193</v>
      </c>
      <c r="AA288" t="s">
        <v>2723</v>
      </c>
      <c r="AB288" t="s">
        <v>2724</v>
      </c>
    </row>
    <row r="289" spans="1:28" ht="15" hidden="1" customHeight="1" x14ac:dyDescent="0.2">
      <c r="A289" t="s">
        <v>4087</v>
      </c>
      <c r="B289" t="s">
        <v>64</v>
      </c>
      <c r="C289" s="50">
        <f t="shared" ca="1" si="22"/>
        <v>26</v>
      </c>
      <c r="D289" t="s">
        <v>4421</v>
      </c>
      <c r="F289" s="34" t="str">
        <f>IF(AND(V289="TEXT",AB289&lt;&gt;""),"Coded",VLOOKUP(V289,Lists!$E$1:$F$12,2,FALSE))</f>
        <v>Coded</v>
      </c>
      <c r="G289" s="50">
        <f t="shared" ca="1" si="23"/>
        <v>1</v>
      </c>
      <c r="H289" t="s">
        <v>2683</v>
      </c>
      <c r="J289" s="34" t="str">
        <f t="shared" si="20"/>
        <v/>
      </c>
      <c r="K289" s="34" t="str">
        <f t="shared" si="21"/>
        <v/>
      </c>
      <c r="O289" t="s">
        <v>1015</v>
      </c>
      <c r="P289" s="34" t="str">
        <f t="shared" si="24"/>
        <v/>
      </c>
      <c r="V289" t="s">
        <v>16</v>
      </c>
      <c r="W289" t="s">
        <v>4422</v>
      </c>
      <c r="X289" t="s">
        <v>4423</v>
      </c>
      <c r="Y289" t="s">
        <v>1192</v>
      </c>
      <c r="Z289" t="s">
        <v>1193</v>
      </c>
      <c r="AA289" t="s">
        <v>2683</v>
      </c>
      <c r="AB289" t="s">
        <v>2684</v>
      </c>
    </row>
    <row r="290" spans="1:28" ht="15" hidden="1" customHeight="1" x14ac:dyDescent="0.2">
      <c r="A290" t="s">
        <v>4087</v>
      </c>
      <c r="B290" t="s">
        <v>64</v>
      </c>
      <c r="C290" s="50">
        <f t="shared" ca="1" si="22"/>
        <v>26</v>
      </c>
      <c r="D290" t="s">
        <v>4421</v>
      </c>
      <c r="F290" s="34" t="str">
        <f>IF(AND(V290="TEXT",AB290&lt;&gt;""),"Coded",VLOOKUP(V290,Lists!$E$1:$F$12,2,FALSE))</f>
        <v>Coded</v>
      </c>
      <c r="G290" s="50">
        <f t="shared" ca="1" si="23"/>
        <v>2</v>
      </c>
      <c r="H290" t="s">
        <v>2627</v>
      </c>
      <c r="J290" s="34" t="str">
        <f t="shared" si="20"/>
        <v/>
      </c>
      <c r="K290" s="34" t="str">
        <f t="shared" si="21"/>
        <v/>
      </c>
      <c r="O290" t="s">
        <v>1015</v>
      </c>
      <c r="P290" s="34" t="str">
        <f t="shared" si="24"/>
        <v/>
      </c>
      <c r="V290" t="s">
        <v>16</v>
      </c>
      <c r="W290" t="s">
        <v>4422</v>
      </c>
      <c r="X290" t="s">
        <v>4423</v>
      </c>
      <c r="Y290" t="s">
        <v>1192</v>
      </c>
      <c r="Z290" t="s">
        <v>1193</v>
      </c>
      <c r="AA290" t="s">
        <v>2627</v>
      </c>
      <c r="AB290" t="s">
        <v>2631</v>
      </c>
    </row>
    <row r="291" spans="1:28" ht="15" hidden="1" customHeight="1" x14ac:dyDescent="0.2">
      <c r="A291" t="s">
        <v>4087</v>
      </c>
      <c r="B291" t="s">
        <v>64</v>
      </c>
      <c r="C291" s="50">
        <f t="shared" ca="1" si="22"/>
        <v>26</v>
      </c>
      <c r="D291" t="s">
        <v>4421</v>
      </c>
      <c r="F291" s="34" t="str">
        <f>IF(AND(V291="TEXT",AB291&lt;&gt;""),"Coded",VLOOKUP(V291,Lists!$E$1:$F$12,2,FALSE))</f>
        <v>Coded</v>
      </c>
      <c r="G291" s="50">
        <f t="shared" ca="1" si="23"/>
        <v>3</v>
      </c>
      <c r="H291" t="s">
        <v>4401</v>
      </c>
      <c r="J291" s="34" t="str">
        <f t="shared" si="20"/>
        <v/>
      </c>
      <c r="K291" s="34" t="str">
        <f t="shared" si="21"/>
        <v/>
      </c>
      <c r="O291" t="s">
        <v>1015</v>
      </c>
      <c r="P291" s="34" t="str">
        <f t="shared" si="24"/>
        <v/>
      </c>
      <c r="V291" t="s">
        <v>16</v>
      </c>
      <c r="W291" t="s">
        <v>4422</v>
      </c>
      <c r="X291" t="s">
        <v>4423</v>
      </c>
      <c r="Y291" t="s">
        <v>1192</v>
      </c>
      <c r="Z291" t="s">
        <v>1193</v>
      </c>
      <c r="AA291" t="s">
        <v>4401</v>
      </c>
      <c r="AB291" t="s">
        <v>4402</v>
      </c>
    </row>
    <row r="292" spans="1:28" ht="15" hidden="1" customHeight="1" x14ac:dyDescent="0.2">
      <c r="A292" t="s">
        <v>4087</v>
      </c>
      <c r="B292" t="s">
        <v>64</v>
      </c>
      <c r="C292" s="50">
        <f t="shared" ca="1" si="22"/>
        <v>26</v>
      </c>
      <c r="D292" t="s">
        <v>4421</v>
      </c>
      <c r="F292" s="34" t="str">
        <f>IF(AND(V292="TEXT",AB292&lt;&gt;""),"Coded",VLOOKUP(V292,Lists!$E$1:$F$12,2,FALSE))</f>
        <v>Coded</v>
      </c>
      <c r="G292" s="50">
        <f t="shared" ca="1" si="23"/>
        <v>4</v>
      </c>
      <c r="H292" t="s">
        <v>2656</v>
      </c>
      <c r="J292" s="34" t="str">
        <f t="shared" si="20"/>
        <v/>
      </c>
      <c r="K292" s="34" t="str">
        <f t="shared" si="21"/>
        <v/>
      </c>
      <c r="O292" t="s">
        <v>1015</v>
      </c>
      <c r="P292" s="34" t="str">
        <f t="shared" si="24"/>
        <v/>
      </c>
      <c r="V292" t="s">
        <v>16</v>
      </c>
      <c r="W292" t="s">
        <v>4422</v>
      </c>
      <c r="X292" t="s">
        <v>4423</v>
      </c>
      <c r="Y292" t="s">
        <v>1192</v>
      </c>
      <c r="Z292" t="s">
        <v>1193</v>
      </c>
      <c r="AA292" t="s">
        <v>2656</v>
      </c>
      <c r="AB292" t="s">
        <v>2660</v>
      </c>
    </row>
    <row r="293" spans="1:28" ht="15" hidden="1" customHeight="1" x14ac:dyDescent="0.2">
      <c r="A293" t="s">
        <v>4087</v>
      </c>
      <c r="B293" t="s">
        <v>64</v>
      </c>
      <c r="C293" s="50">
        <f t="shared" ca="1" si="22"/>
        <v>26</v>
      </c>
      <c r="D293" t="s">
        <v>4421</v>
      </c>
      <c r="F293" s="34" t="str">
        <f>IF(AND(V293="TEXT",AB293&lt;&gt;""),"Coded",VLOOKUP(V293,Lists!$E$1:$F$12,2,FALSE))</f>
        <v>Coded</v>
      </c>
      <c r="G293" s="50">
        <f t="shared" ca="1" si="23"/>
        <v>5</v>
      </c>
      <c r="H293" t="s">
        <v>2638</v>
      </c>
      <c r="J293" s="34" t="str">
        <f t="shared" si="20"/>
        <v/>
      </c>
      <c r="K293" s="34" t="str">
        <f t="shared" si="21"/>
        <v/>
      </c>
      <c r="O293" t="s">
        <v>1015</v>
      </c>
      <c r="P293" s="34" t="str">
        <f t="shared" si="24"/>
        <v/>
      </c>
      <c r="V293" t="s">
        <v>16</v>
      </c>
      <c r="W293" t="s">
        <v>4422</v>
      </c>
      <c r="X293" t="s">
        <v>4423</v>
      </c>
      <c r="Y293" t="s">
        <v>1192</v>
      </c>
      <c r="Z293" t="s">
        <v>1193</v>
      </c>
      <c r="AA293" t="s">
        <v>2638</v>
      </c>
      <c r="AB293" t="s">
        <v>2639</v>
      </c>
    </row>
    <row r="294" spans="1:28" ht="15" hidden="1" customHeight="1" x14ac:dyDescent="0.2">
      <c r="A294" t="s">
        <v>4087</v>
      </c>
      <c r="B294" t="s">
        <v>64</v>
      </c>
      <c r="C294" s="50">
        <f t="shared" ca="1" si="22"/>
        <v>26</v>
      </c>
      <c r="D294" t="s">
        <v>4421</v>
      </c>
      <c r="F294" s="34" t="str">
        <f>IF(AND(V294="TEXT",AB294&lt;&gt;""),"Coded",VLOOKUP(V294,Lists!$E$1:$F$12,2,FALSE))</f>
        <v>Coded</v>
      </c>
      <c r="G294" s="50">
        <f t="shared" ca="1" si="23"/>
        <v>6</v>
      </c>
      <c r="H294" t="s">
        <v>2693</v>
      </c>
      <c r="J294" s="34" t="str">
        <f t="shared" si="20"/>
        <v/>
      </c>
      <c r="K294" s="34" t="str">
        <f t="shared" si="21"/>
        <v/>
      </c>
      <c r="O294" t="s">
        <v>1015</v>
      </c>
      <c r="P294" s="34" t="str">
        <f t="shared" si="24"/>
        <v/>
      </c>
      <c r="V294" t="s">
        <v>16</v>
      </c>
      <c r="W294" t="s">
        <v>4422</v>
      </c>
      <c r="X294" t="s">
        <v>4423</v>
      </c>
      <c r="Y294" t="s">
        <v>1192</v>
      </c>
      <c r="Z294" t="s">
        <v>1193</v>
      </c>
      <c r="AA294" t="s">
        <v>2693</v>
      </c>
      <c r="AB294" t="s">
        <v>2696</v>
      </c>
    </row>
    <row r="295" spans="1:28" ht="15" hidden="1" customHeight="1" x14ac:dyDescent="0.2">
      <c r="A295" t="s">
        <v>4087</v>
      </c>
      <c r="B295" t="s">
        <v>64</v>
      </c>
      <c r="C295" s="50">
        <f t="shared" ca="1" si="22"/>
        <v>26</v>
      </c>
      <c r="D295" t="s">
        <v>4421</v>
      </c>
      <c r="F295" s="34" t="str">
        <f>IF(AND(V295="TEXT",AB295&lt;&gt;""),"Coded",VLOOKUP(V295,Lists!$E$1:$F$12,2,FALSE))</f>
        <v>Coded</v>
      </c>
      <c r="G295" s="50">
        <f t="shared" ca="1" si="23"/>
        <v>7</v>
      </c>
      <c r="H295" t="s">
        <v>2713</v>
      </c>
      <c r="J295" s="34" t="str">
        <f t="shared" si="20"/>
        <v/>
      </c>
      <c r="K295" s="34" t="str">
        <f t="shared" si="21"/>
        <v/>
      </c>
      <c r="O295" t="s">
        <v>1015</v>
      </c>
      <c r="P295" s="34" t="str">
        <f t="shared" si="24"/>
        <v/>
      </c>
      <c r="V295" t="s">
        <v>16</v>
      </c>
      <c r="W295" t="s">
        <v>4422</v>
      </c>
      <c r="X295" t="s">
        <v>4423</v>
      </c>
      <c r="Y295" t="s">
        <v>1192</v>
      </c>
      <c r="Z295" t="s">
        <v>1193</v>
      </c>
      <c r="AA295" t="s">
        <v>2713</v>
      </c>
      <c r="AB295" t="s">
        <v>2714</v>
      </c>
    </row>
    <row r="296" spans="1:28" ht="15" hidden="1" customHeight="1" x14ac:dyDescent="0.2">
      <c r="A296" t="s">
        <v>4087</v>
      </c>
      <c r="B296" t="s">
        <v>64</v>
      </c>
      <c r="C296" s="50">
        <f t="shared" ca="1" si="22"/>
        <v>26</v>
      </c>
      <c r="D296" t="s">
        <v>4421</v>
      </c>
      <c r="F296" s="34" t="str">
        <f>IF(AND(V296="TEXT",AB296&lt;&gt;""),"Coded",VLOOKUP(V296,Lists!$E$1:$F$12,2,FALSE))</f>
        <v>Coded</v>
      </c>
      <c r="G296" s="50">
        <f t="shared" ca="1" si="23"/>
        <v>8</v>
      </c>
      <c r="H296" t="s">
        <v>4403</v>
      </c>
      <c r="J296" s="34" t="str">
        <f t="shared" si="20"/>
        <v/>
      </c>
      <c r="K296" s="34" t="str">
        <f t="shared" si="21"/>
        <v/>
      </c>
      <c r="O296" t="s">
        <v>1015</v>
      </c>
      <c r="P296" s="34" t="str">
        <f t="shared" si="24"/>
        <v/>
      </c>
      <c r="V296" t="s">
        <v>16</v>
      </c>
      <c r="W296" t="s">
        <v>4422</v>
      </c>
      <c r="X296" t="s">
        <v>4423</v>
      </c>
      <c r="Y296" t="s">
        <v>1192</v>
      </c>
      <c r="Z296" t="s">
        <v>1193</v>
      </c>
      <c r="AA296" t="s">
        <v>4403</v>
      </c>
      <c r="AB296" t="s">
        <v>4404</v>
      </c>
    </row>
    <row r="297" spans="1:28" ht="15" hidden="1" customHeight="1" x14ac:dyDescent="0.2">
      <c r="A297" t="s">
        <v>4087</v>
      </c>
      <c r="B297" t="s">
        <v>64</v>
      </c>
      <c r="C297" s="50">
        <f t="shared" ca="1" si="22"/>
        <v>26</v>
      </c>
      <c r="D297" t="s">
        <v>4421</v>
      </c>
      <c r="F297" s="34" t="str">
        <f>IF(AND(V297="TEXT",AB297&lt;&gt;""),"Coded",VLOOKUP(V297,Lists!$E$1:$F$12,2,FALSE))</f>
        <v>Coded</v>
      </c>
      <c r="G297" s="50">
        <f t="shared" ca="1" si="23"/>
        <v>9</v>
      </c>
      <c r="H297" t="s">
        <v>2717</v>
      </c>
      <c r="J297" s="34" t="str">
        <f t="shared" si="20"/>
        <v/>
      </c>
      <c r="K297" s="34" t="str">
        <f t="shared" si="21"/>
        <v/>
      </c>
      <c r="O297" t="s">
        <v>1015</v>
      </c>
      <c r="P297" s="34" t="str">
        <f t="shared" si="24"/>
        <v/>
      </c>
      <c r="V297" t="s">
        <v>16</v>
      </c>
      <c r="W297" t="s">
        <v>4422</v>
      </c>
      <c r="X297" t="s">
        <v>4423</v>
      </c>
      <c r="Y297" t="s">
        <v>1192</v>
      </c>
      <c r="Z297" t="s">
        <v>1193</v>
      </c>
      <c r="AA297" t="s">
        <v>2717</v>
      </c>
      <c r="AB297" t="s">
        <v>2720</v>
      </c>
    </row>
    <row r="298" spans="1:28" ht="15" hidden="1" customHeight="1" x14ac:dyDescent="0.2">
      <c r="A298" t="s">
        <v>4087</v>
      </c>
      <c r="B298" t="s">
        <v>64</v>
      </c>
      <c r="C298" s="50">
        <f t="shared" ca="1" si="22"/>
        <v>26</v>
      </c>
      <c r="D298" t="s">
        <v>4421</v>
      </c>
      <c r="F298" s="34" t="str">
        <f>IF(AND(V298="TEXT",AB298&lt;&gt;""),"Coded",VLOOKUP(V298,Lists!$E$1:$F$12,2,FALSE))</f>
        <v>Coded</v>
      </c>
      <c r="G298" s="50">
        <f t="shared" ca="1" si="23"/>
        <v>10</v>
      </c>
      <c r="H298" t="s">
        <v>2687</v>
      </c>
      <c r="J298" s="34" t="str">
        <f t="shared" si="20"/>
        <v/>
      </c>
      <c r="K298" s="34" t="str">
        <f t="shared" si="21"/>
        <v/>
      </c>
      <c r="O298" t="s">
        <v>1015</v>
      </c>
      <c r="P298" s="34" t="str">
        <f t="shared" si="24"/>
        <v/>
      </c>
      <c r="V298" t="s">
        <v>16</v>
      </c>
      <c r="W298" t="s">
        <v>4422</v>
      </c>
      <c r="X298" t="s">
        <v>4423</v>
      </c>
      <c r="Y298" t="s">
        <v>1192</v>
      </c>
      <c r="Z298" t="s">
        <v>1193</v>
      </c>
      <c r="AA298" t="s">
        <v>2687</v>
      </c>
      <c r="AB298" t="s">
        <v>2690</v>
      </c>
    </row>
    <row r="299" spans="1:28" ht="15" hidden="1" customHeight="1" x14ac:dyDescent="0.2">
      <c r="A299" t="s">
        <v>4087</v>
      </c>
      <c r="B299" t="s">
        <v>64</v>
      </c>
      <c r="C299" s="50">
        <f t="shared" ca="1" si="22"/>
        <v>26</v>
      </c>
      <c r="D299" t="s">
        <v>4421</v>
      </c>
      <c r="F299" s="34" t="str">
        <f>IF(AND(V299="TEXT",AB299&lt;&gt;""),"Coded",VLOOKUP(V299,Lists!$E$1:$F$12,2,FALSE))</f>
        <v>Coded</v>
      </c>
      <c r="G299" s="50">
        <f t="shared" ca="1" si="23"/>
        <v>11</v>
      </c>
      <c r="H299" t="s">
        <v>2668</v>
      </c>
      <c r="J299" s="34" t="str">
        <f t="shared" si="20"/>
        <v/>
      </c>
      <c r="K299" s="34" t="str">
        <f t="shared" si="21"/>
        <v/>
      </c>
      <c r="O299" t="s">
        <v>1015</v>
      </c>
      <c r="P299" s="34" t="str">
        <f t="shared" si="24"/>
        <v/>
      </c>
      <c r="V299" t="s">
        <v>16</v>
      </c>
      <c r="W299" t="s">
        <v>4422</v>
      </c>
      <c r="X299" t="s">
        <v>4423</v>
      </c>
      <c r="Y299" t="s">
        <v>1192</v>
      </c>
      <c r="Z299" t="s">
        <v>1193</v>
      </c>
      <c r="AA299" t="s">
        <v>2668</v>
      </c>
      <c r="AB299" t="s">
        <v>2671</v>
      </c>
    </row>
    <row r="300" spans="1:28" ht="15" hidden="1" customHeight="1" x14ac:dyDescent="0.2">
      <c r="A300" t="s">
        <v>4087</v>
      </c>
      <c r="B300" t="s">
        <v>64</v>
      </c>
      <c r="C300" s="50">
        <f t="shared" ca="1" si="22"/>
        <v>26</v>
      </c>
      <c r="D300" t="s">
        <v>4421</v>
      </c>
      <c r="F300" s="34" t="str">
        <f>IF(AND(V300="TEXT",AB300&lt;&gt;""),"Coded",VLOOKUP(V300,Lists!$E$1:$F$12,2,FALSE))</f>
        <v>Coded</v>
      </c>
      <c r="G300" s="50">
        <f t="shared" ca="1" si="23"/>
        <v>12</v>
      </c>
      <c r="H300" t="s">
        <v>2707</v>
      </c>
      <c r="J300" s="34" t="str">
        <f t="shared" si="20"/>
        <v/>
      </c>
      <c r="K300" s="34" t="str">
        <f t="shared" si="21"/>
        <v/>
      </c>
      <c r="O300" t="s">
        <v>1015</v>
      </c>
      <c r="P300" s="34" t="str">
        <f t="shared" si="24"/>
        <v/>
      </c>
      <c r="V300" t="s">
        <v>16</v>
      </c>
      <c r="W300" t="s">
        <v>4422</v>
      </c>
      <c r="X300" t="s">
        <v>4423</v>
      </c>
      <c r="Y300" t="s">
        <v>1192</v>
      </c>
      <c r="Z300" t="s">
        <v>1193</v>
      </c>
      <c r="AA300" t="s">
        <v>2707</v>
      </c>
      <c r="AB300" t="s">
        <v>2708</v>
      </c>
    </row>
    <row r="301" spans="1:28" ht="15" hidden="1" customHeight="1" x14ac:dyDescent="0.2">
      <c r="A301" t="s">
        <v>4087</v>
      </c>
      <c r="B301" t="s">
        <v>64</v>
      </c>
      <c r="C301" s="50">
        <f t="shared" ca="1" si="22"/>
        <v>26</v>
      </c>
      <c r="D301" t="s">
        <v>4421</v>
      </c>
      <c r="F301" s="34" t="str">
        <f>IF(AND(V301="TEXT",AB301&lt;&gt;""),"Coded",VLOOKUP(V301,Lists!$E$1:$F$12,2,FALSE))</f>
        <v>Coded</v>
      </c>
      <c r="G301" s="50">
        <f t="shared" ca="1" si="23"/>
        <v>13</v>
      </c>
      <c r="H301" t="s">
        <v>2652</v>
      </c>
      <c r="J301" s="34" t="str">
        <f t="shared" si="20"/>
        <v/>
      </c>
      <c r="K301" s="34" t="str">
        <f t="shared" si="21"/>
        <v/>
      </c>
      <c r="O301" t="s">
        <v>1015</v>
      </c>
      <c r="P301" s="34" t="str">
        <f t="shared" si="24"/>
        <v/>
      </c>
      <c r="V301" t="s">
        <v>16</v>
      </c>
      <c r="W301" t="s">
        <v>4422</v>
      </c>
      <c r="X301" t="s">
        <v>4423</v>
      </c>
      <c r="Y301" t="s">
        <v>1192</v>
      </c>
      <c r="Z301" t="s">
        <v>1193</v>
      </c>
      <c r="AA301" t="s">
        <v>2652</v>
      </c>
      <c r="AB301" t="s">
        <v>2653</v>
      </c>
    </row>
    <row r="302" spans="1:28" ht="15" hidden="1" customHeight="1" x14ac:dyDescent="0.2">
      <c r="A302" t="s">
        <v>4087</v>
      </c>
      <c r="B302" t="s">
        <v>64</v>
      </c>
      <c r="C302" s="50">
        <f t="shared" ca="1" si="22"/>
        <v>26</v>
      </c>
      <c r="D302" t="s">
        <v>4421</v>
      </c>
      <c r="F302" s="34" t="str">
        <f>IF(AND(V302="TEXT",AB302&lt;&gt;""),"Coded",VLOOKUP(V302,Lists!$E$1:$F$12,2,FALSE))</f>
        <v>Coded</v>
      </c>
      <c r="G302" s="50">
        <f t="shared" ca="1" si="23"/>
        <v>14</v>
      </c>
      <c r="H302" t="s">
        <v>2395</v>
      </c>
      <c r="J302" s="34" t="str">
        <f t="shared" si="20"/>
        <v/>
      </c>
      <c r="K302" s="34" t="str">
        <f t="shared" si="21"/>
        <v/>
      </c>
      <c r="O302" t="s">
        <v>1015</v>
      </c>
      <c r="P302" s="34" t="str">
        <f t="shared" si="24"/>
        <v/>
      </c>
      <c r="V302" t="s">
        <v>16</v>
      </c>
      <c r="W302" t="s">
        <v>4422</v>
      </c>
      <c r="X302" t="s">
        <v>4423</v>
      </c>
      <c r="Y302" t="s">
        <v>1192</v>
      </c>
      <c r="Z302" t="s">
        <v>1193</v>
      </c>
      <c r="AA302" t="s">
        <v>2395</v>
      </c>
      <c r="AB302" t="s">
        <v>2700</v>
      </c>
    </row>
    <row r="303" spans="1:28" ht="15" hidden="1" customHeight="1" x14ac:dyDescent="0.2">
      <c r="A303" t="s">
        <v>4087</v>
      </c>
      <c r="B303" t="s">
        <v>64</v>
      </c>
      <c r="C303" s="50">
        <f t="shared" ca="1" si="22"/>
        <v>26</v>
      </c>
      <c r="D303" t="s">
        <v>4421</v>
      </c>
      <c r="F303" s="34" t="str">
        <f>IF(AND(V303="TEXT",AB303&lt;&gt;""),"Coded",VLOOKUP(V303,Lists!$E$1:$F$12,2,FALSE))</f>
        <v>Coded</v>
      </c>
      <c r="G303" s="50">
        <f t="shared" ca="1" si="23"/>
        <v>15</v>
      </c>
      <c r="H303" t="s">
        <v>2728</v>
      </c>
      <c r="J303" s="34" t="str">
        <f t="shared" si="20"/>
        <v/>
      </c>
      <c r="K303" s="34" t="str">
        <f t="shared" si="21"/>
        <v/>
      </c>
      <c r="O303" t="s">
        <v>1015</v>
      </c>
      <c r="P303" s="34" t="str">
        <f t="shared" si="24"/>
        <v/>
      </c>
      <c r="V303" t="s">
        <v>16</v>
      </c>
      <c r="W303" t="s">
        <v>4422</v>
      </c>
      <c r="X303" t="s">
        <v>4423</v>
      </c>
      <c r="Y303" t="s">
        <v>1192</v>
      </c>
      <c r="Z303" t="s">
        <v>1193</v>
      </c>
      <c r="AA303" t="s">
        <v>2728</v>
      </c>
      <c r="AB303" t="s">
        <v>2729</v>
      </c>
    </row>
    <row r="304" spans="1:28" ht="15" hidden="1" customHeight="1" x14ac:dyDescent="0.2">
      <c r="A304" t="s">
        <v>4087</v>
      </c>
      <c r="B304" t="s">
        <v>64</v>
      </c>
      <c r="C304" s="50">
        <f t="shared" ca="1" si="22"/>
        <v>26</v>
      </c>
      <c r="D304" t="s">
        <v>4421</v>
      </c>
      <c r="F304" s="34" t="str">
        <f>IF(AND(V304="TEXT",AB304&lt;&gt;""),"Coded",VLOOKUP(V304,Lists!$E$1:$F$12,2,FALSE))</f>
        <v>Coded</v>
      </c>
      <c r="G304" s="50">
        <f t="shared" ca="1" si="23"/>
        <v>16</v>
      </c>
      <c r="H304" t="s">
        <v>4405</v>
      </c>
      <c r="J304" s="34" t="str">
        <f t="shared" si="20"/>
        <v/>
      </c>
      <c r="K304" s="34" t="str">
        <f t="shared" si="21"/>
        <v/>
      </c>
      <c r="O304" t="s">
        <v>1015</v>
      </c>
      <c r="P304" s="34" t="str">
        <f t="shared" si="24"/>
        <v/>
      </c>
      <c r="V304" t="s">
        <v>16</v>
      </c>
      <c r="W304" t="s">
        <v>4422</v>
      </c>
      <c r="X304" t="s">
        <v>4423</v>
      </c>
      <c r="Y304" t="s">
        <v>1192</v>
      </c>
      <c r="Z304" t="s">
        <v>1193</v>
      </c>
      <c r="AA304" t="s">
        <v>4405</v>
      </c>
      <c r="AB304" t="s">
        <v>4406</v>
      </c>
    </row>
    <row r="305" spans="1:28" ht="15" hidden="1" customHeight="1" x14ac:dyDescent="0.2">
      <c r="A305" t="s">
        <v>4087</v>
      </c>
      <c r="B305" t="s">
        <v>64</v>
      </c>
      <c r="C305" s="50">
        <f t="shared" ca="1" si="22"/>
        <v>26</v>
      </c>
      <c r="D305" t="s">
        <v>4421</v>
      </c>
      <c r="F305" s="34" t="str">
        <f>IF(AND(V305="TEXT",AB305&lt;&gt;""),"Coded",VLOOKUP(V305,Lists!$E$1:$F$12,2,FALSE))</f>
        <v>Coded</v>
      </c>
      <c r="G305" s="50">
        <f t="shared" ca="1" si="23"/>
        <v>17</v>
      </c>
      <c r="H305" t="s">
        <v>2664</v>
      </c>
      <c r="J305" s="34" t="str">
        <f t="shared" si="20"/>
        <v/>
      </c>
      <c r="K305" s="34" t="str">
        <f t="shared" si="21"/>
        <v/>
      </c>
      <c r="O305" t="s">
        <v>1015</v>
      </c>
      <c r="P305" s="34" t="str">
        <f t="shared" si="24"/>
        <v/>
      </c>
      <c r="V305" t="s">
        <v>16</v>
      </c>
      <c r="W305" t="s">
        <v>4422</v>
      </c>
      <c r="X305" t="s">
        <v>4423</v>
      </c>
      <c r="Y305" t="s">
        <v>1192</v>
      </c>
      <c r="Z305" t="s">
        <v>1193</v>
      </c>
      <c r="AA305" t="s">
        <v>2664</v>
      </c>
      <c r="AB305" t="s">
        <v>2665</v>
      </c>
    </row>
    <row r="306" spans="1:28" ht="15" hidden="1" customHeight="1" x14ac:dyDescent="0.2">
      <c r="A306" t="s">
        <v>4087</v>
      </c>
      <c r="B306" t="s">
        <v>64</v>
      </c>
      <c r="C306" s="50">
        <f t="shared" ca="1" si="22"/>
        <v>26</v>
      </c>
      <c r="D306" t="s">
        <v>4421</v>
      </c>
      <c r="F306" s="34" t="str">
        <f>IF(AND(V306="TEXT",AB306&lt;&gt;""),"Coded",VLOOKUP(V306,Lists!$E$1:$F$12,2,FALSE))</f>
        <v>Coded</v>
      </c>
      <c r="G306" s="50">
        <f t="shared" ca="1" si="23"/>
        <v>18</v>
      </c>
      <c r="H306" t="s">
        <v>2740</v>
      </c>
      <c r="J306" s="34" t="str">
        <f t="shared" si="20"/>
        <v/>
      </c>
      <c r="K306" s="34" t="str">
        <f t="shared" si="21"/>
        <v/>
      </c>
      <c r="O306" t="s">
        <v>1015</v>
      </c>
      <c r="P306" s="34" t="str">
        <f t="shared" si="24"/>
        <v/>
      </c>
      <c r="V306" t="s">
        <v>16</v>
      </c>
      <c r="W306" t="s">
        <v>4422</v>
      </c>
      <c r="X306" t="s">
        <v>4423</v>
      </c>
      <c r="Y306" t="s">
        <v>1192</v>
      </c>
      <c r="Z306" t="s">
        <v>1193</v>
      </c>
      <c r="AA306" t="s">
        <v>2740</v>
      </c>
      <c r="AB306" t="s">
        <v>2741</v>
      </c>
    </row>
    <row r="307" spans="1:28" ht="15" hidden="1" customHeight="1" x14ac:dyDescent="0.2">
      <c r="A307" t="s">
        <v>4087</v>
      </c>
      <c r="B307" t="s">
        <v>64</v>
      </c>
      <c r="C307" s="50">
        <f t="shared" ca="1" si="22"/>
        <v>26</v>
      </c>
      <c r="D307" t="s">
        <v>4421</v>
      </c>
      <c r="F307" s="34" t="str">
        <f>IF(AND(V307="TEXT",AB307&lt;&gt;""),"Coded",VLOOKUP(V307,Lists!$E$1:$F$12,2,FALSE))</f>
        <v>Coded</v>
      </c>
      <c r="G307" s="50">
        <f t="shared" ca="1" si="23"/>
        <v>19</v>
      </c>
      <c r="H307" t="s">
        <v>4407</v>
      </c>
      <c r="J307" s="34" t="str">
        <f t="shared" si="20"/>
        <v/>
      </c>
      <c r="K307" s="34" t="str">
        <f t="shared" si="21"/>
        <v/>
      </c>
      <c r="O307" t="s">
        <v>1015</v>
      </c>
      <c r="P307" s="34" t="str">
        <f t="shared" si="24"/>
        <v/>
      </c>
      <c r="V307" t="s">
        <v>16</v>
      </c>
      <c r="W307" t="s">
        <v>4422</v>
      </c>
      <c r="X307" t="s">
        <v>4423</v>
      </c>
      <c r="Y307" t="s">
        <v>1192</v>
      </c>
      <c r="Z307" t="s">
        <v>1193</v>
      </c>
      <c r="AA307" t="s">
        <v>4407</v>
      </c>
      <c r="AB307" t="s">
        <v>4408</v>
      </c>
    </row>
    <row r="308" spans="1:28" ht="15" hidden="1" customHeight="1" x14ac:dyDescent="0.2">
      <c r="A308" t="s">
        <v>4087</v>
      </c>
      <c r="B308" t="s">
        <v>64</v>
      </c>
      <c r="C308" s="50">
        <f t="shared" ca="1" si="22"/>
        <v>26</v>
      </c>
      <c r="D308" t="s">
        <v>4421</v>
      </c>
      <c r="F308" s="34" t="str">
        <f>IF(AND(V308="TEXT",AB308&lt;&gt;""),"Coded",VLOOKUP(V308,Lists!$E$1:$F$12,2,FALSE))</f>
        <v>Coded</v>
      </c>
      <c r="G308" s="50">
        <f t="shared" ca="1" si="23"/>
        <v>20</v>
      </c>
      <c r="H308" t="s">
        <v>4409</v>
      </c>
      <c r="J308" s="34" t="str">
        <f t="shared" si="20"/>
        <v/>
      </c>
      <c r="K308" s="34" t="str">
        <f t="shared" si="21"/>
        <v/>
      </c>
      <c r="O308" t="s">
        <v>1015</v>
      </c>
      <c r="P308" s="34" t="str">
        <f t="shared" si="24"/>
        <v/>
      </c>
      <c r="V308" t="s">
        <v>16</v>
      </c>
      <c r="W308" t="s">
        <v>4422</v>
      </c>
      <c r="X308" t="s">
        <v>4423</v>
      </c>
      <c r="Y308" t="s">
        <v>1192</v>
      </c>
      <c r="Z308" t="s">
        <v>1193</v>
      </c>
      <c r="AA308" t="s">
        <v>4409</v>
      </c>
      <c r="AB308" t="s">
        <v>4410</v>
      </c>
    </row>
    <row r="309" spans="1:28" ht="15" hidden="1" customHeight="1" x14ac:dyDescent="0.2">
      <c r="A309" t="s">
        <v>4087</v>
      </c>
      <c r="B309" t="s">
        <v>64</v>
      </c>
      <c r="C309" s="50">
        <f t="shared" ca="1" si="22"/>
        <v>26</v>
      </c>
      <c r="D309" t="s">
        <v>4421</v>
      </c>
      <c r="F309" s="34" t="str">
        <f>IF(AND(V309="TEXT",AB309&lt;&gt;""),"Coded",VLOOKUP(V309,Lists!$E$1:$F$12,2,FALSE))</f>
        <v>Coded</v>
      </c>
      <c r="G309" s="50">
        <f t="shared" ca="1" si="23"/>
        <v>21</v>
      </c>
      <c r="H309" t="s">
        <v>4411</v>
      </c>
      <c r="J309" s="34" t="str">
        <f t="shared" si="20"/>
        <v/>
      </c>
      <c r="K309" s="34" t="str">
        <f t="shared" si="21"/>
        <v/>
      </c>
      <c r="O309" t="s">
        <v>1015</v>
      </c>
      <c r="P309" s="34" t="str">
        <f t="shared" si="24"/>
        <v/>
      </c>
      <c r="V309" t="s">
        <v>16</v>
      </c>
      <c r="W309" t="s">
        <v>4422</v>
      </c>
      <c r="X309" t="s">
        <v>4423</v>
      </c>
      <c r="Y309" t="s">
        <v>1192</v>
      </c>
      <c r="Z309" t="s">
        <v>1193</v>
      </c>
      <c r="AA309" t="s">
        <v>4411</v>
      </c>
      <c r="AB309" t="s">
        <v>4412</v>
      </c>
    </row>
    <row r="310" spans="1:28" ht="15" hidden="1" customHeight="1" x14ac:dyDescent="0.2">
      <c r="A310" t="s">
        <v>4087</v>
      </c>
      <c r="B310" t="s">
        <v>64</v>
      </c>
      <c r="C310" s="50">
        <f t="shared" ca="1" si="22"/>
        <v>26</v>
      </c>
      <c r="D310" t="s">
        <v>4421</v>
      </c>
      <c r="F310" s="34" t="str">
        <f>IF(AND(V310="TEXT",AB310&lt;&gt;""),"Coded",VLOOKUP(V310,Lists!$E$1:$F$12,2,FALSE))</f>
        <v>Coded</v>
      </c>
      <c r="G310" s="50">
        <f t="shared" ca="1" si="23"/>
        <v>22</v>
      </c>
      <c r="H310" t="s">
        <v>2733</v>
      </c>
      <c r="J310" s="34" t="str">
        <f t="shared" si="20"/>
        <v/>
      </c>
      <c r="K310" s="34" t="str">
        <f t="shared" si="21"/>
        <v/>
      </c>
      <c r="O310" t="s">
        <v>1015</v>
      </c>
      <c r="P310" s="34" t="str">
        <f t="shared" si="24"/>
        <v/>
      </c>
      <c r="V310" t="s">
        <v>16</v>
      </c>
      <c r="W310" t="s">
        <v>4422</v>
      </c>
      <c r="X310" t="s">
        <v>4423</v>
      </c>
      <c r="Y310" t="s">
        <v>1192</v>
      </c>
      <c r="Z310" t="s">
        <v>1193</v>
      </c>
      <c r="AA310" t="s">
        <v>2733</v>
      </c>
      <c r="AB310" t="s">
        <v>2734</v>
      </c>
    </row>
    <row r="311" spans="1:28" ht="15" hidden="1" customHeight="1" x14ac:dyDescent="0.2">
      <c r="A311" t="s">
        <v>4087</v>
      </c>
      <c r="B311" t="s">
        <v>64</v>
      </c>
      <c r="C311" s="50">
        <f t="shared" ca="1" si="22"/>
        <v>26</v>
      </c>
      <c r="D311" t="s">
        <v>4421</v>
      </c>
      <c r="F311" s="34" t="str">
        <f>IF(AND(V311="TEXT",AB311&lt;&gt;""),"Coded",VLOOKUP(V311,Lists!$E$1:$F$12,2,FALSE))</f>
        <v>Coded</v>
      </c>
      <c r="G311" s="50">
        <f t="shared" ca="1" si="23"/>
        <v>23</v>
      </c>
      <c r="H311" t="s">
        <v>4413</v>
      </c>
      <c r="J311" s="34" t="str">
        <f t="shared" si="20"/>
        <v/>
      </c>
      <c r="K311" s="34" t="str">
        <f t="shared" si="21"/>
        <v/>
      </c>
      <c r="O311" t="s">
        <v>1015</v>
      </c>
      <c r="P311" s="34" t="str">
        <f t="shared" si="24"/>
        <v/>
      </c>
      <c r="V311" t="s">
        <v>16</v>
      </c>
      <c r="W311" t="s">
        <v>4422</v>
      </c>
      <c r="X311" t="s">
        <v>4423</v>
      </c>
      <c r="Y311" t="s">
        <v>1192</v>
      </c>
      <c r="Z311" t="s">
        <v>1193</v>
      </c>
      <c r="AA311" t="s">
        <v>4413</v>
      </c>
      <c r="AB311" t="s">
        <v>4414</v>
      </c>
    </row>
    <row r="312" spans="1:28" ht="15" hidden="1" customHeight="1" x14ac:dyDescent="0.2">
      <c r="A312" t="s">
        <v>4087</v>
      </c>
      <c r="B312" t="s">
        <v>64</v>
      </c>
      <c r="C312" s="50">
        <f t="shared" ca="1" si="22"/>
        <v>26</v>
      </c>
      <c r="D312" t="s">
        <v>4421</v>
      </c>
      <c r="F312" s="34" t="str">
        <f>IF(AND(V312="TEXT",AB312&lt;&gt;""),"Coded",VLOOKUP(V312,Lists!$E$1:$F$12,2,FALSE))</f>
        <v>Coded</v>
      </c>
      <c r="G312" s="50">
        <f t="shared" ca="1" si="23"/>
        <v>24</v>
      </c>
      <c r="H312" t="s">
        <v>2475</v>
      </c>
      <c r="J312" s="34" t="str">
        <f t="shared" si="20"/>
        <v/>
      </c>
      <c r="K312" s="34" t="str">
        <f t="shared" si="21"/>
        <v/>
      </c>
      <c r="O312" t="s">
        <v>1015</v>
      </c>
      <c r="P312" s="34" t="str">
        <f t="shared" si="24"/>
        <v/>
      </c>
      <c r="V312" t="s">
        <v>16</v>
      </c>
      <c r="W312" t="s">
        <v>4422</v>
      </c>
      <c r="X312" t="s">
        <v>4423</v>
      </c>
      <c r="Y312" t="s">
        <v>1192</v>
      </c>
      <c r="Z312" t="s">
        <v>1193</v>
      </c>
      <c r="AA312" t="s">
        <v>2475</v>
      </c>
      <c r="AB312" t="s">
        <v>4415</v>
      </c>
    </row>
    <row r="313" spans="1:28" ht="15" hidden="1" customHeight="1" x14ac:dyDescent="0.2">
      <c r="A313" t="s">
        <v>4087</v>
      </c>
      <c r="B313" t="s">
        <v>64</v>
      </c>
      <c r="C313" s="50">
        <f t="shared" ca="1" si="22"/>
        <v>26</v>
      </c>
      <c r="D313" t="s">
        <v>4421</v>
      </c>
      <c r="F313" s="34" t="str">
        <f>IF(AND(V313="TEXT",AB313&lt;&gt;""),"Coded",VLOOKUP(V313,Lists!$E$1:$F$12,2,FALSE))</f>
        <v>Coded</v>
      </c>
      <c r="G313" s="50">
        <f t="shared" ca="1" si="23"/>
        <v>25</v>
      </c>
      <c r="H313" t="s">
        <v>4416</v>
      </c>
      <c r="J313" s="34" t="str">
        <f t="shared" si="20"/>
        <v/>
      </c>
      <c r="K313" s="34" t="str">
        <f t="shared" si="21"/>
        <v/>
      </c>
      <c r="O313" t="s">
        <v>1015</v>
      </c>
      <c r="P313" s="34" t="str">
        <f t="shared" si="24"/>
        <v/>
      </c>
      <c r="V313" t="s">
        <v>16</v>
      </c>
      <c r="W313" t="s">
        <v>4422</v>
      </c>
      <c r="X313" t="s">
        <v>4423</v>
      </c>
      <c r="Y313" t="s">
        <v>1192</v>
      </c>
      <c r="Z313" t="s">
        <v>1193</v>
      </c>
      <c r="AA313" t="s">
        <v>4416</v>
      </c>
      <c r="AB313" t="s">
        <v>4417</v>
      </c>
    </row>
    <row r="314" spans="1:28" ht="15" hidden="1" customHeight="1" x14ac:dyDescent="0.2">
      <c r="A314" t="s">
        <v>4087</v>
      </c>
      <c r="B314" t="s">
        <v>64</v>
      </c>
      <c r="C314" s="50">
        <f t="shared" ca="1" si="22"/>
        <v>26</v>
      </c>
      <c r="D314" t="s">
        <v>4421</v>
      </c>
      <c r="F314" s="34" t="str">
        <f>IF(AND(V314="TEXT",AB314&lt;&gt;""),"Coded",VLOOKUP(V314,Lists!$E$1:$F$12,2,FALSE))</f>
        <v>Coded</v>
      </c>
      <c r="G314" s="50">
        <f t="shared" ca="1" si="23"/>
        <v>26</v>
      </c>
      <c r="H314" t="s">
        <v>2645</v>
      </c>
      <c r="J314" s="34" t="str">
        <f t="shared" si="20"/>
        <v/>
      </c>
      <c r="K314" s="34" t="str">
        <f t="shared" si="21"/>
        <v/>
      </c>
      <c r="O314" t="s">
        <v>1015</v>
      </c>
      <c r="P314" s="34" t="str">
        <f t="shared" si="24"/>
        <v/>
      </c>
      <c r="V314" t="s">
        <v>16</v>
      </c>
      <c r="W314" t="s">
        <v>4422</v>
      </c>
      <c r="X314" t="s">
        <v>4423</v>
      </c>
      <c r="Y314" t="s">
        <v>1192</v>
      </c>
      <c r="Z314" t="s">
        <v>1193</v>
      </c>
      <c r="AA314" t="s">
        <v>2645</v>
      </c>
      <c r="AB314" t="s">
        <v>2646</v>
      </c>
    </row>
    <row r="315" spans="1:28" ht="15" hidden="1" customHeight="1" x14ac:dyDescent="0.2">
      <c r="A315" t="s">
        <v>4087</v>
      </c>
      <c r="B315" t="s">
        <v>64</v>
      </c>
      <c r="C315" s="50">
        <f t="shared" ca="1" si="22"/>
        <v>26</v>
      </c>
      <c r="D315" t="s">
        <v>4421</v>
      </c>
      <c r="F315" s="34" t="str">
        <f>IF(AND(V315="TEXT",AB315&lt;&gt;""),"Coded",VLOOKUP(V315,Lists!$E$1:$F$12,2,FALSE))</f>
        <v>Coded</v>
      </c>
      <c r="G315" s="50">
        <f t="shared" ca="1" si="23"/>
        <v>27</v>
      </c>
      <c r="H315" t="s">
        <v>2675</v>
      </c>
      <c r="J315" s="34" t="str">
        <f t="shared" si="20"/>
        <v/>
      </c>
      <c r="K315" s="34" t="str">
        <f t="shared" si="21"/>
        <v/>
      </c>
      <c r="O315" t="s">
        <v>1015</v>
      </c>
      <c r="P315" s="34" t="str">
        <f t="shared" si="24"/>
        <v/>
      </c>
      <c r="V315" t="s">
        <v>16</v>
      </c>
      <c r="W315" t="s">
        <v>4422</v>
      </c>
      <c r="X315" t="s">
        <v>4423</v>
      </c>
      <c r="Y315" t="s">
        <v>1192</v>
      </c>
      <c r="Z315" t="s">
        <v>1193</v>
      </c>
      <c r="AA315" t="s">
        <v>2675</v>
      </c>
      <c r="AB315" t="s">
        <v>2676</v>
      </c>
    </row>
    <row r="316" spans="1:28" ht="15" hidden="1" customHeight="1" x14ac:dyDescent="0.2">
      <c r="A316" t="s">
        <v>4087</v>
      </c>
      <c r="B316" t="s">
        <v>64</v>
      </c>
      <c r="C316" s="50">
        <f t="shared" ca="1" si="22"/>
        <v>26</v>
      </c>
      <c r="D316" t="s">
        <v>4421</v>
      </c>
      <c r="F316" s="34" t="str">
        <f>IF(AND(V316="TEXT",AB316&lt;&gt;""),"Coded",VLOOKUP(V316,Lists!$E$1:$F$12,2,FALSE))</f>
        <v>Coded</v>
      </c>
      <c r="G316" s="50">
        <f t="shared" ca="1" si="23"/>
        <v>28</v>
      </c>
      <c r="H316" t="s">
        <v>2723</v>
      </c>
      <c r="J316" s="34" t="str">
        <f t="shared" si="20"/>
        <v/>
      </c>
      <c r="K316" s="34" t="str">
        <f t="shared" si="21"/>
        <v/>
      </c>
      <c r="O316" t="s">
        <v>1015</v>
      </c>
      <c r="P316" s="34" t="str">
        <f t="shared" si="24"/>
        <v/>
      </c>
      <c r="V316" t="s">
        <v>16</v>
      </c>
      <c r="W316" t="s">
        <v>4422</v>
      </c>
      <c r="X316" t="s">
        <v>4423</v>
      </c>
      <c r="Y316" t="s">
        <v>1192</v>
      </c>
      <c r="Z316" t="s">
        <v>1193</v>
      </c>
      <c r="AA316" t="s">
        <v>2723</v>
      </c>
      <c r="AB316" t="s">
        <v>2724</v>
      </c>
    </row>
    <row r="317" spans="1:28" ht="15" hidden="1" customHeight="1" x14ac:dyDescent="0.2">
      <c r="A317" t="s">
        <v>4087</v>
      </c>
      <c r="B317" t="s">
        <v>64</v>
      </c>
      <c r="C317" s="50">
        <f t="shared" ca="1" si="22"/>
        <v>27</v>
      </c>
      <c r="D317" t="s">
        <v>4424</v>
      </c>
      <c r="F317" s="34" t="str">
        <f>IF(AND(V317="TEXT",AB317&lt;&gt;""),"Coded",VLOOKUP(V317,Lists!$E$1:$F$12,2,FALSE))</f>
        <v>Coded</v>
      </c>
      <c r="G317" s="50">
        <f t="shared" ca="1" si="23"/>
        <v>1</v>
      </c>
      <c r="H317" t="s">
        <v>2683</v>
      </c>
      <c r="J317" s="34" t="str">
        <f t="shared" si="20"/>
        <v/>
      </c>
      <c r="K317" s="34" t="str">
        <f t="shared" si="21"/>
        <v/>
      </c>
      <c r="O317" t="s">
        <v>1015</v>
      </c>
      <c r="P317" s="34" t="str">
        <f t="shared" si="24"/>
        <v/>
      </c>
      <c r="V317" t="s">
        <v>16</v>
      </c>
      <c r="W317" t="s">
        <v>4425</v>
      </c>
      <c r="X317" t="s">
        <v>4426</v>
      </c>
      <c r="Y317" t="s">
        <v>1192</v>
      </c>
      <c r="Z317" t="s">
        <v>1193</v>
      </c>
      <c r="AA317" t="s">
        <v>2683</v>
      </c>
      <c r="AB317" t="s">
        <v>2684</v>
      </c>
    </row>
    <row r="318" spans="1:28" ht="15" hidden="1" customHeight="1" x14ac:dyDescent="0.2">
      <c r="A318" t="s">
        <v>4087</v>
      </c>
      <c r="B318" t="s">
        <v>64</v>
      </c>
      <c r="C318" s="50">
        <f t="shared" ca="1" si="22"/>
        <v>27</v>
      </c>
      <c r="D318" t="s">
        <v>4424</v>
      </c>
      <c r="F318" s="34" t="str">
        <f>IF(AND(V318="TEXT",AB318&lt;&gt;""),"Coded",VLOOKUP(V318,Lists!$E$1:$F$12,2,FALSE))</f>
        <v>Coded</v>
      </c>
      <c r="G318" s="50">
        <f t="shared" ca="1" si="23"/>
        <v>2</v>
      </c>
      <c r="H318" t="s">
        <v>2627</v>
      </c>
      <c r="J318" s="34" t="str">
        <f t="shared" si="20"/>
        <v/>
      </c>
      <c r="K318" s="34" t="str">
        <f t="shared" si="21"/>
        <v/>
      </c>
      <c r="O318" t="s">
        <v>1015</v>
      </c>
      <c r="P318" s="34" t="str">
        <f t="shared" si="24"/>
        <v/>
      </c>
      <c r="V318" t="s">
        <v>16</v>
      </c>
      <c r="W318" t="s">
        <v>4425</v>
      </c>
      <c r="X318" t="s">
        <v>4426</v>
      </c>
      <c r="Y318" t="s">
        <v>1192</v>
      </c>
      <c r="Z318" t="s">
        <v>1193</v>
      </c>
      <c r="AA318" t="s">
        <v>2627</v>
      </c>
      <c r="AB318" t="s">
        <v>2631</v>
      </c>
    </row>
    <row r="319" spans="1:28" ht="15" hidden="1" customHeight="1" x14ac:dyDescent="0.2">
      <c r="A319" t="s">
        <v>4087</v>
      </c>
      <c r="B319" t="s">
        <v>64</v>
      </c>
      <c r="C319" s="50">
        <f t="shared" ca="1" si="22"/>
        <v>27</v>
      </c>
      <c r="D319" t="s">
        <v>4424</v>
      </c>
      <c r="F319" s="34" t="str">
        <f>IF(AND(V319="TEXT",AB319&lt;&gt;""),"Coded",VLOOKUP(V319,Lists!$E$1:$F$12,2,FALSE))</f>
        <v>Coded</v>
      </c>
      <c r="G319" s="50">
        <f t="shared" ca="1" si="23"/>
        <v>3</v>
      </c>
      <c r="H319" t="s">
        <v>4401</v>
      </c>
      <c r="J319" s="34" t="str">
        <f t="shared" si="20"/>
        <v/>
      </c>
      <c r="K319" s="34" t="str">
        <f t="shared" si="21"/>
        <v/>
      </c>
      <c r="O319" t="s">
        <v>1015</v>
      </c>
      <c r="P319" s="34" t="str">
        <f t="shared" si="24"/>
        <v/>
      </c>
      <c r="V319" t="s">
        <v>16</v>
      </c>
      <c r="W319" t="s">
        <v>4425</v>
      </c>
      <c r="X319" t="s">
        <v>4426</v>
      </c>
      <c r="Y319" t="s">
        <v>1192</v>
      </c>
      <c r="Z319" t="s">
        <v>1193</v>
      </c>
      <c r="AA319" t="s">
        <v>4401</v>
      </c>
      <c r="AB319" t="s">
        <v>4402</v>
      </c>
    </row>
    <row r="320" spans="1:28" ht="15" hidden="1" customHeight="1" x14ac:dyDescent="0.2">
      <c r="A320" t="s">
        <v>4087</v>
      </c>
      <c r="B320" t="s">
        <v>64</v>
      </c>
      <c r="C320" s="50">
        <f t="shared" ca="1" si="22"/>
        <v>27</v>
      </c>
      <c r="D320" t="s">
        <v>4424</v>
      </c>
      <c r="F320" s="34" t="str">
        <f>IF(AND(V320="TEXT",AB320&lt;&gt;""),"Coded",VLOOKUP(V320,Lists!$E$1:$F$12,2,FALSE))</f>
        <v>Coded</v>
      </c>
      <c r="G320" s="50">
        <f t="shared" ca="1" si="23"/>
        <v>4</v>
      </c>
      <c r="H320" t="s">
        <v>2656</v>
      </c>
      <c r="J320" s="34" t="str">
        <f t="shared" si="20"/>
        <v/>
      </c>
      <c r="K320" s="34" t="str">
        <f t="shared" si="21"/>
        <v/>
      </c>
      <c r="O320" t="s">
        <v>1015</v>
      </c>
      <c r="P320" s="34" t="str">
        <f t="shared" si="24"/>
        <v/>
      </c>
      <c r="V320" t="s">
        <v>16</v>
      </c>
      <c r="W320" t="s">
        <v>4425</v>
      </c>
      <c r="X320" t="s">
        <v>4426</v>
      </c>
      <c r="Y320" t="s">
        <v>1192</v>
      </c>
      <c r="Z320" t="s">
        <v>1193</v>
      </c>
      <c r="AA320" t="s">
        <v>2656</v>
      </c>
      <c r="AB320" t="s">
        <v>2660</v>
      </c>
    </row>
    <row r="321" spans="1:28" ht="15" hidden="1" customHeight="1" x14ac:dyDescent="0.2">
      <c r="A321" t="s">
        <v>4087</v>
      </c>
      <c r="B321" t="s">
        <v>64</v>
      </c>
      <c r="C321" s="50">
        <f t="shared" ca="1" si="22"/>
        <v>27</v>
      </c>
      <c r="D321" t="s">
        <v>4424</v>
      </c>
      <c r="F321" s="34" t="str">
        <f>IF(AND(V321="TEXT",AB321&lt;&gt;""),"Coded",VLOOKUP(V321,Lists!$E$1:$F$12,2,FALSE))</f>
        <v>Coded</v>
      </c>
      <c r="G321" s="50">
        <f t="shared" ca="1" si="23"/>
        <v>5</v>
      </c>
      <c r="H321" t="s">
        <v>2638</v>
      </c>
      <c r="J321" s="34" t="str">
        <f t="shared" si="20"/>
        <v/>
      </c>
      <c r="K321" s="34" t="str">
        <f t="shared" si="21"/>
        <v/>
      </c>
      <c r="O321" t="s">
        <v>1015</v>
      </c>
      <c r="P321" s="34" t="str">
        <f t="shared" si="24"/>
        <v/>
      </c>
      <c r="V321" t="s">
        <v>16</v>
      </c>
      <c r="W321" t="s">
        <v>4425</v>
      </c>
      <c r="X321" t="s">
        <v>4426</v>
      </c>
      <c r="Y321" t="s">
        <v>1192</v>
      </c>
      <c r="Z321" t="s">
        <v>1193</v>
      </c>
      <c r="AA321" t="s">
        <v>2638</v>
      </c>
      <c r="AB321" t="s">
        <v>2639</v>
      </c>
    </row>
    <row r="322" spans="1:28" ht="15" hidden="1" customHeight="1" x14ac:dyDescent="0.2">
      <c r="A322" t="s">
        <v>4087</v>
      </c>
      <c r="B322" t="s">
        <v>64</v>
      </c>
      <c r="C322" s="50">
        <f t="shared" ca="1" si="22"/>
        <v>27</v>
      </c>
      <c r="D322" t="s">
        <v>4424</v>
      </c>
      <c r="F322" s="34" t="str">
        <f>IF(AND(V322="TEXT",AB322&lt;&gt;""),"Coded",VLOOKUP(V322,Lists!$E$1:$F$12,2,FALSE))</f>
        <v>Coded</v>
      </c>
      <c r="G322" s="50">
        <f t="shared" ca="1" si="23"/>
        <v>6</v>
      </c>
      <c r="H322" t="s">
        <v>2693</v>
      </c>
      <c r="J322" s="34" t="str">
        <f t="shared" si="20"/>
        <v/>
      </c>
      <c r="K322" s="34" t="str">
        <f t="shared" si="21"/>
        <v/>
      </c>
      <c r="O322" t="s">
        <v>1015</v>
      </c>
      <c r="P322" s="34" t="str">
        <f t="shared" si="24"/>
        <v/>
      </c>
      <c r="V322" t="s">
        <v>16</v>
      </c>
      <c r="W322" t="s">
        <v>4425</v>
      </c>
      <c r="X322" t="s">
        <v>4426</v>
      </c>
      <c r="Y322" t="s">
        <v>1192</v>
      </c>
      <c r="Z322" t="s">
        <v>1193</v>
      </c>
      <c r="AA322" t="s">
        <v>2693</v>
      </c>
      <c r="AB322" t="s">
        <v>2696</v>
      </c>
    </row>
    <row r="323" spans="1:28" ht="15" hidden="1" customHeight="1" x14ac:dyDescent="0.2">
      <c r="A323" t="s">
        <v>4087</v>
      </c>
      <c r="B323" t="s">
        <v>64</v>
      </c>
      <c r="C323" s="50">
        <f t="shared" ca="1" si="22"/>
        <v>27</v>
      </c>
      <c r="D323" t="s">
        <v>4424</v>
      </c>
      <c r="F323" s="34" t="str">
        <f>IF(AND(V323="TEXT",AB323&lt;&gt;""),"Coded",VLOOKUP(V323,Lists!$E$1:$F$12,2,FALSE))</f>
        <v>Coded</v>
      </c>
      <c r="G323" s="50">
        <f t="shared" ca="1" si="23"/>
        <v>7</v>
      </c>
      <c r="H323" t="s">
        <v>2713</v>
      </c>
      <c r="J323" s="34" t="str">
        <f t="shared" ref="J323:J386" si="25">IF(V323="BOOLEAN","Yes/no",IF(V323="TRUE_ONLY","True only",IF(V323="INTEGER","Integer",IF(V323="INTEGER_ZERO_OR_POSITIVE","Integer zero or positive",""))))</f>
        <v/>
      </c>
      <c r="K323" s="34" t="str">
        <f t="shared" ref="K323:K386" si="26">IF(V323="LONG_TEXT",255,IF(AND(V323="TEXT",AB323=""),50,""))</f>
        <v/>
      </c>
      <c r="O323" t="s">
        <v>1015</v>
      </c>
      <c r="P323" s="34" t="str">
        <f t="shared" si="24"/>
        <v/>
      </c>
      <c r="V323" t="s">
        <v>16</v>
      </c>
      <c r="W323" t="s">
        <v>4425</v>
      </c>
      <c r="X323" t="s">
        <v>4426</v>
      </c>
      <c r="Y323" t="s">
        <v>1192</v>
      </c>
      <c r="Z323" t="s">
        <v>1193</v>
      </c>
      <c r="AA323" t="s">
        <v>2713</v>
      </c>
      <c r="AB323" t="s">
        <v>2714</v>
      </c>
    </row>
    <row r="324" spans="1:28" ht="15" hidden="1" customHeight="1" x14ac:dyDescent="0.2">
      <c r="A324" t="s">
        <v>4087</v>
      </c>
      <c r="B324" t="s">
        <v>64</v>
      </c>
      <c r="C324" s="50">
        <f t="shared" ref="C324:C387" ca="1" si="27">IF(A324&lt;&gt;OFFSET(A324,-1,0),1,OFFSET(C324,-1,0)+IF(D324=OFFSET(D324,-1,0),0,1))</f>
        <v>27</v>
      </c>
      <c r="D324" t="s">
        <v>4424</v>
      </c>
      <c r="F324" s="34" t="str">
        <f>IF(AND(V324="TEXT",AB324&lt;&gt;""),"Coded",VLOOKUP(V324,Lists!$E$1:$F$12,2,FALSE))</f>
        <v>Coded</v>
      </c>
      <c r="G324" s="50">
        <f t="shared" ca="1" si="23"/>
        <v>8</v>
      </c>
      <c r="H324" t="s">
        <v>4403</v>
      </c>
      <c r="J324" s="34" t="str">
        <f t="shared" si="25"/>
        <v/>
      </c>
      <c r="K324" s="34" t="str">
        <f t="shared" si="26"/>
        <v/>
      </c>
      <c r="O324" t="s">
        <v>1015</v>
      </c>
      <c r="P324" s="34" t="str">
        <f t="shared" si="24"/>
        <v/>
      </c>
      <c r="V324" t="s">
        <v>16</v>
      </c>
      <c r="W324" t="s">
        <v>4425</v>
      </c>
      <c r="X324" t="s">
        <v>4426</v>
      </c>
      <c r="Y324" t="s">
        <v>1192</v>
      </c>
      <c r="Z324" t="s">
        <v>1193</v>
      </c>
      <c r="AA324" t="s">
        <v>4403</v>
      </c>
      <c r="AB324" t="s">
        <v>4404</v>
      </c>
    </row>
    <row r="325" spans="1:28" ht="15" hidden="1" customHeight="1" x14ac:dyDescent="0.2">
      <c r="A325" t="s">
        <v>4087</v>
      </c>
      <c r="B325" t="s">
        <v>64</v>
      </c>
      <c r="C325" s="50">
        <f t="shared" ca="1" si="27"/>
        <v>27</v>
      </c>
      <c r="D325" t="s">
        <v>4424</v>
      </c>
      <c r="F325" s="34" t="str">
        <f>IF(AND(V325="TEXT",AB325&lt;&gt;""),"Coded",VLOOKUP(V325,Lists!$E$1:$F$12,2,FALSE))</f>
        <v>Coded</v>
      </c>
      <c r="G325" s="50">
        <f t="shared" ref="G325:G388" ca="1" si="28">IF(F325="Coded",IF(D325&lt;&gt;OFFSET(D325,-1,0),1,_xlfn.MAXIFS(INDIRECT("G$1:G"&amp;ROW()-1),INDIRECT("A$1:A"&amp;ROW()-1),A325,INDIRECT("D$1:D"&amp;ROW()-1),D325)+1),"")</f>
        <v>9</v>
      </c>
      <c r="H325" t="s">
        <v>2717</v>
      </c>
      <c r="J325" s="34" t="str">
        <f t="shared" si="25"/>
        <v/>
      </c>
      <c r="K325" s="34" t="str">
        <f t="shared" si="26"/>
        <v/>
      </c>
      <c r="O325" t="s">
        <v>1015</v>
      </c>
      <c r="P325" s="34" t="str">
        <f t="shared" si="24"/>
        <v/>
      </c>
      <c r="V325" t="s">
        <v>16</v>
      </c>
      <c r="W325" t="s">
        <v>4425</v>
      </c>
      <c r="X325" t="s">
        <v>4426</v>
      </c>
      <c r="Y325" t="s">
        <v>1192</v>
      </c>
      <c r="Z325" t="s">
        <v>1193</v>
      </c>
      <c r="AA325" t="s">
        <v>2717</v>
      </c>
      <c r="AB325" t="s">
        <v>2720</v>
      </c>
    </row>
    <row r="326" spans="1:28" ht="15" hidden="1" customHeight="1" x14ac:dyDescent="0.2">
      <c r="A326" t="s">
        <v>4087</v>
      </c>
      <c r="B326" t="s">
        <v>64</v>
      </c>
      <c r="C326" s="50">
        <f t="shared" ca="1" si="27"/>
        <v>27</v>
      </c>
      <c r="D326" t="s">
        <v>4424</v>
      </c>
      <c r="F326" s="34" t="str">
        <f>IF(AND(V326="TEXT",AB326&lt;&gt;""),"Coded",VLOOKUP(V326,Lists!$E$1:$F$12,2,FALSE))</f>
        <v>Coded</v>
      </c>
      <c r="G326" s="50">
        <f t="shared" ca="1" si="28"/>
        <v>10</v>
      </c>
      <c r="H326" t="s">
        <v>2687</v>
      </c>
      <c r="J326" s="34" t="str">
        <f t="shared" si="25"/>
        <v/>
      </c>
      <c r="K326" s="34" t="str">
        <f t="shared" si="26"/>
        <v/>
      </c>
      <c r="O326" t="s">
        <v>1015</v>
      </c>
      <c r="P326" s="34" t="str">
        <f t="shared" si="24"/>
        <v/>
      </c>
      <c r="V326" t="s">
        <v>16</v>
      </c>
      <c r="W326" t="s">
        <v>4425</v>
      </c>
      <c r="X326" t="s">
        <v>4426</v>
      </c>
      <c r="Y326" t="s">
        <v>1192</v>
      </c>
      <c r="Z326" t="s">
        <v>1193</v>
      </c>
      <c r="AA326" t="s">
        <v>2687</v>
      </c>
      <c r="AB326" t="s">
        <v>2690</v>
      </c>
    </row>
    <row r="327" spans="1:28" ht="15" hidden="1" customHeight="1" x14ac:dyDescent="0.2">
      <c r="A327" t="s">
        <v>4087</v>
      </c>
      <c r="B327" t="s">
        <v>64</v>
      </c>
      <c r="C327" s="50">
        <f t="shared" ca="1" si="27"/>
        <v>27</v>
      </c>
      <c r="D327" t="s">
        <v>4424</v>
      </c>
      <c r="F327" s="34" t="str">
        <f>IF(AND(V327="TEXT",AB327&lt;&gt;""),"Coded",VLOOKUP(V327,Lists!$E$1:$F$12,2,FALSE))</f>
        <v>Coded</v>
      </c>
      <c r="G327" s="50">
        <f t="shared" ca="1" si="28"/>
        <v>11</v>
      </c>
      <c r="H327" t="s">
        <v>2668</v>
      </c>
      <c r="J327" s="34" t="str">
        <f t="shared" si="25"/>
        <v/>
      </c>
      <c r="K327" s="34" t="str">
        <f t="shared" si="26"/>
        <v/>
      </c>
      <c r="O327" t="s">
        <v>1015</v>
      </c>
      <c r="P327" s="34" t="str">
        <f t="shared" si="24"/>
        <v/>
      </c>
      <c r="V327" t="s">
        <v>16</v>
      </c>
      <c r="W327" t="s">
        <v>4425</v>
      </c>
      <c r="X327" t="s">
        <v>4426</v>
      </c>
      <c r="Y327" t="s">
        <v>1192</v>
      </c>
      <c r="Z327" t="s">
        <v>1193</v>
      </c>
      <c r="AA327" t="s">
        <v>2668</v>
      </c>
      <c r="AB327" t="s">
        <v>2671</v>
      </c>
    </row>
    <row r="328" spans="1:28" ht="15" hidden="1" customHeight="1" x14ac:dyDescent="0.2">
      <c r="A328" t="s">
        <v>4087</v>
      </c>
      <c r="B328" t="s">
        <v>64</v>
      </c>
      <c r="C328" s="50">
        <f t="shared" ca="1" si="27"/>
        <v>27</v>
      </c>
      <c r="D328" t="s">
        <v>4424</v>
      </c>
      <c r="F328" s="34" t="str">
        <f>IF(AND(V328="TEXT",AB328&lt;&gt;""),"Coded",VLOOKUP(V328,Lists!$E$1:$F$12,2,FALSE))</f>
        <v>Coded</v>
      </c>
      <c r="G328" s="50">
        <f t="shared" ca="1" si="28"/>
        <v>12</v>
      </c>
      <c r="H328" t="s">
        <v>2707</v>
      </c>
      <c r="J328" s="34" t="str">
        <f t="shared" si="25"/>
        <v/>
      </c>
      <c r="K328" s="34" t="str">
        <f t="shared" si="26"/>
        <v/>
      </c>
      <c r="O328" t="s">
        <v>1015</v>
      </c>
      <c r="P328" s="34" t="str">
        <f t="shared" si="24"/>
        <v/>
      </c>
      <c r="V328" t="s">
        <v>16</v>
      </c>
      <c r="W328" t="s">
        <v>4425</v>
      </c>
      <c r="X328" t="s">
        <v>4426</v>
      </c>
      <c r="Y328" t="s">
        <v>1192</v>
      </c>
      <c r="Z328" t="s">
        <v>1193</v>
      </c>
      <c r="AA328" t="s">
        <v>2707</v>
      </c>
      <c r="AB328" t="s">
        <v>2708</v>
      </c>
    </row>
    <row r="329" spans="1:28" ht="15" hidden="1" customHeight="1" x14ac:dyDescent="0.2">
      <c r="A329" t="s">
        <v>4087</v>
      </c>
      <c r="B329" t="s">
        <v>64</v>
      </c>
      <c r="C329" s="50">
        <f t="shared" ca="1" si="27"/>
        <v>27</v>
      </c>
      <c r="D329" t="s">
        <v>4424</v>
      </c>
      <c r="F329" s="34" t="str">
        <f>IF(AND(V329="TEXT",AB329&lt;&gt;""),"Coded",VLOOKUP(V329,Lists!$E$1:$F$12,2,FALSE))</f>
        <v>Coded</v>
      </c>
      <c r="G329" s="50">
        <f t="shared" ca="1" si="28"/>
        <v>13</v>
      </c>
      <c r="H329" t="s">
        <v>2652</v>
      </c>
      <c r="J329" s="34" t="str">
        <f t="shared" si="25"/>
        <v/>
      </c>
      <c r="K329" s="34" t="str">
        <f t="shared" si="26"/>
        <v/>
      </c>
      <c r="O329" t="s">
        <v>1015</v>
      </c>
      <c r="P329" s="34" t="str">
        <f t="shared" si="24"/>
        <v/>
      </c>
      <c r="V329" t="s">
        <v>16</v>
      </c>
      <c r="W329" t="s">
        <v>4425</v>
      </c>
      <c r="X329" t="s">
        <v>4426</v>
      </c>
      <c r="Y329" t="s">
        <v>1192</v>
      </c>
      <c r="Z329" t="s">
        <v>1193</v>
      </c>
      <c r="AA329" t="s">
        <v>2652</v>
      </c>
      <c r="AB329" t="s">
        <v>2653</v>
      </c>
    </row>
    <row r="330" spans="1:28" ht="15" hidden="1" customHeight="1" x14ac:dyDescent="0.2">
      <c r="A330" t="s">
        <v>4087</v>
      </c>
      <c r="B330" t="s">
        <v>64</v>
      </c>
      <c r="C330" s="50">
        <f t="shared" ca="1" si="27"/>
        <v>27</v>
      </c>
      <c r="D330" t="s">
        <v>4424</v>
      </c>
      <c r="F330" s="34" t="str">
        <f>IF(AND(V330="TEXT",AB330&lt;&gt;""),"Coded",VLOOKUP(V330,Lists!$E$1:$F$12,2,FALSE))</f>
        <v>Coded</v>
      </c>
      <c r="G330" s="50">
        <f t="shared" ca="1" si="28"/>
        <v>14</v>
      </c>
      <c r="H330" t="s">
        <v>2395</v>
      </c>
      <c r="J330" s="34" t="str">
        <f t="shared" si="25"/>
        <v/>
      </c>
      <c r="K330" s="34" t="str">
        <f t="shared" si="26"/>
        <v/>
      </c>
      <c r="O330" t="s">
        <v>1015</v>
      </c>
      <c r="P330" s="34" t="str">
        <f t="shared" si="24"/>
        <v/>
      </c>
      <c r="V330" t="s">
        <v>16</v>
      </c>
      <c r="W330" t="s">
        <v>4425</v>
      </c>
      <c r="X330" t="s">
        <v>4426</v>
      </c>
      <c r="Y330" t="s">
        <v>1192</v>
      </c>
      <c r="Z330" t="s">
        <v>1193</v>
      </c>
      <c r="AA330" t="s">
        <v>2395</v>
      </c>
      <c r="AB330" t="s">
        <v>2700</v>
      </c>
    </row>
    <row r="331" spans="1:28" ht="15" hidden="1" customHeight="1" x14ac:dyDescent="0.2">
      <c r="A331" t="s">
        <v>4087</v>
      </c>
      <c r="B331" t="s">
        <v>64</v>
      </c>
      <c r="C331" s="50">
        <f t="shared" ca="1" si="27"/>
        <v>27</v>
      </c>
      <c r="D331" t="s">
        <v>4424</v>
      </c>
      <c r="F331" s="34" t="str">
        <f>IF(AND(V331="TEXT",AB331&lt;&gt;""),"Coded",VLOOKUP(V331,Lists!$E$1:$F$12,2,FALSE))</f>
        <v>Coded</v>
      </c>
      <c r="G331" s="50">
        <f t="shared" ca="1" si="28"/>
        <v>15</v>
      </c>
      <c r="H331" t="s">
        <v>2728</v>
      </c>
      <c r="J331" s="34" t="str">
        <f t="shared" si="25"/>
        <v/>
      </c>
      <c r="K331" s="34" t="str">
        <f t="shared" si="26"/>
        <v/>
      </c>
      <c r="O331" t="s">
        <v>1015</v>
      </c>
      <c r="P331" s="34" t="str">
        <f t="shared" si="24"/>
        <v/>
      </c>
      <c r="V331" t="s">
        <v>16</v>
      </c>
      <c r="W331" t="s">
        <v>4425</v>
      </c>
      <c r="X331" t="s">
        <v>4426</v>
      </c>
      <c r="Y331" t="s">
        <v>1192</v>
      </c>
      <c r="Z331" t="s">
        <v>1193</v>
      </c>
      <c r="AA331" t="s">
        <v>2728</v>
      </c>
      <c r="AB331" t="s">
        <v>2729</v>
      </c>
    </row>
    <row r="332" spans="1:28" ht="15" hidden="1" customHeight="1" x14ac:dyDescent="0.2">
      <c r="A332" t="s">
        <v>4087</v>
      </c>
      <c r="B332" t="s">
        <v>64</v>
      </c>
      <c r="C332" s="50">
        <f t="shared" ca="1" si="27"/>
        <v>27</v>
      </c>
      <c r="D332" t="s">
        <v>4424</v>
      </c>
      <c r="F332" s="34" t="str">
        <f>IF(AND(V332="TEXT",AB332&lt;&gt;""),"Coded",VLOOKUP(V332,Lists!$E$1:$F$12,2,FALSE))</f>
        <v>Coded</v>
      </c>
      <c r="G332" s="50">
        <f t="shared" ca="1" si="28"/>
        <v>16</v>
      </c>
      <c r="H332" t="s">
        <v>4405</v>
      </c>
      <c r="J332" s="34" t="str">
        <f t="shared" si="25"/>
        <v/>
      </c>
      <c r="K332" s="34" t="str">
        <f t="shared" si="26"/>
        <v/>
      </c>
      <c r="O332" t="s">
        <v>1015</v>
      </c>
      <c r="P332" s="34" t="str">
        <f t="shared" si="24"/>
        <v/>
      </c>
      <c r="V332" t="s">
        <v>16</v>
      </c>
      <c r="W332" t="s">
        <v>4425</v>
      </c>
      <c r="X332" t="s">
        <v>4426</v>
      </c>
      <c r="Y332" t="s">
        <v>1192</v>
      </c>
      <c r="Z332" t="s">
        <v>1193</v>
      </c>
      <c r="AA332" t="s">
        <v>4405</v>
      </c>
      <c r="AB332" t="s">
        <v>4406</v>
      </c>
    </row>
    <row r="333" spans="1:28" ht="15" hidden="1" customHeight="1" x14ac:dyDescent="0.2">
      <c r="A333" t="s">
        <v>4087</v>
      </c>
      <c r="B333" t="s">
        <v>64</v>
      </c>
      <c r="C333" s="50">
        <f t="shared" ca="1" si="27"/>
        <v>27</v>
      </c>
      <c r="D333" t="s">
        <v>4424</v>
      </c>
      <c r="F333" s="34" t="str">
        <f>IF(AND(V333="TEXT",AB333&lt;&gt;""),"Coded",VLOOKUP(V333,Lists!$E$1:$F$12,2,FALSE))</f>
        <v>Coded</v>
      </c>
      <c r="G333" s="50">
        <f t="shared" ca="1" si="28"/>
        <v>17</v>
      </c>
      <c r="H333" t="s">
        <v>2664</v>
      </c>
      <c r="J333" s="34" t="str">
        <f t="shared" si="25"/>
        <v/>
      </c>
      <c r="K333" s="34" t="str">
        <f t="shared" si="26"/>
        <v/>
      </c>
      <c r="O333" t="s">
        <v>1015</v>
      </c>
      <c r="P333" s="34" t="str">
        <f t="shared" si="24"/>
        <v/>
      </c>
      <c r="V333" t="s">
        <v>16</v>
      </c>
      <c r="W333" t="s">
        <v>4425</v>
      </c>
      <c r="X333" t="s">
        <v>4426</v>
      </c>
      <c r="Y333" t="s">
        <v>1192</v>
      </c>
      <c r="Z333" t="s">
        <v>1193</v>
      </c>
      <c r="AA333" t="s">
        <v>2664</v>
      </c>
      <c r="AB333" t="s">
        <v>2665</v>
      </c>
    </row>
    <row r="334" spans="1:28" ht="15" hidden="1" customHeight="1" x14ac:dyDescent="0.2">
      <c r="A334" t="s">
        <v>4087</v>
      </c>
      <c r="B334" t="s">
        <v>64</v>
      </c>
      <c r="C334" s="50">
        <f t="shared" ca="1" si="27"/>
        <v>27</v>
      </c>
      <c r="D334" t="s">
        <v>4424</v>
      </c>
      <c r="F334" s="34" t="str">
        <f>IF(AND(V334="TEXT",AB334&lt;&gt;""),"Coded",VLOOKUP(V334,Lists!$E$1:$F$12,2,FALSE))</f>
        <v>Coded</v>
      </c>
      <c r="G334" s="50">
        <f t="shared" ca="1" si="28"/>
        <v>18</v>
      </c>
      <c r="H334" t="s">
        <v>2740</v>
      </c>
      <c r="J334" s="34" t="str">
        <f t="shared" si="25"/>
        <v/>
      </c>
      <c r="K334" s="34" t="str">
        <f t="shared" si="26"/>
        <v/>
      </c>
      <c r="O334" t="s">
        <v>1015</v>
      </c>
      <c r="P334" s="34" t="str">
        <f t="shared" si="24"/>
        <v/>
      </c>
      <c r="V334" t="s">
        <v>16</v>
      </c>
      <c r="W334" t="s">
        <v>4425</v>
      </c>
      <c r="X334" t="s">
        <v>4426</v>
      </c>
      <c r="Y334" t="s">
        <v>1192</v>
      </c>
      <c r="Z334" t="s">
        <v>1193</v>
      </c>
      <c r="AA334" t="s">
        <v>2740</v>
      </c>
      <c r="AB334" t="s">
        <v>2741</v>
      </c>
    </row>
    <row r="335" spans="1:28" ht="15" hidden="1" customHeight="1" x14ac:dyDescent="0.2">
      <c r="A335" t="s">
        <v>4087</v>
      </c>
      <c r="B335" t="s">
        <v>64</v>
      </c>
      <c r="C335" s="50">
        <f t="shared" ca="1" si="27"/>
        <v>27</v>
      </c>
      <c r="D335" t="s">
        <v>4424</v>
      </c>
      <c r="F335" s="34" t="str">
        <f>IF(AND(V335="TEXT",AB335&lt;&gt;""),"Coded",VLOOKUP(V335,Lists!$E$1:$F$12,2,FALSE))</f>
        <v>Coded</v>
      </c>
      <c r="G335" s="50">
        <f t="shared" ca="1" si="28"/>
        <v>19</v>
      </c>
      <c r="H335" t="s">
        <v>4407</v>
      </c>
      <c r="J335" s="34" t="str">
        <f t="shared" si="25"/>
        <v/>
      </c>
      <c r="K335" s="34" t="str">
        <f t="shared" si="26"/>
        <v/>
      </c>
      <c r="O335" t="s">
        <v>1015</v>
      </c>
      <c r="P335" s="34" t="str">
        <f t="shared" si="24"/>
        <v/>
      </c>
      <c r="V335" t="s">
        <v>16</v>
      </c>
      <c r="W335" t="s">
        <v>4425</v>
      </c>
      <c r="X335" t="s">
        <v>4426</v>
      </c>
      <c r="Y335" t="s">
        <v>1192</v>
      </c>
      <c r="Z335" t="s">
        <v>1193</v>
      </c>
      <c r="AA335" t="s">
        <v>4407</v>
      </c>
      <c r="AB335" t="s">
        <v>4408</v>
      </c>
    </row>
    <row r="336" spans="1:28" ht="15" hidden="1" customHeight="1" x14ac:dyDescent="0.2">
      <c r="A336" t="s">
        <v>4087</v>
      </c>
      <c r="B336" t="s">
        <v>64</v>
      </c>
      <c r="C336" s="50">
        <f t="shared" ca="1" si="27"/>
        <v>27</v>
      </c>
      <c r="D336" t="s">
        <v>4424</v>
      </c>
      <c r="F336" s="34" t="str">
        <f>IF(AND(V336="TEXT",AB336&lt;&gt;""),"Coded",VLOOKUP(V336,Lists!$E$1:$F$12,2,FALSE))</f>
        <v>Coded</v>
      </c>
      <c r="G336" s="50">
        <f t="shared" ca="1" si="28"/>
        <v>20</v>
      </c>
      <c r="H336" t="s">
        <v>4409</v>
      </c>
      <c r="J336" s="34" t="str">
        <f t="shared" si="25"/>
        <v/>
      </c>
      <c r="K336" s="34" t="str">
        <f t="shared" si="26"/>
        <v/>
      </c>
      <c r="O336" t="s">
        <v>1015</v>
      </c>
      <c r="P336" s="34" t="str">
        <f t="shared" si="24"/>
        <v/>
      </c>
      <c r="V336" t="s">
        <v>16</v>
      </c>
      <c r="W336" t="s">
        <v>4425</v>
      </c>
      <c r="X336" t="s">
        <v>4426</v>
      </c>
      <c r="Y336" t="s">
        <v>1192</v>
      </c>
      <c r="Z336" t="s">
        <v>1193</v>
      </c>
      <c r="AA336" t="s">
        <v>4409</v>
      </c>
      <c r="AB336" t="s">
        <v>4410</v>
      </c>
    </row>
    <row r="337" spans="1:28" ht="15" hidden="1" customHeight="1" x14ac:dyDescent="0.2">
      <c r="A337" t="s">
        <v>4087</v>
      </c>
      <c r="B337" t="s">
        <v>64</v>
      </c>
      <c r="C337" s="50">
        <f t="shared" ca="1" si="27"/>
        <v>27</v>
      </c>
      <c r="D337" t="s">
        <v>4424</v>
      </c>
      <c r="F337" s="34" t="str">
        <f>IF(AND(V337="TEXT",AB337&lt;&gt;""),"Coded",VLOOKUP(V337,Lists!$E$1:$F$12,2,FALSE))</f>
        <v>Coded</v>
      </c>
      <c r="G337" s="50">
        <f t="shared" ca="1" si="28"/>
        <v>21</v>
      </c>
      <c r="H337" t="s">
        <v>4411</v>
      </c>
      <c r="J337" s="34" t="str">
        <f t="shared" si="25"/>
        <v/>
      </c>
      <c r="K337" s="34" t="str">
        <f t="shared" si="26"/>
        <v/>
      </c>
      <c r="O337" t="s">
        <v>1015</v>
      </c>
      <c r="P337" s="34" t="str">
        <f t="shared" si="24"/>
        <v/>
      </c>
      <c r="V337" t="s">
        <v>16</v>
      </c>
      <c r="W337" t="s">
        <v>4425</v>
      </c>
      <c r="X337" t="s">
        <v>4426</v>
      </c>
      <c r="Y337" t="s">
        <v>1192</v>
      </c>
      <c r="Z337" t="s">
        <v>1193</v>
      </c>
      <c r="AA337" t="s">
        <v>4411</v>
      </c>
      <c r="AB337" t="s">
        <v>4412</v>
      </c>
    </row>
    <row r="338" spans="1:28" ht="15" hidden="1" customHeight="1" x14ac:dyDescent="0.2">
      <c r="A338" t="s">
        <v>4087</v>
      </c>
      <c r="B338" t="s">
        <v>64</v>
      </c>
      <c r="C338" s="50">
        <f t="shared" ca="1" si="27"/>
        <v>27</v>
      </c>
      <c r="D338" t="s">
        <v>4424</v>
      </c>
      <c r="F338" s="34" t="str">
        <f>IF(AND(V338="TEXT",AB338&lt;&gt;""),"Coded",VLOOKUP(V338,Lists!$E$1:$F$12,2,FALSE))</f>
        <v>Coded</v>
      </c>
      <c r="G338" s="50">
        <f t="shared" ca="1" si="28"/>
        <v>22</v>
      </c>
      <c r="H338" t="s">
        <v>2733</v>
      </c>
      <c r="J338" s="34" t="str">
        <f t="shared" si="25"/>
        <v/>
      </c>
      <c r="K338" s="34" t="str">
        <f t="shared" si="26"/>
        <v/>
      </c>
      <c r="O338" t="s">
        <v>1015</v>
      </c>
      <c r="P338" s="34" t="str">
        <f t="shared" ref="P338:P401" si="29">IF(RIGHT(TRIM(SUBSTITUTE(D338,":","")),7)="specify","Hide concept if ["&amp;D337&amp;"] &lt;&gt; 'Other'","")</f>
        <v/>
      </c>
      <c r="V338" t="s">
        <v>16</v>
      </c>
      <c r="W338" t="s">
        <v>4425</v>
      </c>
      <c r="X338" t="s">
        <v>4426</v>
      </c>
      <c r="Y338" t="s">
        <v>1192</v>
      </c>
      <c r="Z338" t="s">
        <v>1193</v>
      </c>
      <c r="AA338" t="s">
        <v>2733</v>
      </c>
      <c r="AB338" t="s">
        <v>2734</v>
      </c>
    </row>
    <row r="339" spans="1:28" ht="15" hidden="1" customHeight="1" x14ac:dyDescent="0.2">
      <c r="A339" t="s">
        <v>4087</v>
      </c>
      <c r="B339" t="s">
        <v>64</v>
      </c>
      <c r="C339" s="50">
        <f t="shared" ca="1" si="27"/>
        <v>27</v>
      </c>
      <c r="D339" t="s">
        <v>4424</v>
      </c>
      <c r="F339" s="34" t="str">
        <f>IF(AND(V339="TEXT",AB339&lt;&gt;""),"Coded",VLOOKUP(V339,Lists!$E$1:$F$12,2,FALSE))</f>
        <v>Coded</v>
      </c>
      <c r="G339" s="50">
        <f t="shared" ca="1" si="28"/>
        <v>23</v>
      </c>
      <c r="H339" t="s">
        <v>4413</v>
      </c>
      <c r="J339" s="34" t="str">
        <f t="shared" si="25"/>
        <v/>
      </c>
      <c r="K339" s="34" t="str">
        <f t="shared" si="26"/>
        <v/>
      </c>
      <c r="O339" t="s">
        <v>1015</v>
      </c>
      <c r="P339" s="34" t="str">
        <f t="shared" si="29"/>
        <v/>
      </c>
      <c r="V339" t="s">
        <v>16</v>
      </c>
      <c r="W339" t="s">
        <v>4425</v>
      </c>
      <c r="X339" t="s">
        <v>4426</v>
      </c>
      <c r="Y339" t="s">
        <v>1192</v>
      </c>
      <c r="Z339" t="s">
        <v>1193</v>
      </c>
      <c r="AA339" t="s">
        <v>4413</v>
      </c>
      <c r="AB339" t="s">
        <v>4414</v>
      </c>
    </row>
    <row r="340" spans="1:28" ht="15" hidden="1" customHeight="1" x14ac:dyDescent="0.2">
      <c r="A340" t="s">
        <v>4087</v>
      </c>
      <c r="B340" t="s">
        <v>64</v>
      </c>
      <c r="C340" s="50">
        <f t="shared" ca="1" si="27"/>
        <v>27</v>
      </c>
      <c r="D340" t="s">
        <v>4424</v>
      </c>
      <c r="F340" s="34" t="str">
        <f>IF(AND(V340="TEXT",AB340&lt;&gt;""),"Coded",VLOOKUP(V340,Lists!$E$1:$F$12,2,FALSE))</f>
        <v>Coded</v>
      </c>
      <c r="G340" s="50">
        <f t="shared" ca="1" si="28"/>
        <v>24</v>
      </c>
      <c r="H340" t="s">
        <v>2475</v>
      </c>
      <c r="J340" s="34" t="str">
        <f t="shared" si="25"/>
        <v/>
      </c>
      <c r="K340" s="34" t="str">
        <f t="shared" si="26"/>
        <v/>
      </c>
      <c r="O340" t="s">
        <v>1015</v>
      </c>
      <c r="P340" s="34" t="str">
        <f t="shared" si="29"/>
        <v/>
      </c>
      <c r="V340" t="s">
        <v>16</v>
      </c>
      <c r="W340" t="s">
        <v>4425</v>
      </c>
      <c r="X340" t="s">
        <v>4426</v>
      </c>
      <c r="Y340" t="s">
        <v>1192</v>
      </c>
      <c r="Z340" t="s">
        <v>1193</v>
      </c>
      <c r="AA340" t="s">
        <v>2475</v>
      </c>
      <c r="AB340" t="s">
        <v>4415</v>
      </c>
    </row>
    <row r="341" spans="1:28" ht="15" hidden="1" customHeight="1" x14ac:dyDescent="0.2">
      <c r="A341" t="s">
        <v>4087</v>
      </c>
      <c r="B341" t="s">
        <v>64</v>
      </c>
      <c r="C341" s="50">
        <f t="shared" ca="1" si="27"/>
        <v>27</v>
      </c>
      <c r="D341" t="s">
        <v>4424</v>
      </c>
      <c r="F341" s="34" t="str">
        <f>IF(AND(V341="TEXT",AB341&lt;&gt;""),"Coded",VLOOKUP(V341,Lists!$E$1:$F$12,2,FALSE))</f>
        <v>Coded</v>
      </c>
      <c r="G341" s="50">
        <f t="shared" ca="1" si="28"/>
        <v>25</v>
      </c>
      <c r="H341" t="s">
        <v>4416</v>
      </c>
      <c r="J341" s="34" t="str">
        <f t="shared" si="25"/>
        <v/>
      </c>
      <c r="K341" s="34" t="str">
        <f t="shared" si="26"/>
        <v/>
      </c>
      <c r="O341" t="s">
        <v>1015</v>
      </c>
      <c r="P341" s="34" t="str">
        <f t="shared" si="29"/>
        <v/>
      </c>
      <c r="V341" t="s">
        <v>16</v>
      </c>
      <c r="W341" t="s">
        <v>4425</v>
      </c>
      <c r="X341" t="s">
        <v>4426</v>
      </c>
      <c r="Y341" t="s">
        <v>1192</v>
      </c>
      <c r="Z341" t="s">
        <v>1193</v>
      </c>
      <c r="AA341" t="s">
        <v>4416</v>
      </c>
      <c r="AB341" t="s">
        <v>4417</v>
      </c>
    </row>
    <row r="342" spans="1:28" ht="15" hidden="1" customHeight="1" x14ac:dyDescent="0.2">
      <c r="A342" t="s">
        <v>4087</v>
      </c>
      <c r="B342" t="s">
        <v>64</v>
      </c>
      <c r="C342" s="50">
        <f t="shared" ca="1" si="27"/>
        <v>27</v>
      </c>
      <c r="D342" t="s">
        <v>4424</v>
      </c>
      <c r="F342" s="34" t="str">
        <f>IF(AND(V342="TEXT",AB342&lt;&gt;""),"Coded",VLOOKUP(V342,Lists!$E$1:$F$12,2,FALSE))</f>
        <v>Coded</v>
      </c>
      <c r="G342" s="50">
        <f t="shared" ca="1" si="28"/>
        <v>26</v>
      </c>
      <c r="H342" t="s">
        <v>2645</v>
      </c>
      <c r="J342" s="34" t="str">
        <f t="shared" si="25"/>
        <v/>
      </c>
      <c r="K342" s="34" t="str">
        <f t="shared" si="26"/>
        <v/>
      </c>
      <c r="O342" t="s">
        <v>1015</v>
      </c>
      <c r="P342" s="34" t="str">
        <f t="shared" si="29"/>
        <v/>
      </c>
      <c r="V342" t="s">
        <v>16</v>
      </c>
      <c r="W342" t="s">
        <v>4425</v>
      </c>
      <c r="X342" t="s">
        <v>4426</v>
      </c>
      <c r="Y342" t="s">
        <v>1192</v>
      </c>
      <c r="Z342" t="s">
        <v>1193</v>
      </c>
      <c r="AA342" t="s">
        <v>2645</v>
      </c>
      <c r="AB342" t="s">
        <v>2646</v>
      </c>
    </row>
    <row r="343" spans="1:28" ht="15" hidden="1" customHeight="1" x14ac:dyDescent="0.2">
      <c r="A343" t="s">
        <v>4087</v>
      </c>
      <c r="B343" t="s">
        <v>64</v>
      </c>
      <c r="C343" s="50">
        <f t="shared" ca="1" si="27"/>
        <v>27</v>
      </c>
      <c r="D343" t="s">
        <v>4424</v>
      </c>
      <c r="F343" s="34" t="str">
        <f>IF(AND(V343="TEXT",AB343&lt;&gt;""),"Coded",VLOOKUP(V343,Lists!$E$1:$F$12,2,FALSE))</f>
        <v>Coded</v>
      </c>
      <c r="G343" s="50">
        <f t="shared" ca="1" si="28"/>
        <v>27</v>
      </c>
      <c r="H343" t="s">
        <v>2675</v>
      </c>
      <c r="J343" s="34" t="str">
        <f t="shared" si="25"/>
        <v/>
      </c>
      <c r="K343" s="34" t="str">
        <f t="shared" si="26"/>
        <v/>
      </c>
      <c r="O343" t="s">
        <v>1015</v>
      </c>
      <c r="P343" s="34" t="str">
        <f t="shared" si="29"/>
        <v/>
      </c>
      <c r="V343" t="s">
        <v>16</v>
      </c>
      <c r="W343" t="s">
        <v>4425</v>
      </c>
      <c r="X343" t="s">
        <v>4426</v>
      </c>
      <c r="Y343" t="s">
        <v>1192</v>
      </c>
      <c r="Z343" t="s">
        <v>1193</v>
      </c>
      <c r="AA343" t="s">
        <v>2675</v>
      </c>
      <c r="AB343" t="s">
        <v>2676</v>
      </c>
    </row>
    <row r="344" spans="1:28" ht="15" hidden="1" customHeight="1" x14ac:dyDescent="0.2">
      <c r="A344" t="s">
        <v>4087</v>
      </c>
      <c r="B344" t="s">
        <v>64</v>
      </c>
      <c r="C344" s="50">
        <f t="shared" ca="1" si="27"/>
        <v>27</v>
      </c>
      <c r="D344" t="s">
        <v>4424</v>
      </c>
      <c r="F344" s="34" t="str">
        <f>IF(AND(V344="TEXT",AB344&lt;&gt;""),"Coded",VLOOKUP(V344,Lists!$E$1:$F$12,2,FALSE))</f>
        <v>Coded</v>
      </c>
      <c r="G344" s="50">
        <f t="shared" ca="1" si="28"/>
        <v>28</v>
      </c>
      <c r="H344" t="s">
        <v>2723</v>
      </c>
      <c r="J344" s="34" t="str">
        <f t="shared" si="25"/>
        <v/>
      </c>
      <c r="K344" s="34" t="str">
        <f t="shared" si="26"/>
        <v/>
      </c>
      <c r="O344" t="s">
        <v>1015</v>
      </c>
      <c r="P344" s="34" t="str">
        <f t="shared" si="29"/>
        <v/>
      </c>
      <c r="V344" t="s">
        <v>16</v>
      </c>
      <c r="W344" t="s">
        <v>4425</v>
      </c>
      <c r="X344" t="s">
        <v>4426</v>
      </c>
      <c r="Y344" t="s">
        <v>1192</v>
      </c>
      <c r="Z344" t="s">
        <v>1193</v>
      </c>
      <c r="AA344" t="s">
        <v>2723</v>
      </c>
      <c r="AB344" t="s">
        <v>2724</v>
      </c>
    </row>
    <row r="345" spans="1:28" ht="15" hidden="1" customHeight="1" x14ac:dyDescent="0.2">
      <c r="A345" t="s">
        <v>4087</v>
      </c>
      <c r="B345" t="s">
        <v>4427</v>
      </c>
      <c r="C345" s="50">
        <f t="shared" ca="1" si="27"/>
        <v>28</v>
      </c>
      <c r="D345" t="s">
        <v>4428</v>
      </c>
      <c r="F345" s="34" t="str">
        <f>IF(AND(V345="TEXT",AB345&lt;&gt;""),"Coded",VLOOKUP(V345,Lists!$E$1:$F$12,2,FALSE))</f>
        <v>Coded</v>
      </c>
      <c r="G345" s="50">
        <f t="shared" ca="1" si="28"/>
        <v>1</v>
      </c>
      <c r="H345" t="s">
        <v>2893</v>
      </c>
      <c r="J345" s="34" t="str">
        <f t="shared" si="25"/>
        <v/>
      </c>
      <c r="K345" s="34" t="str">
        <f t="shared" si="26"/>
        <v/>
      </c>
      <c r="O345" t="s">
        <v>1015</v>
      </c>
      <c r="P345" s="34" t="str">
        <f t="shared" si="29"/>
        <v/>
      </c>
      <c r="V345" t="s">
        <v>16</v>
      </c>
      <c r="W345" t="s">
        <v>4429</v>
      </c>
      <c r="X345" t="s">
        <v>4430</v>
      </c>
      <c r="Y345" t="s">
        <v>1458</v>
      </c>
      <c r="Z345" t="s">
        <v>1459</v>
      </c>
      <c r="AA345" t="s">
        <v>2893</v>
      </c>
      <c r="AB345" t="s">
        <v>2894</v>
      </c>
    </row>
    <row r="346" spans="1:28" ht="15" hidden="1" customHeight="1" x14ac:dyDescent="0.2">
      <c r="A346" t="s">
        <v>4087</v>
      </c>
      <c r="B346" t="s">
        <v>4427</v>
      </c>
      <c r="C346" s="50">
        <f t="shared" ca="1" si="27"/>
        <v>28</v>
      </c>
      <c r="D346" t="s">
        <v>4428</v>
      </c>
      <c r="F346" s="34" t="str">
        <f>IF(AND(V346="TEXT",AB346&lt;&gt;""),"Coded",VLOOKUP(V346,Lists!$E$1:$F$12,2,FALSE))</f>
        <v>Coded</v>
      </c>
      <c r="G346" s="50">
        <f t="shared" ca="1" si="28"/>
        <v>2</v>
      </c>
      <c r="H346" t="s">
        <v>2899</v>
      </c>
      <c r="J346" s="34" t="str">
        <f t="shared" si="25"/>
        <v/>
      </c>
      <c r="K346" s="34" t="str">
        <f t="shared" si="26"/>
        <v/>
      </c>
      <c r="O346" t="s">
        <v>1015</v>
      </c>
      <c r="P346" s="34" t="str">
        <f t="shared" si="29"/>
        <v/>
      </c>
      <c r="V346" t="s">
        <v>16</v>
      </c>
      <c r="W346" t="s">
        <v>4429</v>
      </c>
      <c r="X346" t="s">
        <v>4430</v>
      </c>
      <c r="Y346" t="s">
        <v>1458</v>
      </c>
      <c r="Z346" t="s">
        <v>1459</v>
      </c>
      <c r="AA346" t="s">
        <v>2899</v>
      </c>
      <c r="AB346" t="s">
        <v>2900</v>
      </c>
    </row>
    <row r="347" spans="1:28" ht="15" hidden="1" customHeight="1" x14ac:dyDescent="0.2">
      <c r="A347" t="s">
        <v>4087</v>
      </c>
      <c r="B347" t="s">
        <v>4427</v>
      </c>
      <c r="C347" s="50">
        <f t="shared" ca="1" si="27"/>
        <v>28</v>
      </c>
      <c r="D347" t="s">
        <v>4428</v>
      </c>
      <c r="F347" s="34" t="str">
        <f>IF(AND(V347="TEXT",AB347&lt;&gt;""),"Coded",VLOOKUP(V347,Lists!$E$1:$F$12,2,FALSE))</f>
        <v>Coded</v>
      </c>
      <c r="G347" s="50">
        <f t="shared" ca="1" si="28"/>
        <v>3</v>
      </c>
      <c r="H347" t="s">
        <v>2901</v>
      </c>
      <c r="J347" s="34" t="str">
        <f t="shared" si="25"/>
        <v/>
      </c>
      <c r="K347" s="34" t="str">
        <f t="shared" si="26"/>
        <v/>
      </c>
      <c r="O347" t="s">
        <v>1015</v>
      </c>
      <c r="P347" s="34" t="str">
        <f t="shared" si="29"/>
        <v/>
      </c>
      <c r="V347" t="s">
        <v>16</v>
      </c>
      <c r="W347" t="s">
        <v>4429</v>
      </c>
      <c r="X347" t="s">
        <v>4430</v>
      </c>
      <c r="Y347" t="s">
        <v>1458</v>
      </c>
      <c r="Z347" t="s">
        <v>1459</v>
      </c>
      <c r="AA347" t="s">
        <v>2901</v>
      </c>
      <c r="AB347" t="s">
        <v>2906</v>
      </c>
    </row>
    <row r="348" spans="1:28" ht="15" hidden="1" customHeight="1" x14ac:dyDescent="0.2">
      <c r="A348" t="s">
        <v>4087</v>
      </c>
      <c r="B348" t="s">
        <v>4427</v>
      </c>
      <c r="C348" s="50">
        <f t="shared" ca="1" si="27"/>
        <v>28</v>
      </c>
      <c r="D348" t="s">
        <v>4428</v>
      </c>
      <c r="F348" s="34" t="str">
        <f>IF(AND(V348="TEXT",AB348&lt;&gt;""),"Coded",VLOOKUP(V348,Lists!$E$1:$F$12,2,FALSE))</f>
        <v>Coded</v>
      </c>
      <c r="G348" s="50">
        <f t="shared" ca="1" si="28"/>
        <v>4</v>
      </c>
      <c r="H348" t="s">
        <v>2911</v>
      </c>
      <c r="J348" s="34" t="str">
        <f t="shared" si="25"/>
        <v/>
      </c>
      <c r="K348" s="34" t="str">
        <f t="shared" si="26"/>
        <v/>
      </c>
      <c r="O348" t="s">
        <v>1015</v>
      </c>
      <c r="P348" s="34" t="str">
        <f t="shared" si="29"/>
        <v/>
      </c>
      <c r="V348" t="s">
        <v>16</v>
      </c>
      <c r="W348" t="s">
        <v>4429</v>
      </c>
      <c r="X348" t="s">
        <v>4430</v>
      </c>
      <c r="Y348" t="s">
        <v>1458</v>
      </c>
      <c r="Z348" t="s">
        <v>1459</v>
      </c>
      <c r="AA348" t="s">
        <v>2911</v>
      </c>
      <c r="AB348" t="s">
        <v>2912</v>
      </c>
    </row>
    <row r="349" spans="1:28" ht="15" hidden="1" customHeight="1" x14ac:dyDescent="0.2">
      <c r="A349" t="s">
        <v>4087</v>
      </c>
      <c r="B349" t="s">
        <v>4427</v>
      </c>
      <c r="C349" s="50">
        <f t="shared" ca="1" si="27"/>
        <v>28</v>
      </c>
      <c r="D349" t="s">
        <v>4428</v>
      </c>
      <c r="F349" s="34" t="str">
        <f>IF(AND(V349="TEXT",AB349&lt;&gt;""),"Coded",VLOOKUP(V349,Lists!$E$1:$F$12,2,FALSE))</f>
        <v>Coded</v>
      </c>
      <c r="G349" s="50">
        <f t="shared" ca="1" si="28"/>
        <v>5</v>
      </c>
      <c r="H349" t="s">
        <v>2918</v>
      </c>
      <c r="J349" s="34" t="str">
        <f t="shared" si="25"/>
        <v/>
      </c>
      <c r="K349" s="34" t="str">
        <f t="shared" si="26"/>
        <v/>
      </c>
      <c r="O349" t="s">
        <v>1015</v>
      </c>
      <c r="P349" s="34" t="str">
        <f t="shared" si="29"/>
        <v/>
      </c>
      <c r="V349" t="s">
        <v>16</v>
      </c>
      <c r="W349" t="s">
        <v>4429</v>
      </c>
      <c r="X349" t="s">
        <v>4430</v>
      </c>
      <c r="Y349" t="s">
        <v>1458</v>
      </c>
      <c r="Z349" t="s">
        <v>1459</v>
      </c>
      <c r="AA349" t="s">
        <v>2918</v>
      </c>
      <c r="AB349" t="s">
        <v>2919</v>
      </c>
    </row>
    <row r="350" spans="1:28" ht="15" hidden="1" customHeight="1" x14ac:dyDescent="0.2">
      <c r="A350" t="s">
        <v>4087</v>
      </c>
      <c r="B350" t="s">
        <v>4427</v>
      </c>
      <c r="C350" s="50">
        <f t="shared" ca="1" si="27"/>
        <v>28</v>
      </c>
      <c r="D350" t="s">
        <v>4428</v>
      </c>
      <c r="F350" s="34" t="str">
        <f>IF(AND(V350="TEXT",AB350&lt;&gt;""),"Coded",VLOOKUP(V350,Lists!$E$1:$F$12,2,FALSE))</f>
        <v>Coded</v>
      </c>
      <c r="G350" s="50">
        <f t="shared" ca="1" si="28"/>
        <v>6</v>
      </c>
      <c r="H350" t="s">
        <v>2925</v>
      </c>
      <c r="J350" s="34" t="str">
        <f t="shared" si="25"/>
        <v/>
      </c>
      <c r="K350" s="34" t="str">
        <f t="shared" si="26"/>
        <v/>
      </c>
      <c r="O350" t="s">
        <v>1015</v>
      </c>
      <c r="P350" s="34" t="str">
        <f t="shared" si="29"/>
        <v/>
      </c>
      <c r="V350" t="s">
        <v>16</v>
      </c>
      <c r="W350" t="s">
        <v>4429</v>
      </c>
      <c r="X350" t="s">
        <v>4430</v>
      </c>
      <c r="Y350" t="s">
        <v>1458</v>
      </c>
      <c r="Z350" t="s">
        <v>1459</v>
      </c>
      <c r="AA350" t="s">
        <v>2925</v>
      </c>
      <c r="AB350" t="s">
        <v>2926</v>
      </c>
    </row>
    <row r="351" spans="1:28" ht="15" hidden="1" customHeight="1" x14ac:dyDescent="0.2">
      <c r="A351" t="s">
        <v>4087</v>
      </c>
      <c r="B351" t="s">
        <v>4427</v>
      </c>
      <c r="C351" s="50">
        <f t="shared" ca="1" si="27"/>
        <v>28</v>
      </c>
      <c r="D351" t="s">
        <v>4428</v>
      </c>
      <c r="F351" s="34" t="str">
        <f>IF(AND(V351="TEXT",AB351&lt;&gt;""),"Coded",VLOOKUP(V351,Lists!$E$1:$F$12,2,FALSE))</f>
        <v>Coded</v>
      </c>
      <c r="G351" s="50">
        <f t="shared" ca="1" si="28"/>
        <v>7</v>
      </c>
      <c r="H351" t="s">
        <v>4431</v>
      </c>
      <c r="J351" s="34" t="str">
        <f t="shared" si="25"/>
        <v/>
      </c>
      <c r="K351" s="34" t="str">
        <f t="shared" si="26"/>
        <v/>
      </c>
      <c r="O351" t="s">
        <v>1015</v>
      </c>
      <c r="P351" s="34" t="str">
        <f t="shared" si="29"/>
        <v/>
      </c>
      <c r="V351" t="s">
        <v>16</v>
      </c>
      <c r="W351" t="s">
        <v>4429</v>
      </c>
      <c r="X351" t="s">
        <v>4430</v>
      </c>
      <c r="Y351" t="s">
        <v>1458</v>
      </c>
      <c r="Z351" t="s">
        <v>1459</v>
      </c>
      <c r="AA351" t="s">
        <v>4431</v>
      </c>
      <c r="AB351" t="s">
        <v>4432</v>
      </c>
    </row>
    <row r="352" spans="1:28" ht="15" hidden="1" customHeight="1" x14ac:dyDescent="0.2">
      <c r="A352" t="s">
        <v>4087</v>
      </c>
      <c r="B352" t="s">
        <v>4427</v>
      </c>
      <c r="C352" s="50">
        <f t="shared" ca="1" si="27"/>
        <v>28</v>
      </c>
      <c r="D352" t="s">
        <v>4428</v>
      </c>
      <c r="F352" s="34" t="str">
        <f>IF(AND(V352="TEXT",AB352&lt;&gt;""),"Coded",VLOOKUP(V352,Lists!$E$1:$F$12,2,FALSE))</f>
        <v>Coded</v>
      </c>
      <c r="G352" s="50">
        <f t="shared" ca="1" si="28"/>
        <v>8</v>
      </c>
      <c r="H352" t="s">
        <v>4433</v>
      </c>
      <c r="J352" s="34" t="str">
        <f t="shared" si="25"/>
        <v/>
      </c>
      <c r="K352" s="34" t="str">
        <f t="shared" si="26"/>
        <v/>
      </c>
      <c r="O352" t="s">
        <v>1015</v>
      </c>
      <c r="P352" s="34" t="str">
        <f t="shared" si="29"/>
        <v/>
      </c>
      <c r="V352" t="s">
        <v>16</v>
      </c>
      <c r="W352" t="s">
        <v>4429</v>
      </c>
      <c r="X352" t="s">
        <v>4430</v>
      </c>
      <c r="Y352" t="s">
        <v>1458</v>
      </c>
      <c r="Z352" t="s">
        <v>1459</v>
      </c>
      <c r="AA352" t="s">
        <v>4433</v>
      </c>
      <c r="AB352" t="s">
        <v>4434</v>
      </c>
    </row>
    <row r="353" spans="1:28" ht="15" hidden="1" customHeight="1" x14ac:dyDescent="0.2">
      <c r="A353" t="s">
        <v>4087</v>
      </c>
      <c r="B353" t="s">
        <v>4427</v>
      </c>
      <c r="C353" s="50">
        <f t="shared" ca="1" si="27"/>
        <v>28</v>
      </c>
      <c r="D353" t="s">
        <v>4428</v>
      </c>
      <c r="F353" s="34" t="str">
        <f>IF(AND(V353="TEXT",AB353&lt;&gt;""),"Coded",VLOOKUP(V353,Lists!$E$1:$F$12,2,FALSE))</f>
        <v>Coded</v>
      </c>
      <c r="G353" s="50">
        <f t="shared" ca="1" si="28"/>
        <v>9</v>
      </c>
      <c r="H353" t="s">
        <v>2927</v>
      </c>
      <c r="J353" s="34" t="str">
        <f t="shared" si="25"/>
        <v/>
      </c>
      <c r="K353" s="34" t="str">
        <f t="shared" si="26"/>
        <v/>
      </c>
      <c r="O353" t="s">
        <v>1015</v>
      </c>
      <c r="P353" s="34" t="str">
        <f t="shared" si="29"/>
        <v/>
      </c>
      <c r="V353" t="s">
        <v>16</v>
      </c>
      <c r="W353" t="s">
        <v>4429</v>
      </c>
      <c r="X353" t="s">
        <v>4430</v>
      </c>
      <c r="Y353" t="s">
        <v>1458</v>
      </c>
      <c r="Z353" t="s">
        <v>1459</v>
      </c>
      <c r="AA353" t="s">
        <v>2927</v>
      </c>
      <c r="AB353" t="s">
        <v>2929</v>
      </c>
    </row>
    <row r="354" spans="1:28" ht="15" hidden="1" customHeight="1" x14ac:dyDescent="0.2">
      <c r="A354" t="s">
        <v>4087</v>
      </c>
      <c r="B354" t="s">
        <v>4427</v>
      </c>
      <c r="C354" s="50">
        <f t="shared" ca="1" si="27"/>
        <v>28</v>
      </c>
      <c r="D354" t="s">
        <v>4428</v>
      </c>
      <c r="F354" s="34" t="str">
        <f>IF(AND(V354="TEXT",AB354&lt;&gt;""),"Coded",VLOOKUP(V354,Lists!$E$1:$F$12,2,FALSE))</f>
        <v>Coded</v>
      </c>
      <c r="G354" s="50">
        <f t="shared" ca="1" si="28"/>
        <v>10</v>
      </c>
      <c r="H354" t="s">
        <v>2971</v>
      </c>
      <c r="J354" s="34" t="str">
        <f t="shared" si="25"/>
        <v/>
      </c>
      <c r="K354" s="34" t="str">
        <f t="shared" si="26"/>
        <v/>
      </c>
      <c r="O354" t="s">
        <v>1015</v>
      </c>
      <c r="P354" s="34" t="str">
        <f t="shared" si="29"/>
        <v/>
      </c>
      <c r="V354" t="s">
        <v>16</v>
      </c>
      <c r="W354" t="s">
        <v>4429</v>
      </c>
      <c r="X354" t="s">
        <v>4430</v>
      </c>
      <c r="Y354" t="s">
        <v>1458</v>
      </c>
      <c r="Z354" t="s">
        <v>1459</v>
      </c>
      <c r="AA354" t="s">
        <v>2971</v>
      </c>
      <c r="AB354" t="s">
        <v>2972</v>
      </c>
    </row>
    <row r="355" spans="1:28" ht="15" hidden="1" customHeight="1" x14ac:dyDescent="0.2">
      <c r="A355" t="s">
        <v>4087</v>
      </c>
      <c r="B355" t="s">
        <v>4427</v>
      </c>
      <c r="C355" s="50">
        <f t="shared" ca="1" si="27"/>
        <v>28</v>
      </c>
      <c r="D355" t="s">
        <v>4428</v>
      </c>
      <c r="F355" s="34" t="str">
        <f>IF(AND(V355="TEXT",AB355&lt;&gt;""),"Coded",VLOOKUP(V355,Lists!$E$1:$F$12,2,FALSE))</f>
        <v>Coded</v>
      </c>
      <c r="G355" s="50">
        <f t="shared" ca="1" si="28"/>
        <v>11</v>
      </c>
      <c r="H355" t="s">
        <v>2978</v>
      </c>
      <c r="J355" s="34" t="str">
        <f t="shared" si="25"/>
        <v/>
      </c>
      <c r="K355" s="34" t="str">
        <f t="shared" si="26"/>
        <v/>
      </c>
      <c r="O355" t="s">
        <v>1015</v>
      </c>
      <c r="P355" s="34" t="str">
        <f t="shared" si="29"/>
        <v/>
      </c>
      <c r="V355" t="s">
        <v>16</v>
      </c>
      <c r="W355" t="s">
        <v>4429</v>
      </c>
      <c r="X355" t="s">
        <v>4430</v>
      </c>
      <c r="Y355" t="s">
        <v>1458</v>
      </c>
      <c r="Z355" t="s">
        <v>1459</v>
      </c>
      <c r="AA355" t="s">
        <v>2978</v>
      </c>
      <c r="AB355" t="s">
        <v>2979</v>
      </c>
    </row>
    <row r="356" spans="1:28" ht="15" hidden="1" customHeight="1" x14ac:dyDescent="0.2">
      <c r="A356" t="s">
        <v>4087</v>
      </c>
      <c r="B356" t="s">
        <v>4427</v>
      </c>
      <c r="C356" s="50">
        <f t="shared" ca="1" si="27"/>
        <v>28</v>
      </c>
      <c r="D356" t="s">
        <v>4428</v>
      </c>
      <c r="F356" s="34" t="str">
        <f>IF(AND(V356="TEXT",AB356&lt;&gt;""),"Coded",VLOOKUP(V356,Lists!$E$1:$F$12,2,FALSE))</f>
        <v>Coded</v>
      </c>
      <c r="G356" s="50">
        <f t="shared" ca="1" si="28"/>
        <v>12</v>
      </c>
      <c r="H356" t="s">
        <v>2983</v>
      </c>
      <c r="J356" s="34" t="str">
        <f t="shared" si="25"/>
        <v/>
      </c>
      <c r="K356" s="34" t="str">
        <f t="shared" si="26"/>
        <v/>
      </c>
      <c r="O356" t="s">
        <v>1015</v>
      </c>
      <c r="P356" s="34" t="str">
        <f t="shared" si="29"/>
        <v/>
      </c>
      <c r="V356" t="s">
        <v>16</v>
      </c>
      <c r="W356" t="s">
        <v>4429</v>
      </c>
      <c r="X356" t="s">
        <v>4430</v>
      </c>
      <c r="Y356" t="s">
        <v>1458</v>
      </c>
      <c r="Z356" t="s">
        <v>1459</v>
      </c>
      <c r="AA356" t="s">
        <v>2983</v>
      </c>
      <c r="AB356" t="s">
        <v>2984</v>
      </c>
    </row>
    <row r="357" spans="1:28" ht="15" hidden="1" customHeight="1" x14ac:dyDescent="0.2">
      <c r="A357" t="s">
        <v>4087</v>
      </c>
      <c r="B357" t="s">
        <v>4427</v>
      </c>
      <c r="C357" s="50">
        <f t="shared" ca="1" si="27"/>
        <v>28</v>
      </c>
      <c r="D357" t="s">
        <v>4428</v>
      </c>
      <c r="F357" s="34" t="str">
        <f>IF(AND(V357="TEXT",AB357&lt;&gt;""),"Coded",VLOOKUP(V357,Lists!$E$1:$F$12,2,FALSE))</f>
        <v>Coded</v>
      </c>
      <c r="G357" s="50">
        <f t="shared" ca="1" si="28"/>
        <v>13</v>
      </c>
      <c r="H357" t="s">
        <v>2988</v>
      </c>
      <c r="J357" s="34" t="str">
        <f t="shared" si="25"/>
        <v/>
      </c>
      <c r="K357" s="34" t="str">
        <f t="shared" si="26"/>
        <v/>
      </c>
      <c r="O357" t="s">
        <v>1015</v>
      </c>
      <c r="P357" s="34" t="str">
        <f t="shared" si="29"/>
        <v/>
      </c>
      <c r="V357" t="s">
        <v>16</v>
      </c>
      <c r="W357" t="s">
        <v>4429</v>
      </c>
      <c r="X357" t="s">
        <v>4430</v>
      </c>
      <c r="Y357" t="s">
        <v>1458</v>
      </c>
      <c r="Z357" t="s">
        <v>1459</v>
      </c>
      <c r="AA357" t="s">
        <v>2988</v>
      </c>
      <c r="AB357" t="s">
        <v>2989</v>
      </c>
    </row>
    <row r="358" spans="1:28" ht="15" hidden="1" customHeight="1" x14ac:dyDescent="0.2">
      <c r="A358" t="s">
        <v>4087</v>
      </c>
      <c r="B358" t="s">
        <v>4427</v>
      </c>
      <c r="C358" s="50">
        <f t="shared" ca="1" si="27"/>
        <v>28</v>
      </c>
      <c r="D358" t="s">
        <v>4428</v>
      </c>
      <c r="F358" s="34" t="str">
        <f>IF(AND(V358="TEXT",AB358&lt;&gt;""),"Coded",VLOOKUP(V358,Lists!$E$1:$F$12,2,FALSE))</f>
        <v>Coded</v>
      </c>
      <c r="G358" s="50">
        <f t="shared" ca="1" si="28"/>
        <v>14</v>
      </c>
      <c r="H358" t="s">
        <v>2993</v>
      </c>
      <c r="J358" s="34" t="str">
        <f t="shared" si="25"/>
        <v/>
      </c>
      <c r="K358" s="34" t="str">
        <f t="shared" si="26"/>
        <v/>
      </c>
      <c r="O358" t="s">
        <v>1015</v>
      </c>
      <c r="P358" s="34" t="str">
        <f t="shared" si="29"/>
        <v/>
      </c>
      <c r="V358" t="s">
        <v>16</v>
      </c>
      <c r="W358" t="s">
        <v>4429</v>
      </c>
      <c r="X358" t="s">
        <v>4430</v>
      </c>
      <c r="Y358" t="s">
        <v>1458</v>
      </c>
      <c r="Z358" t="s">
        <v>1459</v>
      </c>
      <c r="AA358" t="s">
        <v>2993</v>
      </c>
      <c r="AB358" t="s">
        <v>2994</v>
      </c>
    </row>
    <row r="359" spans="1:28" ht="15" hidden="1" customHeight="1" x14ac:dyDescent="0.2">
      <c r="A359" t="s">
        <v>4087</v>
      </c>
      <c r="B359" t="s">
        <v>4427</v>
      </c>
      <c r="C359" s="50">
        <f t="shared" ca="1" si="27"/>
        <v>28</v>
      </c>
      <c r="D359" t="s">
        <v>4428</v>
      </c>
      <c r="F359" s="34" t="str">
        <f>IF(AND(V359="TEXT",AB359&lt;&gt;""),"Coded",VLOOKUP(V359,Lists!$E$1:$F$12,2,FALSE))</f>
        <v>Coded</v>
      </c>
      <c r="G359" s="50">
        <f t="shared" ca="1" si="28"/>
        <v>15</v>
      </c>
      <c r="H359" t="s">
        <v>3000</v>
      </c>
      <c r="J359" s="34" t="str">
        <f t="shared" si="25"/>
        <v/>
      </c>
      <c r="K359" s="34" t="str">
        <f t="shared" si="26"/>
        <v/>
      </c>
      <c r="O359" t="s">
        <v>1015</v>
      </c>
      <c r="P359" s="34" t="str">
        <f t="shared" si="29"/>
        <v/>
      </c>
      <c r="V359" t="s">
        <v>16</v>
      </c>
      <c r="W359" t="s">
        <v>4429</v>
      </c>
      <c r="X359" t="s">
        <v>4430</v>
      </c>
      <c r="Y359" t="s">
        <v>1458</v>
      </c>
      <c r="Z359" t="s">
        <v>1459</v>
      </c>
      <c r="AA359" t="s">
        <v>3000</v>
      </c>
      <c r="AB359" t="s">
        <v>3001</v>
      </c>
    </row>
    <row r="360" spans="1:28" ht="15" hidden="1" customHeight="1" x14ac:dyDescent="0.2">
      <c r="A360" t="s">
        <v>4087</v>
      </c>
      <c r="B360" t="s">
        <v>4427</v>
      </c>
      <c r="C360" s="50">
        <f t="shared" ca="1" si="27"/>
        <v>28</v>
      </c>
      <c r="D360" t="s">
        <v>4428</v>
      </c>
      <c r="F360" s="34" t="str">
        <f>IF(AND(V360="TEXT",AB360&lt;&gt;""),"Coded",VLOOKUP(V360,Lists!$E$1:$F$12,2,FALSE))</f>
        <v>Coded</v>
      </c>
      <c r="G360" s="50">
        <f t="shared" ca="1" si="28"/>
        <v>16</v>
      </c>
      <c r="H360" t="s">
        <v>3008</v>
      </c>
      <c r="J360" s="34" t="str">
        <f t="shared" si="25"/>
        <v/>
      </c>
      <c r="K360" s="34" t="str">
        <f t="shared" si="26"/>
        <v/>
      </c>
      <c r="O360" t="s">
        <v>1015</v>
      </c>
      <c r="P360" s="34" t="str">
        <f t="shared" si="29"/>
        <v/>
      </c>
      <c r="V360" t="s">
        <v>16</v>
      </c>
      <c r="W360" t="s">
        <v>4429</v>
      </c>
      <c r="X360" t="s">
        <v>4430</v>
      </c>
      <c r="Y360" t="s">
        <v>1458</v>
      </c>
      <c r="Z360" t="s">
        <v>1459</v>
      </c>
      <c r="AA360" t="s">
        <v>3008</v>
      </c>
      <c r="AB360" t="s">
        <v>3009</v>
      </c>
    </row>
    <row r="361" spans="1:28" ht="15" hidden="1" customHeight="1" x14ac:dyDescent="0.2">
      <c r="A361" t="s">
        <v>4087</v>
      </c>
      <c r="B361" t="s">
        <v>4427</v>
      </c>
      <c r="C361" s="50">
        <f t="shared" ca="1" si="27"/>
        <v>28</v>
      </c>
      <c r="D361" t="s">
        <v>4428</v>
      </c>
      <c r="F361" s="34" t="str">
        <f>IF(AND(V361="TEXT",AB361&lt;&gt;""),"Coded",VLOOKUP(V361,Lists!$E$1:$F$12,2,FALSE))</f>
        <v>Coded</v>
      </c>
      <c r="G361" s="50">
        <f t="shared" ca="1" si="28"/>
        <v>17</v>
      </c>
      <c r="H361" t="s">
        <v>3012</v>
      </c>
      <c r="J361" s="34" t="str">
        <f t="shared" si="25"/>
        <v/>
      </c>
      <c r="K361" s="34" t="str">
        <f t="shared" si="26"/>
        <v/>
      </c>
      <c r="O361" t="s">
        <v>1015</v>
      </c>
      <c r="P361" s="34" t="str">
        <f t="shared" si="29"/>
        <v/>
      </c>
      <c r="V361" t="s">
        <v>16</v>
      </c>
      <c r="W361" t="s">
        <v>4429</v>
      </c>
      <c r="X361" t="s">
        <v>4430</v>
      </c>
      <c r="Y361" t="s">
        <v>1458</v>
      </c>
      <c r="Z361" t="s">
        <v>1459</v>
      </c>
      <c r="AA361" t="s">
        <v>3012</v>
      </c>
      <c r="AB361" t="s">
        <v>3013</v>
      </c>
    </row>
    <row r="362" spans="1:28" ht="15" hidden="1" customHeight="1" x14ac:dyDescent="0.2">
      <c r="A362" t="s">
        <v>4087</v>
      </c>
      <c r="B362" t="s">
        <v>4427</v>
      </c>
      <c r="C362" s="50">
        <f t="shared" ca="1" si="27"/>
        <v>28</v>
      </c>
      <c r="D362" t="s">
        <v>4428</v>
      </c>
      <c r="F362" s="34" t="str">
        <f>IF(AND(V362="TEXT",AB362&lt;&gt;""),"Coded",VLOOKUP(V362,Lists!$E$1:$F$12,2,FALSE))</f>
        <v>Coded</v>
      </c>
      <c r="G362" s="50">
        <f t="shared" ca="1" si="28"/>
        <v>18</v>
      </c>
      <c r="H362" t="s">
        <v>3016</v>
      </c>
      <c r="J362" s="34" t="str">
        <f t="shared" si="25"/>
        <v/>
      </c>
      <c r="K362" s="34" t="str">
        <f t="shared" si="26"/>
        <v/>
      </c>
      <c r="O362" t="s">
        <v>1015</v>
      </c>
      <c r="P362" s="34" t="str">
        <f t="shared" si="29"/>
        <v/>
      </c>
      <c r="V362" t="s">
        <v>16</v>
      </c>
      <c r="W362" t="s">
        <v>4429</v>
      </c>
      <c r="X362" t="s">
        <v>4430</v>
      </c>
      <c r="Y362" t="s">
        <v>1458</v>
      </c>
      <c r="Z362" t="s">
        <v>1459</v>
      </c>
      <c r="AA362" t="s">
        <v>3016</v>
      </c>
      <c r="AB362" t="s">
        <v>3017</v>
      </c>
    </row>
    <row r="363" spans="1:28" ht="15" hidden="1" customHeight="1" x14ac:dyDescent="0.2">
      <c r="A363" t="s">
        <v>4087</v>
      </c>
      <c r="B363" t="s">
        <v>4427</v>
      </c>
      <c r="C363" s="50">
        <f t="shared" ca="1" si="27"/>
        <v>28</v>
      </c>
      <c r="D363" t="s">
        <v>4428</v>
      </c>
      <c r="F363" s="34" t="str">
        <f>IF(AND(V363="TEXT",AB363&lt;&gt;""),"Coded",VLOOKUP(V363,Lists!$E$1:$F$12,2,FALSE))</f>
        <v>Coded</v>
      </c>
      <c r="G363" s="50">
        <f t="shared" ca="1" si="28"/>
        <v>19</v>
      </c>
      <c r="H363" t="s">
        <v>3018</v>
      </c>
      <c r="J363" s="34" t="str">
        <f t="shared" si="25"/>
        <v/>
      </c>
      <c r="K363" s="34" t="str">
        <f t="shared" si="26"/>
        <v/>
      </c>
      <c r="O363" t="s">
        <v>1015</v>
      </c>
      <c r="P363" s="34" t="str">
        <f t="shared" si="29"/>
        <v/>
      </c>
      <c r="V363" t="s">
        <v>16</v>
      </c>
      <c r="W363" t="s">
        <v>4429</v>
      </c>
      <c r="X363" t="s">
        <v>4430</v>
      </c>
      <c r="Y363" t="s">
        <v>1458</v>
      </c>
      <c r="Z363" t="s">
        <v>1459</v>
      </c>
      <c r="AA363" t="s">
        <v>3018</v>
      </c>
      <c r="AB363" t="s">
        <v>3020</v>
      </c>
    </row>
    <row r="364" spans="1:28" ht="15" hidden="1" customHeight="1" x14ac:dyDescent="0.2">
      <c r="A364" t="s">
        <v>4087</v>
      </c>
      <c r="B364" t="s">
        <v>4427</v>
      </c>
      <c r="C364" s="50">
        <f t="shared" ca="1" si="27"/>
        <v>28</v>
      </c>
      <c r="D364" t="s">
        <v>4428</v>
      </c>
      <c r="F364" s="34" t="str">
        <f>IF(AND(V364="TEXT",AB364&lt;&gt;""),"Coded",VLOOKUP(V364,Lists!$E$1:$F$12,2,FALSE))</f>
        <v>Coded</v>
      </c>
      <c r="G364" s="50">
        <f t="shared" ca="1" si="28"/>
        <v>20</v>
      </c>
      <c r="H364" t="s">
        <v>2932</v>
      </c>
      <c r="J364" s="34" t="str">
        <f t="shared" si="25"/>
        <v/>
      </c>
      <c r="K364" s="34" t="str">
        <f t="shared" si="26"/>
        <v/>
      </c>
      <c r="O364" t="s">
        <v>1015</v>
      </c>
      <c r="P364" s="34" t="str">
        <f t="shared" si="29"/>
        <v/>
      </c>
      <c r="V364" t="s">
        <v>16</v>
      </c>
      <c r="W364" t="s">
        <v>4429</v>
      </c>
      <c r="X364" t="s">
        <v>4430</v>
      </c>
      <c r="Y364" t="s">
        <v>1458</v>
      </c>
      <c r="Z364" t="s">
        <v>1459</v>
      </c>
      <c r="AA364" t="s">
        <v>2932</v>
      </c>
      <c r="AB364" t="s">
        <v>2933</v>
      </c>
    </row>
    <row r="365" spans="1:28" ht="15" hidden="1" customHeight="1" x14ac:dyDescent="0.2">
      <c r="A365" t="s">
        <v>4087</v>
      </c>
      <c r="B365" t="s">
        <v>4427</v>
      </c>
      <c r="C365" s="50">
        <f t="shared" ca="1" si="27"/>
        <v>28</v>
      </c>
      <c r="D365" t="s">
        <v>4428</v>
      </c>
      <c r="F365" s="34" t="str">
        <f>IF(AND(V365="TEXT",AB365&lt;&gt;""),"Coded",VLOOKUP(V365,Lists!$E$1:$F$12,2,FALSE))</f>
        <v>Coded</v>
      </c>
      <c r="G365" s="50">
        <f t="shared" ca="1" si="28"/>
        <v>21</v>
      </c>
      <c r="H365" t="s">
        <v>2936</v>
      </c>
      <c r="J365" s="34" t="str">
        <f t="shared" si="25"/>
        <v/>
      </c>
      <c r="K365" s="34" t="str">
        <f t="shared" si="26"/>
        <v/>
      </c>
      <c r="O365" t="s">
        <v>1015</v>
      </c>
      <c r="P365" s="34" t="str">
        <f t="shared" si="29"/>
        <v/>
      </c>
      <c r="V365" t="s">
        <v>16</v>
      </c>
      <c r="W365" t="s">
        <v>4429</v>
      </c>
      <c r="X365" t="s">
        <v>4430</v>
      </c>
      <c r="Y365" t="s">
        <v>1458</v>
      </c>
      <c r="Z365" t="s">
        <v>1459</v>
      </c>
      <c r="AA365" t="s">
        <v>2936</v>
      </c>
      <c r="AB365" t="s">
        <v>2937</v>
      </c>
    </row>
    <row r="366" spans="1:28" ht="15" hidden="1" customHeight="1" x14ac:dyDescent="0.2">
      <c r="A366" t="s">
        <v>4087</v>
      </c>
      <c r="B366" t="s">
        <v>4427</v>
      </c>
      <c r="C366" s="50">
        <f t="shared" ca="1" si="27"/>
        <v>28</v>
      </c>
      <c r="D366" t="s">
        <v>4428</v>
      </c>
      <c r="F366" s="34" t="str">
        <f>IF(AND(V366="TEXT",AB366&lt;&gt;""),"Coded",VLOOKUP(V366,Lists!$E$1:$F$12,2,FALSE))</f>
        <v>Coded</v>
      </c>
      <c r="G366" s="50">
        <f t="shared" ca="1" si="28"/>
        <v>22</v>
      </c>
      <c r="H366" t="s">
        <v>2942</v>
      </c>
      <c r="J366" s="34" t="str">
        <f t="shared" si="25"/>
        <v/>
      </c>
      <c r="K366" s="34" t="str">
        <f t="shared" si="26"/>
        <v/>
      </c>
      <c r="O366" t="s">
        <v>1015</v>
      </c>
      <c r="P366" s="34" t="str">
        <f t="shared" si="29"/>
        <v/>
      </c>
      <c r="V366" t="s">
        <v>16</v>
      </c>
      <c r="W366" t="s">
        <v>4429</v>
      </c>
      <c r="X366" t="s">
        <v>4430</v>
      </c>
      <c r="Y366" t="s">
        <v>1458</v>
      </c>
      <c r="Z366" t="s">
        <v>1459</v>
      </c>
      <c r="AA366" t="s">
        <v>2942</v>
      </c>
      <c r="AB366" t="s">
        <v>2943</v>
      </c>
    </row>
    <row r="367" spans="1:28" ht="15" hidden="1" customHeight="1" x14ac:dyDescent="0.2">
      <c r="A367" t="s">
        <v>4087</v>
      </c>
      <c r="B367" t="s">
        <v>4427</v>
      </c>
      <c r="C367" s="50">
        <f t="shared" ca="1" si="27"/>
        <v>28</v>
      </c>
      <c r="D367" t="s">
        <v>4428</v>
      </c>
      <c r="F367" s="34" t="str">
        <f>IF(AND(V367="TEXT",AB367&lt;&gt;""),"Coded",VLOOKUP(V367,Lists!$E$1:$F$12,2,FALSE))</f>
        <v>Coded</v>
      </c>
      <c r="G367" s="50">
        <f t="shared" ca="1" si="28"/>
        <v>23</v>
      </c>
      <c r="H367" t="s">
        <v>2946</v>
      </c>
      <c r="J367" s="34" t="str">
        <f t="shared" si="25"/>
        <v/>
      </c>
      <c r="K367" s="34" t="str">
        <f t="shared" si="26"/>
        <v/>
      </c>
      <c r="O367" t="s">
        <v>1015</v>
      </c>
      <c r="P367" s="34" t="str">
        <f t="shared" si="29"/>
        <v/>
      </c>
      <c r="V367" t="s">
        <v>16</v>
      </c>
      <c r="W367" t="s">
        <v>4429</v>
      </c>
      <c r="X367" t="s">
        <v>4430</v>
      </c>
      <c r="Y367" t="s">
        <v>1458</v>
      </c>
      <c r="Z367" t="s">
        <v>1459</v>
      </c>
      <c r="AA367" t="s">
        <v>2946</v>
      </c>
      <c r="AB367" t="s">
        <v>2947</v>
      </c>
    </row>
    <row r="368" spans="1:28" ht="15" hidden="1" customHeight="1" x14ac:dyDescent="0.2">
      <c r="A368" t="s">
        <v>4087</v>
      </c>
      <c r="B368" t="s">
        <v>4427</v>
      </c>
      <c r="C368" s="50">
        <f t="shared" ca="1" si="27"/>
        <v>28</v>
      </c>
      <c r="D368" t="s">
        <v>4428</v>
      </c>
      <c r="F368" s="34" t="str">
        <f>IF(AND(V368="TEXT",AB368&lt;&gt;""),"Coded",VLOOKUP(V368,Lists!$E$1:$F$12,2,FALSE))</f>
        <v>Coded</v>
      </c>
      <c r="G368" s="50">
        <f t="shared" ca="1" si="28"/>
        <v>24</v>
      </c>
      <c r="H368" t="s">
        <v>2948</v>
      </c>
      <c r="J368" s="34" t="str">
        <f t="shared" si="25"/>
        <v/>
      </c>
      <c r="K368" s="34" t="str">
        <f t="shared" si="26"/>
        <v/>
      </c>
      <c r="O368" t="s">
        <v>1015</v>
      </c>
      <c r="P368" s="34" t="str">
        <f t="shared" si="29"/>
        <v/>
      </c>
      <c r="V368" t="s">
        <v>16</v>
      </c>
      <c r="W368" t="s">
        <v>4429</v>
      </c>
      <c r="X368" t="s">
        <v>4430</v>
      </c>
      <c r="Y368" t="s">
        <v>1458</v>
      </c>
      <c r="Z368" t="s">
        <v>1459</v>
      </c>
      <c r="AA368" t="s">
        <v>2948</v>
      </c>
      <c r="AB368" t="s">
        <v>2950</v>
      </c>
    </row>
    <row r="369" spans="1:28" ht="15" hidden="1" customHeight="1" x14ac:dyDescent="0.2">
      <c r="A369" t="s">
        <v>4087</v>
      </c>
      <c r="B369" t="s">
        <v>4427</v>
      </c>
      <c r="C369" s="50">
        <f t="shared" ca="1" si="27"/>
        <v>28</v>
      </c>
      <c r="D369" t="s">
        <v>4428</v>
      </c>
      <c r="F369" s="34" t="str">
        <f>IF(AND(V369="TEXT",AB369&lt;&gt;""),"Coded",VLOOKUP(V369,Lists!$E$1:$F$12,2,FALSE))</f>
        <v>Coded</v>
      </c>
      <c r="G369" s="50">
        <f t="shared" ca="1" si="28"/>
        <v>25</v>
      </c>
      <c r="H369" t="s">
        <v>2951</v>
      </c>
      <c r="J369" s="34" t="str">
        <f t="shared" si="25"/>
        <v/>
      </c>
      <c r="K369" s="34" t="str">
        <f t="shared" si="26"/>
        <v/>
      </c>
      <c r="O369" t="s">
        <v>1015</v>
      </c>
      <c r="P369" s="34" t="str">
        <f t="shared" si="29"/>
        <v/>
      </c>
      <c r="V369" t="s">
        <v>16</v>
      </c>
      <c r="W369" t="s">
        <v>4429</v>
      </c>
      <c r="X369" t="s">
        <v>4430</v>
      </c>
      <c r="Y369" t="s">
        <v>1458</v>
      </c>
      <c r="Z369" t="s">
        <v>1459</v>
      </c>
      <c r="AA369" t="s">
        <v>2951</v>
      </c>
      <c r="AB369" t="s">
        <v>2957</v>
      </c>
    </row>
    <row r="370" spans="1:28" ht="15" hidden="1" customHeight="1" x14ac:dyDescent="0.2">
      <c r="A370" t="s">
        <v>4087</v>
      </c>
      <c r="B370" t="s">
        <v>4427</v>
      </c>
      <c r="C370" s="50">
        <f t="shared" ca="1" si="27"/>
        <v>28</v>
      </c>
      <c r="D370" t="s">
        <v>4428</v>
      </c>
      <c r="F370" s="34" t="str">
        <f>IF(AND(V370="TEXT",AB370&lt;&gt;""),"Coded",VLOOKUP(V370,Lists!$E$1:$F$12,2,FALSE))</f>
        <v>Coded</v>
      </c>
      <c r="G370" s="50">
        <f t="shared" ca="1" si="28"/>
        <v>26</v>
      </c>
      <c r="H370" t="s">
        <v>2960</v>
      </c>
      <c r="J370" s="34" t="str">
        <f t="shared" si="25"/>
        <v/>
      </c>
      <c r="K370" s="34" t="str">
        <f t="shared" si="26"/>
        <v/>
      </c>
      <c r="O370" t="s">
        <v>1015</v>
      </c>
      <c r="P370" s="34" t="str">
        <f t="shared" si="29"/>
        <v/>
      </c>
      <c r="V370" t="s">
        <v>16</v>
      </c>
      <c r="W370" t="s">
        <v>4429</v>
      </c>
      <c r="X370" t="s">
        <v>4430</v>
      </c>
      <c r="Y370" t="s">
        <v>1458</v>
      </c>
      <c r="Z370" t="s">
        <v>1459</v>
      </c>
      <c r="AA370" t="s">
        <v>2960</v>
      </c>
      <c r="AB370" t="s">
        <v>2961</v>
      </c>
    </row>
    <row r="371" spans="1:28" ht="15" hidden="1" customHeight="1" x14ac:dyDescent="0.2">
      <c r="A371" t="s">
        <v>4087</v>
      </c>
      <c r="B371" t="s">
        <v>4427</v>
      </c>
      <c r="C371" s="50">
        <f t="shared" ca="1" si="27"/>
        <v>28</v>
      </c>
      <c r="D371" t="s">
        <v>4428</v>
      </c>
      <c r="F371" s="34" t="str">
        <f>IF(AND(V371="TEXT",AB371&lt;&gt;""),"Coded",VLOOKUP(V371,Lists!$E$1:$F$12,2,FALSE))</f>
        <v>Coded</v>
      </c>
      <c r="G371" s="50">
        <f t="shared" ca="1" si="28"/>
        <v>27</v>
      </c>
      <c r="H371" t="s">
        <v>2964</v>
      </c>
      <c r="J371" s="34" t="str">
        <f t="shared" si="25"/>
        <v/>
      </c>
      <c r="K371" s="34" t="str">
        <f t="shared" si="26"/>
        <v/>
      </c>
      <c r="O371" t="s">
        <v>1015</v>
      </c>
      <c r="P371" s="34" t="str">
        <f t="shared" si="29"/>
        <v/>
      </c>
      <c r="V371" t="s">
        <v>16</v>
      </c>
      <c r="W371" t="s">
        <v>4429</v>
      </c>
      <c r="X371" t="s">
        <v>4430</v>
      </c>
      <c r="Y371" t="s">
        <v>1458</v>
      </c>
      <c r="Z371" t="s">
        <v>1459</v>
      </c>
      <c r="AA371" t="s">
        <v>2964</v>
      </c>
      <c r="AB371" t="s">
        <v>2965</v>
      </c>
    </row>
    <row r="372" spans="1:28" ht="15" hidden="1" customHeight="1" x14ac:dyDescent="0.2">
      <c r="A372" t="s">
        <v>4087</v>
      </c>
      <c r="B372" t="s">
        <v>4427</v>
      </c>
      <c r="C372" s="50">
        <f t="shared" ca="1" si="27"/>
        <v>28</v>
      </c>
      <c r="D372" t="s">
        <v>4428</v>
      </c>
      <c r="F372" s="34" t="str">
        <f>IF(AND(V372="TEXT",AB372&lt;&gt;""),"Coded",VLOOKUP(V372,Lists!$E$1:$F$12,2,FALSE))</f>
        <v>Coded</v>
      </c>
      <c r="G372" s="50">
        <f t="shared" ca="1" si="28"/>
        <v>28</v>
      </c>
      <c r="H372" t="s">
        <v>3027</v>
      </c>
      <c r="J372" s="34" t="str">
        <f t="shared" si="25"/>
        <v/>
      </c>
      <c r="K372" s="34" t="str">
        <f t="shared" si="26"/>
        <v/>
      </c>
      <c r="O372" t="s">
        <v>1015</v>
      </c>
      <c r="P372" s="34" t="str">
        <f t="shared" si="29"/>
        <v/>
      </c>
      <c r="V372" t="s">
        <v>16</v>
      </c>
      <c r="W372" t="s">
        <v>4429</v>
      </c>
      <c r="X372" t="s">
        <v>4430</v>
      </c>
      <c r="Y372" t="s">
        <v>1458</v>
      </c>
      <c r="Z372" t="s">
        <v>1459</v>
      </c>
      <c r="AA372" t="s">
        <v>3027</v>
      </c>
      <c r="AB372" t="s">
        <v>3028</v>
      </c>
    </row>
    <row r="373" spans="1:28" ht="15" hidden="1" customHeight="1" x14ac:dyDescent="0.2">
      <c r="A373" t="s">
        <v>4087</v>
      </c>
      <c r="B373" t="s">
        <v>4427</v>
      </c>
      <c r="C373" s="50">
        <f t="shared" ca="1" si="27"/>
        <v>28</v>
      </c>
      <c r="D373" t="s">
        <v>4428</v>
      </c>
      <c r="F373" s="34" t="str">
        <f>IF(AND(V373="TEXT",AB373&lt;&gt;""),"Coded",VLOOKUP(V373,Lists!$E$1:$F$12,2,FALSE))</f>
        <v>Coded</v>
      </c>
      <c r="G373" s="50">
        <f t="shared" ca="1" si="28"/>
        <v>29</v>
      </c>
      <c r="H373" t="s">
        <v>3032</v>
      </c>
      <c r="J373" s="34" t="str">
        <f t="shared" si="25"/>
        <v/>
      </c>
      <c r="K373" s="34" t="str">
        <f t="shared" si="26"/>
        <v/>
      </c>
      <c r="O373" t="s">
        <v>1015</v>
      </c>
      <c r="P373" s="34" t="str">
        <f t="shared" si="29"/>
        <v/>
      </c>
      <c r="V373" t="s">
        <v>16</v>
      </c>
      <c r="W373" t="s">
        <v>4429</v>
      </c>
      <c r="X373" t="s">
        <v>4430</v>
      </c>
      <c r="Y373" t="s">
        <v>1458</v>
      </c>
      <c r="Z373" t="s">
        <v>1459</v>
      </c>
      <c r="AA373" t="s">
        <v>3032</v>
      </c>
      <c r="AB373" t="s">
        <v>3033</v>
      </c>
    </row>
    <row r="374" spans="1:28" ht="15" hidden="1" customHeight="1" x14ac:dyDescent="0.2">
      <c r="A374" t="s">
        <v>4087</v>
      </c>
      <c r="B374" t="s">
        <v>4427</v>
      </c>
      <c r="C374" s="50">
        <f t="shared" ca="1" si="27"/>
        <v>28</v>
      </c>
      <c r="D374" t="s">
        <v>4428</v>
      </c>
      <c r="F374" s="34" t="str">
        <f>IF(AND(V374="TEXT",AB374&lt;&gt;""),"Coded",VLOOKUP(V374,Lists!$E$1:$F$12,2,FALSE))</f>
        <v>Coded</v>
      </c>
      <c r="G374" s="50">
        <f t="shared" ca="1" si="28"/>
        <v>30</v>
      </c>
      <c r="H374" t="s">
        <v>3034</v>
      </c>
      <c r="J374" s="34" t="str">
        <f t="shared" si="25"/>
        <v/>
      </c>
      <c r="K374" s="34" t="str">
        <f t="shared" si="26"/>
        <v/>
      </c>
      <c r="O374" t="s">
        <v>1015</v>
      </c>
      <c r="P374" s="34" t="str">
        <f t="shared" si="29"/>
        <v/>
      </c>
      <c r="V374" t="s">
        <v>16</v>
      </c>
      <c r="W374" t="s">
        <v>4429</v>
      </c>
      <c r="X374" t="s">
        <v>4430</v>
      </c>
      <c r="Y374" t="s">
        <v>1458</v>
      </c>
      <c r="Z374" t="s">
        <v>1459</v>
      </c>
      <c r="AA374" t="s">
        <v>3034</v>
      </c>
      <c r="AB374" t="s">
        <v>3039</v>
      </c>
    </row>
    <row r="375" spans="1:28" ht="15" hidden="1" customHeight="1" x14ac:dyDescent="0.2">
      <c r="A375" t="s">
        <v>4087</v>
      </c>
      <c r="B375" t="s">
        <v>4427</v>
      </c>
      <c r="C375" s="50">
        <f t="shared" ca="1" si="27"/>
        <v>28</v>
      </c>
      <c r="D375" t="s">
        <v>4428</v>
      </c>
      <c r="F375" s="34" t="str">
        <f>IF(AND(V375="TEXT",AB375&lt;&gt;""),"Coded",VLOOKUP(V375,Lists!$E$1:$F$12,2,FALSE))</f>
        <v>Coded</v>
      </c>
      <c r="G375" s="50">
        <f t="shared" ca="1" si="28"/>
        <v>31</v>
      </c>
      <c r="H375" t="s">
        <v>3040</v>
      </c>
      <c r="J375" s="34" t="str">
        <f t="shared" si="25"/>
        <v/>
      </c>
      <c r="K375" s="34" t="str">
        <f t="shared" si="26"/>
        <v/>
      </c>
      <c r="O375" t="s">
        <v>1015</v>
      </c>
      <c r="P375" s="34" t="str">
        <f t="shared" si="29"/>
        <v/>
      </c>
      <c r="V375" t="s">
        <v>16</v>
      </c>
      <c r="W375" t="s">
        <v>4429</v>
      </c>
      <c r="X375" t="s">
        <v>4430</v>
      </c>
      <c r="Y375" t="s">
        <v>1458</v>
      </c>
      <c r="Z375" t="s">
        <v>1459</v>
      </c>
      <c r="AA375" t="s">
        <v>3040</v>
      </c>
      <c r="AB375" t="s">
        <v>3045</v>
      </c>
    </row>
    <row r="376" spans="1:28" ht="15" hidden="1" customHeight="1" x14ac:dyDescent="0.2">
      <c r="A376" t="s">
        <v>4087</v>
      </c>
      <c r="B376" t="s">
        <v>4427</v>
      </c>
      <c r="C376" s="50">
        <f t="shared" ca="1" si="27"/>
        <v>28</v>
      </c>
      <c r="D376" t="s">
        <v>4428</v>
      </c>
      <c r="F376" s="34" t="str">
        <f>IF(AND(V376="TEXT",AB376&lt;&gt;""),"Coded",VLOOKUP(V376,Lists!$E$1:$F$12,2,FALSE))</f>
        <v>Coded</v>
      </c>
      <c r="G376" s="50">
        <f t="shared" ca="1" si="28"/>
        <v>32</v>
      </c>
      <c r="H376" t="s">
        <v>3046</v>
      </c>
      <c r="J376" s="34" t="str">
        <f t="shared" si="25"/>
        <v/>
      </c>
      <c r="K376" s="34" t="str">
        <f t="shared" si="26"/>
        <v/>
      </c>
      <c r="O376" t="s">
        <v>1015</v>
      </c>
      <c r="P376" s="34" t="str">
        <f t="shared" si="29"/>
        <v/>
      </c>
      <c r="V376" t="s">
        <v>16</v>
      </c>
      <c r="W376" t="s">
        <v>4429</v>
      </c>
      <c r="X376" t="s">
        <v>4430</v>
      </c>
      <c r="Y376" t="s">
        <v>1458</v>
      </c>
      <c r="Z376" t="s">
        <v>1459</v>
      </c>
      <c r="AA376" t="s">
        <v>3046</v>
      </c>
      <c r="AB376" t="s">
        <v>3048</v>
      </c>
    </row>
    <row r="377" spans="1:28" ht="15" hidden="1" customHeight="1" x14ac:dyDescent="0.2">
      <c r="A377" t="s">
        <v>4087</v>
      </c>
      <c r="B377" t="s">
        <v>4427</v>
      </c>
      <c r="C377" s="50">
        <f t="shared" ca="1" si="27"/>
        <v>28</v>
      </c>
      <c r="D377" t="s">
        <v>4428</v>
      </c>
      <c r="F377" s="34" t="str">
        <f>IF(AND(V377="TEXT",AB377&lt;&gt;""),"Coded",VLOOKUP(V377,Lists!$E$1:$F$12,2,FALSE))</f>
        <v>Coded</v>
      </c>
      <c r="G377" s="50">
        <f t="shared" ca="1" si="28"/>
        <v>33</v>
      </c>
      <c r="H377" t="s">
        <v>3052</v>
      </c>
      <c r="J377" s="34" t="str">
        <f t="shared" si="25"/>
        <v/>
      </c>
      <c r="K377" s="34" t="str">
        <f t="shared" si="26"/>
        <v/>
      </c>
      <c r="O377" t="s">
        <v>1015</v>
      </c>
      <c r="P377" s="34" t="str">
        <f t="shared" si="29"/>
        <v/>
      </c>
      <c r="V377" t="s">
        <v>16</v>
      </c>
      <c r="W377" t="s">
        <v>4429</v>
      </c>
      <c r="X377" t="s">
        <v>4430</v>
      </c>
      <c r="Y377" t="s">
        <v>1458</v>
      </c>
      <c r="Z377" t="s">
        <v>1459</v>
      </c>
      <c r="AA377" t="s">
        <v>3052</v>
      </c>
      <c r="AB377" t="s">
        <v>3053</v>
      </c>
    </row>
    <row r="378" spans="1:28" ht="15" hidden="1" customHeight="1" x14ac:dyDescent="0.2">
      <c r="A378" t="s">
        <v>4087</v>
      </c>
      <c r="B378" t="s">
        <v>4427</v>
      </c>
      <c r="C378" s="50">
        <f t="shared" ca="1" si="27"/>
        <v>28</v>
      </c>
      <c r="D378" t="s">
        <v>4428</v>
      </c>
      <c r="F378" s="34" t="str">
        <f>IF(AND(V378="TEXT",AB378&lt;&gt;""),"Coded",VLOOKUP(V378,Lists!$E$1:$F$12,2,FALSE))</f>
        <v>Coded</v>
      </c>
      <c r="G378" s="50">
        <f t="shared" ca="1" si="28"/>
        <v>34</v>
      </c>
      <c r="H378" t="s">
        <v>3054</v>
      </c>
      <c r="J378" s="34" t="str">
        <f t="shared" si="25"/>
        <v/>
      </c>
      <c r="K378" s="34" t="str">
        <f t="shared" si="26"/>
        <v/>
      </c>
      <c r="O378" t="s">
        <v>1015</v>
      </c>
      <c r="P378" s="34" t="str">
        <f t="shared" si="29"/>
        <v/>
      </c>
      <c r="V378" t="s">
        <v>16</v>
      </c>
      <c r="W378" t="s">
        <v>4429</v>
      </c>
      <c r="X378" t="s">
        <v>4430</v>
      </c>
      <c r="Y378" t="s">
        <v>1458</v>
      </c>
      <c r="Z378" t="s">
        <v>1459</v>
      </c>
      <c r="AA378" t="s">
        <v>3054</v>
      </c>
      <c r="AB378" t="s">
        <v>3058</v>
      </c>
    </row>
    <row r="379" spans="1:28" ht="15" hidden="1" customHeight="1" x14ac:dyDescent="0.2">
      <c r="A379" t="s">
        <v>4087</v>
      </c>
      <c r="B379" t="s">
        <v>4427</v>
      </c>
      <c r="C379" s="50">
        <f t="shared" ca="1" si="27"/>
        <v>28</v>
      </c>
      <c r="D379" t="s">
        <v>4428</v>
      </c>
      <c r="F379" s="34" t="str">
        <f>IF(AND(V379="TEXT",AB379&lt;&gt;""),"Coded",VLOOKUP(V379,Lists!$E$1:$F$12,2,FALSE))</f>
        <v>Coded</v>
      </c>
      <c r="G379" s="50">
        <f t="shared" ca="1" si="28"/>
        <v>35</v>
      </c>
      <c r="H379" t="s">
        <v>3064</v>
      </c>
      <c r="J379" s="34" t="str">
        <f t="shared" si="25"/>
        <v/>
      </c>
      <c r="K379" s="34" t="str">
        <f t="shared" si="26"/>
        <v/>
      </c>
      <c r="O379" t="s">
        <v>1015</v>
      </c>
      <c r="P379" s="34" t="str">
        <f t="shared" si="29"/>
        <v/>
      </c>
      <c r="V379" t="s">
        <v>16</v>
      </c>
      <c r="W379" t="s">
        <v>4429</v>
      </c>
      <c r="X379" t="s">
        <v>4430</v>
      </c>
      <c r="Y379" t="s">
        <v>1458</v>
      </c>
      <c r="Z379" t="s">
        <v>1459</v>
      </c>
      <c r="AA379" t="s">
        <v>3064</v>
      </c>
      <c r="AB379" t="s">
        <v>3065</v>
      </c>
    </row>
    <row r="380" spans="1:28" ht="15" hidden="1" customHeight="1" x14ac:dyDescent="0.2">
      <c r="A380" t="s">
        <v>4087</v>
      </c>
      <c r="B380" t="s">
        <v>4427</v>
      </c>
      <c r="C380" s="50">
        <f t="shared" ca="1" si="27"/>
        <v>28</v>
      </c>
      <c r="D380" t="s">
        <v>4428</v>
      </c>
      <c r="F380" s="34" t="str">
        <f>IF(AND(V380="TEXT",AB380&lt;&gt;""),"Coded",VLOOKUP(V380,Lists!$E$1:$F$12,2,FALSE))</f>
        <v>Coded</v>
      </c>
      <c r="G380" s="50">
        <f t="shared" ca="1" si="28"/>
        <v>36</v>
      </c>
      <c r="H380" t="s">
        <v>3066</v>
      </c>
      <c r="J380" s="34" t="str">
        <f t="shared" si="25"/>
        <v/>
      </c>
      <c r="K380" s="34" t="str">
        <f t="shared" si="26"/>
        <v/>
      </c>
      <c r="O380" t="s">
        <v>1015</v>
      </c>
      <c r="P380" s="34" t="str">
        <f t="shared" si="29"/>
        <v/>
      </c>
      <c r="V380" t="s">
        <v>16</v>
      </c>
      <c r="W380" t="s">
        <v>4429</v>
      </c>
      <c r="X380" t="s">
        <v>4430</v>
      </c>
      <c r="Y380" t="s">
        <v>1458</v>
      </c>
      <c r="Z380" t="s">
        <v>1459</v>
      </c>
      <c r="AA380" t="s">
        <v>3066</v>
      </c>
      <c r="AB380" t="s">
        <v>3069</v>
      </c>
    </row>
    <row r="381" spans="1:28" ht="15" hidden="1" customHeight="1" x14ac:dyDescent="0.2">
      <c r="A381" t="s">
        <v>4087</v>
      </c>
      <c r="B381" t="s">
        <v>4427</v>
      </c>
      <c r="C381" s="50">
        <f t="shared" ca="1" si="27"/>
        <v>28</v>
      </c>
      <c r="D381" t="s">
        <v>4428</v>
      </c>
      <c r="F381" s="34" t="str">
        <f>IF(AND(V381="TEXT",AB381&lt;&gt;""),"Coded",VLOOKUP(V381,Lists!$E$1:$F$12,2,FALSE))</f>
        <v>Coded</v>
      </c>
      <c r="G381" s="50">
        <f t="shared" ca="1" si="28"/>
        <v>37</v>
      </c>
      <c r="H381" t="s">
        <v>3072</v>
      </c>
      <c r="J381" s="34" t="str">
        <f t="shared" si="25"/>
        <v/>
      </c>
      <c r="K381" s="34" t="str">
        <f t="shared" si="26"/>
        <v/>
      </c>
      <c r="O381" t="s">
        <v>1015</v>
      </c>
      <c r="P381" s="34" t="str">
        <f t="shared" si="29"/>
        <v/>
      </c>
      <c r="V381" t="s">
        <v>16</v>
      </c>
      <c r="W381" t="s">
        <v>4429</v>
      </c>
      <c r="X381" t="s">
        <v>4430</v>
      </c>
      <c r="Y381" t="s">
        <v>1458</v>
      </c>
      <c r="Z381" t="s">
        <v>1459</v>
      </c>
      <c r="AA381" t="s">
        <v>3072</v>
      </c>
      <c r="AB381" t="s">
        <v>3073</v>
      </c>
    </row>
    <row r="382" spans="1:28" ht="15" hidden="1" customHeight="1" x14ac:dyDescent="0.2">
      <c r="A382" t="s">
        <v>4087</v>
      </c>
      <c r="B382" t="s">
        <v>4427</v>
      </c>
      <c r="C382" s="50">
        <f t="shared" ca="1" si="27"/>
        <v>28</v>
      </c>
      <c r="D382" t="s">
        <v>4428</v>
      </c>
      <c r="F382" s="34" t="str">
        <f>IF(AND(V382="TEXT",AB382&lt;&gt;""),"Coded",VLOOKUP(V382,Lists!$E$1:$F$12,2,FALSE))</f>
        <v>Coded</v>
      </c>
      <c r="G382" s="50">
        <f t="shared" ca="1" si="28"/>
        <v>38</v>
      </c>
      <c r="H382" t="s">
        <v>3079</v>
      </c>
      <c r="J382" s="34" t="str">
        <f t="shared" si="25"/>
        <v/>
      </c>
      <c r="K382" s="34" t="str">
        <f t="shared" si="26"/>
        <v/>
      </c>
      <c r="O382" t="s">
        <v>1015</v>
      </c>
      <c r="P382" s="34" t="str">
        <f t="shared" si="29"/>
        <v/>
      </c>
      <c r="V382" t="s">
        <v>16</v>
      </c>
      <c r="W382" t="s">
        <v>4429</v>
      </c>
      <c r="X382" t="s">
        <v>4430</v>
      </c>
      <c r="Y382" t="s">
        <v>1458</v>
      </c>
      <c r="Z382" t="s">
        <v>1459</v>
      </c>
      <c r="AA382" t="s">
        <v>3079</v>
      </c>
      <c r="AB382" t="s">
        <v>3080</v>
      </c>
    </row>
    <row r="383" spans="1:28" ht="15" hidden="1" customHeight="1" x14ac:dyDescent="0.2">
      <c r="A383" t="s">
        <v>4087</v>
      </c>
      <c r="B383" t="s">
        <v>4427</v>
      </c>
      <c r="C383" s="50">
        <f t="shared" ca="1" si="27"/>
        <v>28</v>
      </c>
      <c r="D383" t="s">
        <v>4428</v>
      </c>
      <c r="F383" s="34" t="str">
        <f>IF(AND(V383="TEXT",AB383&lt;&gt;""),"Coded",VLOOKUP(V383,Lists!$E$1:$F$12,2,FALSE))</f>
        <v>Coded</v>
      </c>
      <c r="G383" s="50">
        <f t="shared" ca="1" si="28"/>
        <v>39</v>
      </c>
      <c r="H383" t="s">
        <v>3081</v>
      </c>
      <c r="J383" s="34" t="str">
        <f t="shared" si="25"/>
        <v/>
      </c>
      <c r="K383" s="34" t="str">
        <f t="shared" si="26"/>
        <v/>
      </c>
      <c r="O383" t="s">
        <v>1015</v>
      </c>
      <c r="P383" s="34" t="str">
        <f t="shared" si="29"/>
        <v/>
      </c>
      <c r="V383" t="s">
        <v>16</v>
      </c>
      <c r="W383" t="s">
        <v>4429</v>
      </c>
      <c r="X383" t="s">
        <v>4430</v>
      </c>
      <c r="Y383" t="s">
        <v>1458</v>
      </c>
      <c r="Z383" t="s">
        <v>1459</v>
      </c>
      <c r="AA383" t="s">
        <v>3081</v>
      </c>
      <c r="AB383" t="s">
        <v>3086</v>
      </c>
    </row>
    <row r="384" spans="1:28" ht="15" hidden="1" customHeight="1" x14ac:dyDescent="0.2">
      <c r="A384" t="s">
        <v>4087</v>
      </c>
      <c r="B384" t="s">
        <v>4427</v>
      </c>
      <c r="C384" s="50">
        <f t="shared" ca="1" si="27"/>
        <v>28</v>
      </c>
      <c r="D384" t="s">
        <v>4428</v>
      </c>
      <c r="F384" s="34" t="str">
        <f>IF(AND(V384="TEXT",AB384&lt;&gt;""),"Coded",VLOOKUP(V384,Lists!$E$1:$F$12,2,FALSE))</f>
        <v>Coded</v>
      </c>
      <c r="G384" s="50">
        <f t="shared" ca="1" si="28"/>
        <v>40</v>
      </c>
      <c r="H384" t="s">
        <v>3087</v>
      </c>
      <c r="J384" s="34" t="str">
        <f t="shared" si="25"/>
        <v/>
      </c>
      <c r="K384" s="34" t="str">
        <f t="shared" si="26"/>
        <v/>
      </c>
      <c r="O384" t="s">
        <v>1015</v>
      </c>
      <c r="P384" s="34" t="str">
        <f t="shared" si="29"/>
        <v/>
      </c>
      <c r="V384" t="s">
        <v>16</v>
      </c>
      <c r="W384" t="s">
        <v>4429</v>
      </c>
      <c r="X384" t="s">
        <v>4430</v>
      </c>
      <c r="Y384" t="s">
        <v>1458</v>
      </c>
      <c r="Z384" t="s">
        <v>1459</v>
      </c>
      <c r="AA384" t="s">
        <v>3087</v>
      </c>
      <c r="AB384" t="s">
        <v>3089</v>
      </c>
    </row>
    <row r="385" spans="1:28" ht="15" hidden="1" customHeight="1" x14ac:dyDescent="0.2">
      <c r="A385" t="s">
        <v>4087</v>
      </c>
      <c r="B385" t="s">
        <v>4427</v>
      </c>
      <c r="C385" s="50">
        <f t="shared" ca="1" si="27"/>
        <v>28</v>
      </c>
      <c r="D385" t="s">
        <v>4428</v>
      </c>
      <c r="F385" s="34" t="str">
        <f>IF(AND(V385="TEXT",AB385&lt;&gt;""),"Coded",VLOOKUP(V385,Lists!$E$1:$F$12,2,FALSE))</f>
        <v>Coded</v>
      </c>
      <c r="G385" s="50">
        <f t="shared" ca="1" si="28"/>
        <v>41</v>
      </c>
      <c r="H385" t="s">
        <v>3092</v>
      </c>
      <c r="J385" s="34" t="str">
        <f t="shared" si="25"/>
        <v/>
      </c>
      <c r="K385" s="34" t="str">
        <f t="shared" si="26"/>
        <v/>
      </c>
      <c r="O385" t="s">
        <v>1015</v>
      </c>
      <c r="P385" s="34" t="str">
        <f t="shared" si="29"/>
        <v/>
      </c>
      <c r="V385" t="s">
        <v>16</v>
      </c>
      <c r="W385" t="s">
        <v>4429</v>
      </c>
      <c r="X385" t="s">
        <v>4430</v>
      </c>
      <c r="Y385" t="s">
        <v>1458</v>
      </c>
      <c r="Z385" t="s">
        <v>1459</v>
      </c>
      <c r="AA385" t="s">
        <v>3092</v>
      </c>
      <c r="AB385" t="s">
        <v>3093</v>
      </c>
    </row>
    <row r="386" spans="1:28" ht="15" hidden="1" customHeight="1" x14ac:dyDescent="0.2">
      <c r="A386" t="s">
        <v>4087</v>
      </c>
      <c r="B386" t="s">
        <v>4427</v>
      </c>
      <c r="C386" s="50">
        <f t="shared" ca="1" si="27"/>
        <v>28</v>
      </c>
      <c r="D386" t="s">
        <v>4428</v>
      </c>
      <c r="F386" s="34" t="str">
        <f>IF(AND(V386="TEXT",AB386&lt;&gt;""),"Coded",VLOOKUP(V386,Lists!$E$1:$F$12,2,FALSE))</f>
        <v>Coded</v>
      </c>
      <c r="G386" s="50">
        <f t="shared" ca="1" si="28"/>
        <v>42</v>
      </c>
      <c r="H386" t="s">
        <v>4435</v>
      </c>
      <c r="J386" s="34" t="str">
        <f t="shared" si="25"/>
        <v/>
      </c>
      <c r="K386" s="34" t="str">
        <f t="shared" si="26"/>
        <v/>
      </c>
      <c r="O386" t="s">
        <v>1015</v>
      </c>
      <c r="P386" s="34" t="str">
        <f t="shared" si="29"/>
        <v/>
      </c>
      <c r="V386" t="s">
        <v>16</v>
      </c>
      <c r="W386" t="s">
        <v>4429</v>
      </c>
      <c r="X386" t="s">
        <v>4430</v>
      </c>
      <c r="Y386" t="s">
        <v>1458</v>
      </c>
      <c r="Z386" t="s">
        <v>1459</v>
      </c>
      <c r="AA386" t="s">
        <v>4435</v>
      </c>
      <c r="AB386" t="s">
        <v>4436</v>
      </c>
    </row>
    <row r="387" spans="1:28" ht="15" hidden="1" customHeight="1" x14ac:dyDescent="0.2">
      <c r="A387" t="s">
        <v>4087</v>
      </c>
      <c r="B387" t="s">
        <v>4427</v>
      </c>
      <c r="C387" s="50">
        <f t="shared" ca="1" si="27"/>
        <v>29</v>
      </c>
      <c r="D387" t="s">
        <v>4437</v>
      </c>
      <c r="F387" s="34" t="str">
        <f>IF(AND(V387="TEXT",AB387&lt;&gt;""),"Coded",VLOOKUP(V387,Lists!$E$1:$F$12,2,FALSE))</f>
        <v>Coded</v>
      </c>
      <c r="G387" s="50">
        <f t="shared" ca="1" si="28"/>
        <v>1</v>
      </c>
      <c r="H387" t="s">
        <v>1432</v>
      </c>
      <c r="J387" s="34" t="str">
        <f t="shared" ref="J387:J450" si="30">IF(V387="BOOLEAN","Yes/no",IF(V387="TRUE_ONLY","True only",IF(V387="INTEGER","Integer",IF(V387="INTEGER_ZERO_OR_POSITIVE","Integer zero or positive",""))))</f>
        <v/>
      </c>
      <c r="K387" s="34" t="str">
        <f t="shared" ref="K387:K450" si="31">IF(V387="LONG_TEXT",255,IF(AND(V387="TEXT",AB387=""),50,""))</f>
        <v/>
      </c>
      <c r="O387" t="s">
        <v>1015</v>
      </c>
      <c r="P387" s="34" t="str">
        <f t="shared" si="29"/>
        <v/>
      </c>
      <c r="V387" t="s">
        <v>16</v>
      </c>
      <c r="W387" t="s">
        <v>4438</v>
      </c>
      <c r="X387" t="s">
        <v>4439</v>
      </c>
      <c r="Y387" t="s">
        <v>4440</v>
      </c>
      <c r="Z387" t="s">
        <v>4441</v>
      </c>
      <c r="AA387" t="s">
        <v>1432</v>
      </c>
      <c r="AB387" t="s">
        <v>4442</v>
      </c>
    </row>
    <row r="388" spans="1:28" ht="15" hidden="1" customHeight="1" x14ac:dyDescent="0.2">
      <c r="A388" t="s">
        <v>4087</v>
      </c>
      <c r="B388" t="s">
        <v>4427</v>
      </c>
      <c r="C388" s="50">
        <f t="shared" ref="C388:C451" ca="1" si="32">IF(A388&lt;&gt;OFFSET(A388,-1,0),1,OFFSET(C388,-1,0)+IF(D388=OFFSET(D388,-1,0),0,1))</f>
        <v>29</v>
      </c>
      <c r="D388" t="s">
        <v>4437</v>
      </c>
      <c r="F388" s="34" t="str">
        <f>IF(AND(V388="TEXT",AB388&lt;&gt;""),"Coded",VLOOKUP(V388,Lists!$E$1:$F$12,2,FALSE))</f>
        <v>Coded</v>
      </c>
      <c r="G388" s="50">
        <f t="shared" ca="1" si="28"/>
        <v>2</v>
      </c>
      <c r="H388" t="s">
        <v>2893</v>
      </c>
      <c r="J388" s="34" t="str">
        <f t="shared" si="30"/>
        <v/>
      </c>
      <c r="K388" s="34" t="str">
        <f t="shared" si="31"/>
        <v/>
      </c>
      <c r="O388" t="s">
        <v>1015</v>
      </c>
      <c r="P388" s="34" t="str">
        <f t="shared" si="29"/>
        <v/>
      </c>
      <c r="V388" t="s">
        <v>16</v>
      </c>
      <c r="W388" t="s">
        <v>4438</v>
      </c>
      <c r="X388" t="s">
        <v>4439</v>
      </c>
      <c r="Y388" t="s">
        <v>4440</v>
      </c>
      <c r="Z388" t="s">
        <v>4441</v>
      </c>
      <c r="AA388" t="s">
        <v>2893</v>
      </c>
      <c r="AB388" t="s">
        <v>4443</v>
      </c>
    </row>
    <row r="389" spans="1:28" ht="15" hidden="1" customHeight="1" x14ac:dyDescent="0.2">
      <c r="A389" t="s">
        <v>4087</v>
      </c>
      <c r="B389" t="s">
        <v>4427</v>
      </c>
      <c r="C389" s="50">
        <f t="shared" ca="1" si="32"/>
        <v>29</v>
      </c>
      <c r="D389" t="s">
        <v>4437</v>
      </c>
      <c r="F389" s="34" t="str">
        <f>IF(AND(V389="TEXT",AB389&lt;&gt;""),"Coded",VLOOKUP(V389,Lists!$E$1:$F$12,2,FALSE))</f>
        <v>Coded</v>
      </c>
      <c r="G389" s="50">
        <f t="shared" ref="G389:G452" ca="1" si="33">IF(F389="Coded",IF(D389&lt;&gt;OFFSET(D389,-1,0),1,_xlfn.MAXIFS(INDIRECT("G$1:G"&amp;ROW()-1),INDIRECT("A$1:A"&amp;ROW()-1),A389,INDIRECT("D$1:D"&amp;ROW()-1),D389)+1),"")</f>
        <v>3</v>
      </c>
      <c r="H389" t="s">
        <v>2899</v>
      </c>
      <c r="J389" s="34" t="str">
        <f t="shared" si="30"/>
        <v/>
      </c>
      <c r="K389" s="34" t="str">
        <f t="shared" si="31"/>
        <v/>
      </c>
      <c r="O389" t="s">
        <v>1015</v>
      </c>
      <c r="P389" s="34" t="str">
        <f t="shared" si="29"/>
        <v/>
      </c>
      <c r="V389" t="s">
        <v>16</v>
      </c>
      <c r="W389" t="s">
        <v>4438</v>
      </c>
      <c r="X389" t="s">
        <v>4439</v>
      </c>
      <c r="Y389" t="s">
        <v>4440</v>
      </c>
      <c r="Z389" t="s">
        <v>4441</v>
      </c>
      <c r="AA389" t="s">
        <v>2899</v>
      </c>
      <c r="AB389" t="s">
        <v>4444</v>
      </c>
    </row>
    <row r="390" spans="1:28" ht="15" hidden="1" customHeight="1" x14ac:dyDescent="0.2">
      <c r="A390" t="s">
        <v>4087</v>
      </c>
      <c r="B390" t="s">
        <v>4427</v>
      </c>
      <c r="C390" s="50">
        <f t="shared" ca="1" si="32"/>
        <v>29</v>
      </c>
      <c r="D390" t="s">
        <v>4437</v>
      </c>
      <c r="F390" s="34" t="str">
        <f>IF(AND(V390="TEXT",AB390&lt;&gt;""),"Coded",VLOOKUP(V390,Lists!$E$1:$F$12,2,FALSE))</f>
        <v>Coded</v>
      </c>
      <c r="G390" s="50">
        <f t="shared" ca="1" si="33"/>
        <v>4</v>
      </c>
      <c r="H390" t="s">
        <v>2901</v>
      </c>
      <c r="J390" s="34" t="str">
        <f t="shared" si="30"/>
        <v/>
      </c>
      <c r="K390" s="34" t="str">
        <f t="shared" si="31"/>
        <v/>
      </c>
      <c r="O390" t="s">
        <v>1015</v>
      </c>
      <c r="P390" s="34" t="str">
        <f t="shared" si="29"/>
        <v/>
      </c>
      <c r="V390" t="s">
        <v>16</v>
      </c>
      <c r="W390" t="s">
        <v>4438</v>
      </c>
      <c r="X390" t="s">
        <v>4439</v>
      </c>
      <c r="Y390" t="s">
        <v>4440</v>
      </c>
      <c r="Z390" t="s">
        <v>4441</v>
      </c>
      <c r="AA390" t="s">
        <v>2901</v>
      </c>
      <c r="AB390" t="s">
        <v>4445</v>
      </c>
    </row>
    <row r="391" spans="1:28" ht="15" hidden="1" customHeight="1" x14ac:dyDescent="0.2">
      <c r="A391" t="s">
        <v>4087</v>
      </c>
      <c r="B391" t="s">
        <v>4427</v>
      </c>
      <c r="C391" s="50">
        <f t="shared" ca="1" si="32"/>
        <v>29</v>
      </c>
      <c r="D391" t="s">
        <v>4437</v>
      </c>
      <c r="F391" s="34" t="str">
        <f>IF(AND(V391="TEXT",AB391&lt;&gt;""),"Coded",VLOOKUP(V391,Lists!$E$1:$F$12,2,FALSE))</f>
        <v>Coded</v>
      </c>
      <c r="G391" s="50">
        <f t="shared" ca="1" si="33"/>
        <v>5</v>
      </c>
      <c r="H391" t="s">
        <v>2911</v>
      </c>
      <c r="J391" s="34" t="str">
        <f t="shared" si="30"/>
        <v/>
      </c>
      <c r="K391" s="34" t="str">
        <f t="shared" si="31"/>
        <v/>
      </c>
      <c r="O391" t="s">
        <v>1015</v>
      </c>
      <c r="P391" s="34" t="str">
        <f t="shared" si="29"/>
        <v/>
      </c>
      <c r="V391" t="s">
        <v>16</v>
      </c>
      <c r="W391" t="s">
        <v>4438</v>
      </c>
      <c r="X391" t="s">
        <v>4439</v>
      </c>
      <c r="Y391" t="s">
        <v>4440</v>
      </c>
      <c r="Z391" t="s">
        <v>4441</v>
      </c>
      <c r="AA391" t="s">
        <v>2911</v>
      </c>
      <c r="AB391" t="s">
        <v>4446</v>
      </c>
    </row>
    <row r="392" spans="1:28" ht="15" hidden="1" customHeight="1" x14ac:dyDescent="0.2">
      <c r="A392" t="s">
        <v>4087</v>
      </c>
      <c r="B392" t="s">
        <v>4427</v>
      </c>
      <c r="C392" s="50">
        <f t="shared" ca="1" si="32"/>
        <v>29</v>
      </c>
      <c r="D392" t="s">
        <v>4437</v>
      </c>
      <c r="F392" s="34" t="str">
        <f>IF(AND(V392="TEXT",AB392&lt;&gt;""),"Coded",VLOOKUP(V392,Lists!$E$1:$F$12,2,FALSE))</f>
        <v>Coded</v>
      </c>
      <c r="G392" s="50">
        <f t="shared" ca="1" si="33"/>
        <v>6</v>
      </c>
      <c r="H392" t="s">
        <v>2918</v>
      </c>
      <c r="J392" s="34" t="str">
        <f t="shared" si="30"/>
        <v/>
      </c>
      <c r="K392" s="34" t="str">
        <f t="shared" si="31"/>
        <v/>
      </c>
      <c r="O392" t="s">
        <v>1015</v>
      </c>
      <c r="P392" s="34" t="str">
        <f t="shared" si="29"/>
        <v/>
      </c>
      <c r="V392" t="s">
        <v>16</v>
      </c>
      <c r="W392" t="s">
        <v>4438</v>
      </c>
      <c r="X392" t="s">
        <v>4439</v>
      </c>
      <c r="Y392" t="s">
        <v>4440</v>
      </c>
      <c r="Z392" t="s">
        <v>4441</v>
      </c>
      <c r="AA392" t="s">
        <v>2918</v>
      </c>
      <c r="AB392" t="s">
        <v>4447</v>
      </c>
    </row>
    <row r="393" spans="1:28" ht="15" hidden="1" customHeight="1" x14ac:dyDescent="0.2">
      <c r="A393" t="s">
        <v>4087</v>
      </c>
      <c r="B393" t="s">
        <v>4427</v>
      </c>
      <c r="C393" s="50">
        <f t="shared" ca="1" si="32"/>
        <v>29</v>
      </c>
      <c r="D393" t="s">
        <v>4437</v>
      </c>
      <c r="F393" s="34" t="str">
        <f>IF(AND(V393="TEXT",AB393&lt;&gt;""),"Coded",VLOOKUP(V393,Lists!$E$1:$F$12,2,FALSE))</f>
        <v>Coded</v>
      </c>
      <c r="G393" s="50">
        <f t="shared" ca="1" si="33"/>
        <v>7</v>
      </c>
      <c r="H393" t="s">
        <v>2925</v>
      </c>
      <c r="J393" s="34" t="str">
        <f t="shared" si="30"/>
        <v/>
      </c>
      <c r="K393" s="34" t="str">
        <f t="shared" si="31"/>
        <v/>
      </c>
      <c r="O393" t="s">
        <v>1015</v>
      </c>
      <c r="P393" s="34" t="str">
        <f t="shared" si="29"/>
        <v/>
      </c>
      <c r="V393" t="s">
        <v>16</v>
      </c>
      <c r="W393" t="s">
        <v>4438</v>
      </c>
      <c r="X393" t="s">
        <v>4439</v>
      </c>
      <c r="Y393" t="s">
        <v>4440</v>
      </c>
      <c r="Z393" t="s">
        <v>4441</v>
      </c>
      <c r="AA393" t="s">
        <v>2925</v>
      </c>
      <c r="AB393" t="s">
        <v>4448</v>
      </c>
    </row>
    <row r="394" spans="1:28" ht="15" hidden="1" customHeight="1" x14ac:dyDescent="0.2">
      <c r="A394" t="s">
        <v>4087</v>
      </c>
      <c r="B394" t="s">
        <v>4427</v>
      </c>
      <c r="C394" s="50">
        <f t="shared" ca="1" si="32"/>
        <v>29</v>
      </c>
      <c r="D394" t="s">
        <v>4437</v>
      </c>
      <c r="F394" s="34" t="str">
        <f>IF(AND(V394="TEXT",AB394&lt;&gt;""),"Coded",VLOOKUP(V394,Lists!$E$1:$F$12,2,FALSE))</f>
        <v>Coded</v>
      </c>
      <c r="G394" s="50">
        <f t="shared" ca="1" si="33"/>
        <v>8</v>
      </c>
      <c r="H394" t="s">
        <v>4431</v>
      </c>
      <c r="J394" s="34" t="str">
        <f t="shared" si="30"/>
        <v/>
      </c>
      <c r="K394" s="34" t="str">
        <f t="shared" si="31"/>
        <v/>
      </c>
      <c r="O394" t="s">
        <v>1015</v>
      </c>
      <c r="P394" s="34" t="str">
        <f t="shared" si="29"/>
        <v/>
      </c>
      <c r="V394" t="s">
        <v>16</v>
      </c>
      <c r="W394" t="s">
        <v>4438</v>
      </c>
      <c r="X394" t="s">
        <v>4439</v>
      </c>
      <c r="Y394" t="s">
        <v>4440</v>
      </c>
      <c r="Z394" t="s">
        <v>4441</v>
      </c>
      <c r="AA394" t="s">
        <v>4431</v>
      </c>
      <c r="AB394" t="s">
        <v>4449</v>
      </c>
    </row>
    <row r="395" spans="1:28" ht="15" hidden="1" customHeight="1" x14ac:dyDescent="0.2">
      <c r="A395" t="s">
        <v>4087</v>
      </c>
      <c r="B395" t="s">
        <v>4427</v>
      </c>
      <c r="C395" s="50">
        <f t="shared" ca="1" si="32"/>
        <v>29</v>
      </c>
      <c r="D395" t="s">
        <v>4437</v>
      </c>
      <c r="F395" s="34" t="str">
        <f>IF(AND(V395="TEXT",AB395&lt;&gt;""),"Coded",VLOOKUP(V395,Lists!$E$1:$F$12,2,FALSE))</f>
        <v>Coded</v>
      </c>
      <c r="G395" s="50">
        <f t="shared" ca="1" si="33"/>
        <v>9</v>
      </c>
      <c r="H395" t="s">
        <v>4433</v>
      </c>
      <c r="J395" s="34" t="str">
        <f t="shared" si="30"/>
        <v/>
      </c>
      <c r="K395" s="34" t="str">
        <f t="shared" si="31"/>
        <v/>
      </c>
      <c r="O395" t="s">
        <v>1015</v>
      </c>
      <c r="P395" s="34" t="str">
        <f t="shared" si="29"/>
        <v/>
      </c>
      <c r="V395" t="s">
        <v>16</v>
      </c>
      <c r="W395" t="s">
        <v>4438</v>
      </c>
      <c r="X395" t="s">
        <v>4439</v>
      </c>
      <c r="Y395" t="s">
        <v>4440</v>
      </c>
      <c r="Z395" t="s">
        <v>4441</v>
      </c>
      <c r="AA395" t="s">
        <v>4433</v>
      </c>
      <c r="AB395" t="s">
        <v>4450</v>
      </c>
    </row>
    <row r="396" spans="1:28" ht="15" hidden="1" customHeight="1" x14ac:dyDescent="0.2">
      <c r="A396" t="s">
        <v>4087</v>
      </c>
      <c r="B396" t="s">
        <v>4427</v>
      </c>
      <c r="C396" s="50">
        <f t="shared" ca="1" si="32"/>
        <v>29</v>
      </c>
      <c r="D396" t="s">
        <v>4437</v>
      </c>
      <c r="F396" s="34" t="str">
        <f>IF(AND(V396="TEXT",AB396&lt;&gt;""),"Coded",VLOOKUP(V396,Lists!$E$1:$F$12,2,FALSE))</f>
        <v>Coded</v>
      </c>
      <c r="G396" s="50">
        <f t="shared" ca="1" si="33"/>
        <v>10</v>
      </c>
      <c r="H396" t="s">
        <v>1437</v>
      </c>
      <c r="J396" s="34" t="str">
        <f t="shared" si="30"/>
        <v/>
      </c>
      <c r="K396" s="34" t="str">
        <f t="shared" si="31"/>
        <v/>
      </c>
      <c r="O396" t="s">
        <v>1015</v>
      </c>
      <c r="P396" s="34" t="str">
        <f t="shared" si="29"/>
        <v/>
      </c>
      <c r="V396" t="s">
        <v>16</v>
      </c>
      <c r="W396" t="s">
        <v>4438</v>
      </c>
      <c r="X396" t="s">
        <v>4439</v>
      </c>
      <c r="Y396" t="s">
        <v>4440</v>
      </c>
      <c r="Z396" t="s">
        <v>4441</v>
      </c>
      <c r="AA396" t="s">
        <v>1437</v>
      </c>
      <c r="AB396" t="s">
        <v>4451</v>
      </c>
    </row>
    <row r="397" spans="1:28" ht="15" hidden="1" customHeight="1" x14ac:dyDescent="0.2">
      <c r="A397" t="s">
        <v>4087</v>
      </c>
      <c r="B397" t="s">
        <v>4427</v>
      </c>
      <c r="C397" s="50">
        <f t="shared" ca="1" si="32"/>
        <v>29</v>
      </c>
      <c r="D397" t="s">
        <v>4437</v>
      </c>
      <c r="F397" s="34" t="str">
        <f>IF(AND(V397="TEXT",AB397&lt;&gt;""),"Coded",VLOOKUP(V397,Lists!$E$1:$F$12,2,FALSE))</f>
        <v>Coded</v>
      </c>
      <c r="G397" s="50">
        <f t="shared" ca="1" si="33"/>
        <v>11</v>
      </c>
      <c r="H397" t="s">
        <v>2927</v>
      </c>
      <c r="J397" s="34" t="str">
        <f t="shared" si="30"/>
        <v/>
      </c>
      <c r="K397" s="34" t="str">
        <f t="shared" si="31"/>
        <v/>
      </c>
      <c r="O397" t="s">
        <v>1015</v>
      </c>
      <c r="P397" s="34" t="str">
        <f t="shared" si="29"/>
        <v/>
      </c>
      <c r="V397" t="s">
        <v>16</v>
      </c>
      <c r="W397" t="s">
        <v>4438</v>
      </c>
      <c r="X397" t="s">
        <v>4439</v>
      </c>
      <c r="Y397" t="s">
        <v>4440</v>
      </c>
      <c r="Z397" t="s">
        <v>4441</v>
      </c>
      <c r="AA397" t="s">
        <v>2927</v>
      </c>
      <c r="AB397" t="s">
        <v>4452</v>
      </c>
    </row>
    <row r="398" spans="1:28" ht="15" hidden="1" customHeight="1" x14ac:dyDescent="0.2">
      <c r="A398" t="s">
        <v>4087</v>
      </c>
      <c r="B398" t="s">
        <v>4427</v>
      </c>
      <c r="C398" s="50">
        <f t="shared" ca="1" si="32"/>
        <v>29</v>
      </c>
      <c r="D398" t="s">
        <v>4437</v>
      </c>
      <c r="F398" s="34" t="str">
        <f>IF(AND(V398="TEXT",AB398&lt;&gt;""),"Coded",VLOOKUP(V398,Lists!$E$1:$F$12,2,FALSE))</f>
        <v>Coded</v>
      </c>
      <c r="G398" s="50">
        <f t="shared" ca="1" si="33"/>
        <v>12</v>
      </c>
      <c r="H398" t="s">
        <v>2971</v>
      </c>
      <c r="J398" s="34" t="str">
        <f t="shared" si="30"/>
        <v/>
      </c>
      <c r="K398" s="34" t="str">
        <f t="shared" si="31"/>
        <v/>
      </c>
      <c r="O398" t="s">
        <v>1015</v>
      </c>
      <c r="P398" s="34" t="str">
        <f t="shared" si="29"/>
        <v/>
      </c>
      <c r="V398" t="s">
        <v>16</v>
      </c>
      <c r="W398" t="s">
        <v>4438</v>
      </c>
      <c r="X398" t="s">
        <v>4439</v>
      </c>
      <c r="Y398" t="s">
        <v>4440</v>
      </c>
      <c r="Z398" t="s">
        <v>4441</v>
      </c>
      <c r="AA398" t="s">
        <v>2971</v>
      </c>
      <c r="AB398" t="s">
        <v>4453</v>
      </c>
    </row>
    <row r="399" spans="1:28" ht="15" hidden="1" customHeight="1" x14ac:dyDescent="0.2">
      <c r="A399" t="s">
        <v>4087</v>
      </c>
      <c r="B399" t="s">
        <v>4427</v>
      </c>
      <c r="C399" s="50">
        <f t="shared" ca="1" si="32"/>
        <v>29</v>
      </c>
      <c r="D399" t="s">
        <v>4437</v>
      </c>
      <c r="F399" s="34" t="str">
        <f>IF(AND(V399="TEXT",AB399&lt;&gt;""),"Coded",VLOOKUP(V399,Lists!$E$1:$F$12,2,FALSE))</f>
        <v>Coded</v>
      </c>
      <c r="G399" s="50">
        <f t="shared" ca="1" si="33"/>
        <v>13</v>
      </c>
      <c r="H399" t="s">
        <v>2978</v>
      </c>
      <c r="J399" s="34" t="str">
        <f t="shared" si="30"/>
        <v/>
      </c>
      <c r="K399" s="34" t="str">
        <f t="shared" si="31"/>
        <v/>
      </c>
      <c r="O399" t="s">
        <v>1015</v>
      </c>
      <c r="P399" s="34" t="str">
        <f t="shared" si="29"/>
        <v/>
      </c>
      <c r="V399" t="s">
        <v>16</v>
      </c>
      <c r="W399" t="s">
        <v>4438</v>
      </c>
      <c r="X399" t="s">
        <v>4439</v>
      </c>
      <c r="Y399" t="s">
        <v>4440</v>
      </c>
      <c r="Z399" t="s">
        <v>4441</v>
      </c>
      <c r="AA399" t="s">
        <v>2978</v>
      </c>
      <c r="AB399" t="s">
        <v>4454</v>
      </c>
    </row>
    <row r="400" spans="1:28" ht="15" hidden="1" customHeight="1" x14ac:dyDescent="0.2">
      <c r="A400" t="s">
        <v>4087</v>
      </c>
      <c r="B400" t="s">
        <v>4427</v>
      </c>
      <c r="C400" s="50">
        <f t="shared" ca="1" si="32"/>
        <v>29</v>
      </c>
      <c r="D400" t="s">
        <v>4437</v>
      </c>
      <c r="F400" s="34" t="str">
        <f>IF(AND(V400="TEXT",AB400&lt;&gt;""),"Coded",VLOOKUP(V400,Lists!$E$1:$F$12,2,FALSE))</f>
        <v>Coded</v>
      </c>
      <c r="G400" s="50">
        <f t="shared" ca="1" si="33"/>
        <v>14</v>
      </c>
      <c r="H400" t="s">
        <v>2983</v>
      </c>
      <c r="J400" s="34" t="str">
        <f t="shared" si="30"/>
        <v/>
      </c>
      <c r="K400" s="34" t="str">
        <f t="shared" si="31"/>
        <v/>
      </c>
      <c r="O400" t="s">
        <v>1015</v>
      </c>
      <c r="P400" s="34" t="str">
        <f t="shared" si="29"/>
        <v/>
      </c>
      <c r="V400" t="s">
        <v>16</v>
      </c>
      <c r="W400" t="s">
        <v>4438</v>
      </c>
      <c r="X400" t="s">
        <v>4439</v>
      </c>
      <c r="Y400" t="s">
        <v>4440</v>
      </c>
      <c r="Z400" t="s">
        <v>4441</v>
      </c>
      <c r="AA400" t="s">
        <v>2983</v>
      </c>
      <c r="AB400" t="s">
        <v>4455</v>
      </c>
    </row>
    <row r="401" spans="1:28" ht="15" hidden="1" customHeight="1" x14ac:dyDescent="0.2">
      <c r="A401" t="s">
        <v>4087</v>
      </c>
      <c r="B401" t="s">
        <v>4427</v>
      </c>
      <c r="C401" s="50">
        <f t="shared" ca="1" si="32"/>
        <v>29</v>
      </c>
      <c r="D401" t="s">
        <v>4437</v>
      </c>
      <c r="F401" s="34" t="str">
        <f>IF(AND(V401="TEXT",AB401&lt;&gt;""),"Coded",VLOOKUP(V401,Lists!$E$1:$F$12,2,FALSE))</f>
        <v>Coded</v>
      </c>
      <c r="G401" s="50">
        <f t="shared" ca="1" si="33"/>
        <v>15</v>
      </c>
      <c r="H401" t="s">
        <v>2988</v>
      </c>
      <c r="J401" s="34" t="str">
        <f t="shared" si="30"/>
        <v/>
      </c>
      <c r="K401" s="34" t="str">
        <f t="shared" si="31"/>
        <v/>
      </c>
      <c r="O401" t="s">
        <v>1015</v>
      </c>
      <c r="P401" s="34" t="str">
        <f t="shared" si="29"/>
        <v/>
      </c>
      <c r="V401" t="s">
        <v>16</v>
      </c>
      <c r="W401" t="s">
        <v>4438</v>
      </c>
      <c r="X401" t="s">
        <v>4439</v>
      </c>
      <c r="Y401" t="s">
        <v>4440</v>
      </c>
      <c r="Z401" t="s">
        <v>4441</v>
      </c>
      <c r="AA401" t="s">
        <v>2988</v>
      </c>
      <c r="AB401" t="s">
        <v>4456</v>
      </c>
    </row>
    <row r="402" spans="1:28" ht="15" hidden="1" customHeight="1" x14ac:dyDescent="0.2">
      <c r="A402" t="s">
        <v>4087</v>
      </c>
      <c r="B402" t="s">
        <v>4427</v>
      </c>
      <c r="C402" s="50">
        <f t="shared" ca="1" si="32"/>
        <v>29</v>
      </c>
      <c r="D402" t="s">
        <v>4437</v>
      </c>
      <c r="F402" s="34" t="str">
        <f>IF(AND(V402="TEXT",AB402&lt;&gt;""),"Coded",VLOOKUP(V402,Lists!$E$1:$F$12,2,FALSE))</f>
        <v>Coded</v>
      </c>
      <c r="G402" s="50">
        <f t="shared" ca="1" si="33"/>
        <v>16</v>
      </c>
      <c r="H402" t="s">
        <v>2993</v>
      </c>
      <c r="J402" s="34" t="str">
        <f t="shared" si="30"/>
        <v/>
      </c>
      <c r="K402" s="34" t="str">
        <f t="shared" si="31"/>
        <v/>
      </c>
      <c r="O402" t="s">
        <v>1015</v>
      </c>
      <c r="P402" s="34" t="str">
        <f t="shared" ref="P402:P465" si="34">IF(RIGHT(TRIM(SUBSTITUTE(D402,":","")),7)="specify","Hide concept if ["&amp;D401&amp;"] &lt;&gt; 'Other'","")</f>
        <v/>
      </c>
      <c r="V402" t="s">
        <v>16</v>
      </c>
      <c r="W402" t="s">
        <v>4438</v>
      </c>
      <c r="X402" t="s">
        <v>4439</v>
      </c>
      <c r="Y402" t="s">
        <v>4440</v>
      </c>
      <c r="Z402" t="s">
        <v>4441</v>
      </c>
      <c r="AA402" t="s">
        <v>2993</v>
      </c>
      <c r="AB402" t="s">
        <v>4457</v>
      </c>
    </row>
    <row r="403" spans="1:28" ht="15" hidden="1" customHeight="1" x14ac:dyDescent="0.2">
      <c r="A403" t="s">
        <v>4087</v>
      </c>
      <c r="B403" t="s">
        <v>4427</v>
      </c>
      <c r="C403" s="50">
        <f t="shared" ca="1" si="32"/>
        <v>29</v>
      </c>
      <c r="D403" t="s">
        <v>4437</v>
      </c>
      <c r="F403" s="34" t="str">
        <f>IF(AND(V403="TEXT",AB403&lt;&gt;""),"Coded",VLOOKUP(V403,Lists!$E$1:$F$12,2,FALSE))</f>
        <v>Coded</v>
      </c>
      <c r="G403" s="50">
        <f t="shared" ca="1" si="33"/>
        <v>17</v>
      </c>
      <c r="H403" t="s">
        <v>3000</v>
      </c>
      <c r="J403" s="34" t="str">
        <f t="shared" si="30"/>
        <v/>
      </c>
      <c r="K403" s="34" t="str">
        <f t="shared" si="31"/>
        <v/>
      </c>
      <c r="O403" t="s">
        <v>1015</v>
      </c>
      <c r="P403" s="34" t="str">
        <f t="shared" si="34"/>
        <v/>
      </c>
      <c r="V403" t="s">
        <v>16</v>
      </c>
      <c r="W403" t="s">
        <v>4438</v>
      </c>
      <c r="X403" t="s">
        <v>4439</v>
      </c>
      <c r="Y403" t="s">
        <v>4440</v>
      </c>
      <c r="Z403" t="s">
        <v>4441</v>
      </c>
      <c r="AA403" t="s">
        <v>3000</v>
      </c>
      <c r="AB403" t="s">
        <v>4458</v>
      </c>
    </row>
    <row r="404" spans="1:28" ht="15" hidden="1" customHeight="1" x14ac:dyDescent="0.2">
      <c r="A404" t="s">
        <v>4087</v>
      </c>
      <c r="B404" t="s">
        <v>4427</v>
      </c>
      <c r="C404" s="50">
        <f t="shared" ca="1" si="32"/>
        <v>29</v>
      </c>
      <c r="D404" t="s">
        <v>4437</v>
      </c>
      <c r="F404" s="34" t="str">
        <f>IF(AND(V404="TEXT",AB404&lt;&gt;""),"Coded",VLOOKUP(V404,Lists!$E$1:$F$12,2,FALSE))</f>
        <v>Coded</v>
      </c>
      <c r="G404" s="50">
        <f t="shared" ca="1" si="33"/>
        <v>18</v>
      </c>
      <c r="H404" t="s">
        <v>3008</v>
      </c>
      <c r="J404" s="34" t="str">
        <f t="shared" si="30"/>
        <v/>
      </c>
      <c r="K404" s="34" t="str">
        <f t="shared" si="31"/>
        <v/>
      </c>
      <c r="O404" t="s">
        <v>1015</v>
      </c>
      <c r="P404" s="34" t="str">
        <f t="shared" si="34"/>
        <v/>
      </c>
      <c r="V404" t="s">
        <v>16</v>
      </c>
      <c r="W404" t="s">
        <v>4438</v>
      </c>
      <c r="X404" t="s">
        <v>4439</v>
      </c>
      <c r="Y404" t="s">
        <v>4440</v>
      </c>
      <c r="Z404" t="s">
        <v>4441</v>
      </c>
      <c r="AA404" t="s">
        <v>3008</v>
      </c>
      <c r="AB404" t="s">
        <v>4459</v>
      </c>
    </row>
    <row r="405" spans="1:28" ht="15" hidden="1" customHeight="1" x14ac:dyDescent="0.2">
      <c r="A405" t="s">
        <v>4087</v>
      </c>
      <c r="B405" t="s">
        <v>4427</v>
      </c>
      <c r="C405" s="50">
        <f t="shared" ca="1" si="32"/>
        <v>29</v>
      </c>
      <c r="D405" t="s">
        <v>4437</v>
      </c>
      <c r="F405" s="34" t="str">
        <f>IF(AND(V405="TEXT",AB405&lt;&gt;""),"Coded",VLOOKUP(V405,Lists!$E$1:$F$12,2,FALSE))</f>
        <v>Coded</v>
      </c>
      <c r="G405" s="50">
        <f t="shared" ca="1" si="33"/>
        <v>19</v>
      </c>
      <c r="H405" t="s">
        <v>3012</v>
      </c>
      <c r="J405" s="34" t="str">
        <f t="shared" si="30"/>
        <v/>
      </c>
      <c r="K405" s="34" t="str">
        <f t="shared" si="31"/>
        <v/>
      </c>
      <c r="O405" t="s">
        <v>1015</v>
      </c>
      <c r="P405" s="34" t="str">
        <f t="shared" si="34"/>
        <v/>
      </c>
      <c r="V405" t="s">
        <v>16</v>
      </c>
      <c r="W405" t="s">
        <v>4438</v>
      </c>
      <c r="X405" t="s">
        <v>4439</v>
      </c>
      <c r="Y405" t="s">
        <v>4440</v>
      </c>
      <c r="Z405" t="s">
        <v>4441</v>
      </c>
      <c r="AA405" t="s">
        <v>3012</v>
      </c>
      <c r="AB405" t="s">
        <v>4460</v>
      </c>
    </row>
    <row r="406" spans="1:28" ht="15" hidden="1" customHeight="1" x14ac:dyDescent="0.2">
      <c r="A406" t="s">
        <v>4087</v>
      </c>
      <c r="B406" t="s">
        <v>4427</v>
      </c>
      <c r="C406" s="50">
        <f t="shared" ca="1" si="32"/>
        <v>29</v>
      </c>
      <c r="D406" t="s">
        <v>4437</v>
      </c>
      <c r="F406" s="34" t="str">
        <f>IF(AND(V406="TEXT",AB406&lt;&gt;""),"Coded",VLOOKUP(V406,Lists!$E$1:$F$12,2,FALSE))</f>
        <v>Coded</v>
      </c>
      <c r="G406" s="50">
        <f t="shared" ca="1" si="33"/>
        <v>20</v>
      </c>
      <c r="H406" t="s">
        <v>2932</v>
      </c>
      <c r="J406" s="34" t="str">
        <f t="shared" si="30"/>
        <v/>
      </c>
      <c r="K406" s="34" t="str">
        <f t="shared" si="31"/>
        <v/>
      </c>
      <c r="O406" t="s">
        <v>1015</v>
      </c>
      <c r="P406" s="34" t="str">
        <f t="shared" si="34"/>
        <v/>
      </c>
      <c r="V406" t="s">
        <v>16</v>
      </c>
      <c r="W406" t="s">
        <v>4438</v>
      </c>
      <c r="X406" t="s">
        <v>4439</v>
      </c>
      <c r="Y406" t="s">
        <v>4440</v>
      </c>
      <c r="Z406" t="s">
        <v>4441</v>
      </c>
      <c r="AA406" t="s">
        <v>2932</v>
      </c>
      <c r="AB406" t="s">
        <v>4461</v>
      </c>
    </row>
    <row r="407" spans="1:28" ht="15" hidden="1" customHeight="1" x14ac:dyDescent="0.2">
      <c r="A407" t="s">
        <v>4087</v>
      </c>
      <c r="B407" t="s">
        <v>4427</v>
      </c>
      <c r="C407" s="50">
        <f t="shared" ca="1" si="32"/>
        <v>29</v>
      </c>
      <c r="D407" t="s">
        <v>4437</v>
      </c>
      <c r="F407" s="34" t="str">
        <f>IF(AND(V407="TEXT",AB407&lt;&gt;""),"Coded",VLOOKUP(V407,Lists!$E$1:$F$12,2,FALSE))</f>
        <v>Coded</v>
      </c>
      <c r="G407" s="50">
        <f t="shared" ca="1" si="33"/>
        <v>21</v>
      </c>
      <c r="H407" t="s">
        <v>2936</v>
      </c>
      <c r="J407" s="34" t="str">
        <f t="shared" si="30"/>
        <v/>
      </c>
      <c r="K407" s="34" t="str">
        <f t="shared" si="31"/>
        <v/>
      </c>
      <c r="O407" t="s">
        <v>1015</v>
      </c>
      <c r="P407" s="34" t="str">
        <f t="shared" si="34"/>
        <v/>
      </c>
      <c r="V407" t="s">
        <v>16</v>
      </c>
      <c r="W407" t="s">
        <v>4438</v>
      </c>
      <c r="X407" t="s">
        <v>4439</v>
      </c>
      <c r="Y407" t="s">
        <v>4440</v>
      </c>
      <c r="Z407" t="s">
        <v>4441</v>
      </c>
      <c r="AA407" t="s">
        <v>2936</v>
      </c>
      <c r="AB407" t="s">
        <v>4462</v>
      </c>
    </row>
    <row r="408" spans="1:28" ht="15" hidden="1" customHeight="1" x14ac:dyDescent="0.2">
      <c r="A408" t="s">
        <v>4087</v>
      </c>
      <c r="B408" t="s">
        <v>4427</v>
      </c>
      <c r="C408" s="50">
        <f t="shared" ca="1" si="32"/>
        <v>29</v>
      </c>
      <c r="D408" t="s">
        <v>4437</v>
      </c>
      <c r="F408" s="34" t="str">
        <f>IF(AND(V408="TEXT",AB408&lt;&gt;""),"Coded",VLOOKUP(V408,Lists!$E$1:$F$12,2,FALSE))</f>
        <v>Coded</v>
      </c>
      <c r="G408" s="50">
        <f t="shared" ca="1" si="33"/>
        <v>22</v>
      </c>
      <c r="H408" t="s">
        <v>2942</v>
      </c>
      <c r="J408" s="34" t="str">
        <f t="shared" si="30"/>
        <v/>
      </c>
      <c r="K408" s="34" t="str">
        <f t="shared" si="31"/>
        <v/>
      </c>
      <c r="O408" t="s">
        <v>1015</v>
      </c>
      <c r="P408" s="34" t="str">
        <f t="shared" si="34"/>
        <v/>
      </c>
      <c r="V408" t="s">
        <v>16</v>
      </c>
      <c r="W408" t="s">
        <v>4438</v>
      </c>
      <c r="X408" t="s">
        <v>4439</v>
      </c>
      <c r="Y408" t="s">
        <v>4440</v>
      </c>
      <c r="Z408" t="s">
        <v>4441</v>
      </c>
      <c r="AA408" t="s">
        <v>2942</v>
      </c>
      <c r="AB408" t="s">
        <v>4463</v>
      </c>
    </row>
    <row r="409" spans="1:28" ht="15" hidden="1" customHeight="1" x14ac:dyDescent="0.2">
      <c r="A409" t="s">
        <v>4087</v>
      </c>
      <c r="B409" t="s">
        <v>4427</v>
      </c>
      <c r="C409" s="50">
        <f t="shared" ca="1" si="32"/>
        <v>29</v>
      </c>
      <c r="D409" t="s">
        <v>4437</v>
      </c>
      <c r="F409" s="34" t="str">
        <f>IF(AND(V409="TEXT",AB409&lt;&gt;""),"Coded",VLOOKUP(V409,Lists!$E$1:$F$12,2,FALSE))</f>
        <v>Coded</v>
      </c>
      <c r="G409" s="50">
        <f t="shared" ca="1" si="33"/>
        <v>23</v>
      </c>
      <c r="H409" t="s">
        <v>2946</v>
      </c>
      <c r="J409" s="34" t="str">
        <f t="shared" si="30"/>
        <v/>
      </c>
      <c r="K409" s="34" t="str">
        <f t="shared" si="31"/>
        <v/>
      </c>
      <c r="O409" t="s">
        <v>1015</v>
      </c>
      <c r="P409" s="34" t="str">
        <f t="shared" si="34"/>
        <v/>
      </c>
      <c r="V409" t="s">
        <v>16</v>
      </c>
      <c r="W409" t="s">
        <v>4438</v>
      </c>
      <c r="X409" t="s">
        <v>4439</v>
      </c>
      <c r="Y409" t="s">
        <v>4440</v>
      </c>
      <c r="Z409" t="s">
        <v>4441</v>
      </c>
      <c r="AA409" t="s">
        <v>2946</v>
      </c>
      <c r="AB409" t="s">
        <v>4464</v>
      </c>
    </row>
    <row r="410" spans="1:28" ht="15" hidden="1" customHeight="1" x14ac:dyDescent="0.2">
      <c r="A410" t="s">
        <v>4087</v>
      </c>
      <c r="B410" t="s">
        <v>4427</v>
      </c>
      <c r="C410" s="50">
        <f t="shared" ca="1" si="32"/>
        <v>29</v>
      </c>
      <c r="D410" t="s">
        <v>4437</v>
      </c>
      <c r="F410" s="34" t="str">
        <f>IF(AND(V410="TEXT",AB410&lt;&gt;""),"Coded",VLOOKUP(V410,Lists!$E$1:$F$12,2,FALSE))</f>
        <v>Coded</v>
      </c>
      <c r="G410" s="50">
        <f t="shared" ca="1" si="33"/>
        <v>24</v>
      </c>
      <c r="H410" t="s">
        <v>2948</v>
      </c>
      <c r="J410" s="34" t="str">
        <f t="shared" si="30"/>
        <v/>
      </c>
      <c r="K410" s="34" t="str">
        <f t="shared" si="31"/>
        <v/>
      </c>
      <c r="O410" t="s">
        <v>1015</v>
      </c>
      <c r="P410" s="34" t="str">
        <f t="shared" si="34"/>
        <v/>
      </c>
      <c r="V410" t="s">
        <v>16</v>
      </c>
      <c r="W410" t="s">
        <v>4438</v>
      </c>
      <c r="X410" t="s">
        <v>4439</v>
      </c>
      <c r="Y410" t="s">
        <v>4440</v>
      </c>
      <c r="Z410" t="s">
        <v>4441</v>
      </c>
      <c r="AA410" t="s">
        <v>2948</v>
      </c>
      <c r="AB410" t="s">
        <v>4465</v>
      </c>
    </row>
    <row r="411" spans="1:28" ht="15" hidden="1" customHeight="1" x14ac:dyDescent="0.2">
      <c r="A411" t="s">
        <v>4087</v>
      </c>
      <c r="B411" t="s">
        <v>4427</v>
      </c>
      <c r="C411" s="50">
        <f t="shared" ca="1" si="32"/>
        <v>29</v>
      </c>
      <c r="D411" t="s">
        <v>4437</v>
      </c>
      <c r="F411" s="34" t="str">
        <f>IF(AND(V411="TEXT",AB411&lt;&gt;""),"Coded",VLOOKUP(V411,Lists!$E$1:$F$12,2,FALSE))</f>
        <v>Coded</v>
      </c>
      <c r="G411" s="50">
        <f t="shared" ca="1" si="33"/>
        <v>25</v>
      </c>
      <c r="H411" t="s">
        <v>2951</v>
      </c>
      <c r="J411" s="34" t="str">
        <f t="shared" si="30"/>
        <v/>
      </c>
      <c r="K411" s="34" t="str">
        <f t="shared" si="31"/>
        <v/>
      </c>
      <c r="O411" t="s">
        <v>1015</v>
      </c>
      <c r="P411" s="34" t="str">
        <f t="shared" si="34"/>
        <v/>
      </c>
      <c r="V411" t="s">
        <v>16</v>
      </c>
      <c r="W411" t="s">
        <v>4438</v>
      </c>
      <c r="X411" t="s">
        <v>4439</v>
      </c>
      <c r="Y411" t="s">
        <v>4440</v>
      </c>
      <c r="Z411" t="s">
        <v>4441</v>
      </c>
      <c r="AA411" t="s">
        <v>2951</v>
      </c>
      <c r="AB411" t="s">
        <v>4466</v>
      </c>
    </row>
    <row r="412" spans="1:28" ht="15" hidden="1" customHeight="1" x14ac:dyDescent="0.2">
      <c r="A412" t="s">
        <v>4087</v>
      </c>
      <c r="B412" t="s">
        <v>4427</v>
      </c>
      <c r="C412" s="50">
        <f t="shared" ca="1" si="32"/>
        <v>29</v>
      </c>
      <c r="D412" t="s">
        <v>4437</v>
      </c>
      <c r="F412" s="34" t="str">
        <f>IF(AND(V412="TEXT",AB412&lt;&gt;""),"Coded",VLOOKUP(V412,Lists!$E$1:$F$12,2,FALSE))</f>
        <v>Coded</v>
      </c>
      <c r="G412" s="50">
        <f t="shared" ca="1" si="33"/>
        <v>26</v>
      </c>
      <c r="H412" t="s">
        <v>2960</v>
      </c>
      <c r="J412" s="34" t="str">
        <f t="shared" si="30"/>
        <v/>
      </c>
      <c r="K412" s="34" t="str">
        <f t="shared" si="31"/>
        <v/>
      </c>
      <c r="O412" t="s">
        <v>1015</v>
      </c>
      <c r="P412" s="34" t="str">
        <f t="shared" si="34"/>
        <v/>
      </c>
      <c r="V412" t="s">
        <v>16</v>
      </c>
      <c r="W412" t="s">
        <v>4438</v>
      </c>
      <c r="X412" t="s">
        <v>4439</v>
      </c>
      <c r="Y412" t="s">
        <v>4440</v>
      </c>
      <c r="Z412" t="s">
        <v>4441</v>
      </c>
      <c r="AA412" t="s">
        <v>2960</v>
      </c>
      <c r="AB412" t="s">
        <v>4467</v>
      </c>
    </row>
    <row r="413" spans="1:28" ht="15" hidden="1" customHeight="1" x14ac:dyDescent="0.2">
      <c r="A413" t="s">
        <v>4087</v>
      </c>
      <c r="B413" t="s">
        <v>4427</v>
      </c>
      <c r="C413" s="50">
        <f t="shared" ca="1" si="32"/>
        <v>29</v>
      </c>
      <c r="D413" t="s">
        <v>4437</v>
      </c>
      <c r="F413" s="34" t="str">
        <f>IF(AND(V413="TEXT",AB413&lt;&gt;""),"Coded",VLOOKUP(V413,Lists!$E$1:$F$12,2,FALSE))</f>
        <v>Coded</v>
      </c>
      <c r="G413" s="50">
        <f t="shared" ca="1" si="33"/>
        <v>27</v>
      </c>
      <c r="H413" t="s">
        <v>2964</v>
      </c>
      <c r="J413" s="34" t="str">
        <f t="shared" si="30"/>
        <v/>
      </c>
      <c r="K413" s="34" t="str">
        <f t="shared" si="31"/>
        <v/>
      </c>
      <c r="O413" t="s">
        <v>1015</v>
      </c>
      <c r="P413" s="34" t="str">
        <f t="shared" si="34"/>
        <v/>
      </c>
      <c r="V413" t="s">
        <v>16</v>
      </c>
      <c r="W413" t="s">
        <v>4438</v>
      </c>
      <c r="X413" t="s">
        <v>4439</v>
      </c>
      <c r="Y413" t="s">
        <v>4440</v>
      </c>
      <c r="Z413" t="s">
        <v>4441</v>
      </c>
      <c r="AA413" t="s">
        <v>2964</v>
      </c>
      <c r="AB413" t="s">
        <v>4468</v>
      </c>
    </row>
    <row r="414" spans="1:28" ht="15" hidden="1" customHeight="1" x14ac:dyDescent="0.2">
      <c r="A414" t="s">
        <v>4087</v>
      </c>
      <c r="B414" t="s">
        <v>4427</v>
      </c>
      <c r="C414" s="50">
        <f t="shared" ca="1" si="32"/>
        <v>29</v>
      </c>
      <c r="D414" t="s">
        <v>4437</v>
      </c>
      <c r="F414" s="34" t="str">
        <f>IF(AND(V414="TEXT",AB414&lt;&gt;""),"Coded",VLOOKUP(V414,Lists!$E$1:$F$12,2,FALSE))</f>
        <v>Coded</v>
      </c>
      <c r="G414" s="50">
        <f t="shared" ca="1" si="33"/>
        <v>28</v>
      </c>
      <c r="H414" t="s">
        <v>3102</v>
      </c>
      <c r="J414" s="34" t="str">
        <f t="shared" si="30"/>
        <v/>
      </c>
      <c r="K414" s="34" t="str">
        <f t="shared" si="31"/>
        <v/>
      </c>
      <c r="O414" t="s">
        <v>1015</v>
      </c>
      <c r="P414" s="34" t="str">
        <f t="shared" si="34"/>
        <v/>
      </c>
      <c r="V414" t="s">
        <v>16</v>
      </c>
      <c r="W414" t="s">
        <v>4438</v>
      </c>
      <c r="X414" t="s">
        <v>4439</v>
      </c>
      <c r="Y414" t="s">
        <v>4440</v>
      </c>
      <c r="Z414" t="s">
        <v>4441</v>
      </c>
      <c r="AA414" t="s">
        <v>3102</v>
      </c>
      <c r="AB414" t="s">
        <v>4469</v>
      </c>
    </row>
    <row r="415" spans="1:28" ht="15" hidden="1" customHeight="1" x14ac:dyDescent="0.2">
      <c r="A415" t="s">
        <v>4087</v>
      </c>
      <c r="B415" t="s">
        <v>4427</v>
      </c>
      <c r="C415" s="50">
        <f t="shared" ca="1" si="32"/>
        <v>29</v>
      </c>
      <c r="D415" t="s">
        <v>4437</v>
      </c>
      <c r="F415" s="34" t="str">
        <f>IF(AND(V415="TEXT",AB415&lt;&gt;""),"Coded",VLOOKUP(V415,Lists!$E$1:$F$12,2,FALSE))</f>
        <v>Coded</v>
      </c>
      <c r="G415" s="50">
        <f t="shared" ca="1" si="33"/>
        <v>29</v>
      </c>
      <c r="H415" t="s">
        <v>3027</v>
      </c>
      <c r="J415" s="34" t="str">
        <f t="shared" si="30"/>
        <v/>
      </c>
      <c r="K415" s="34" t="str">
        <f t="shared" si="31"/>
        <v/>
      </c>
      <c r="O415" t="s">
        <v>1015</v>
      </c>
      <c r="P415" s="34" t="str">
        <f t="shared" si="34"/>
        <v/>
      </c>
      <c r="V415" t="s">
        <v>16</v>
      </c>
      <c r="W415" t="s">
        <v>4438</v>
      </c>
      <c r="X415" t="s">
        <v>4439</v>
      </c>
      <c r="Y415" t="s">
        <v>4440</v>
      </c>
      <c r="Z415" t="s">
        <v>4441</v>
      </c>
      <c r="AA415" t="s">
        <v>3027</v>
      </c>
      <c r="AB415" t="s">
        <v>4470</v>
      </c>
    </row>
    <row r="416" spans="1:28" ht="15" hidden="1" customHeight="1" x14ac:dyDescent="0.2">
      <c r="A416" t="s">
        <v>4087</v>
      </c>
      <c r="B416" t="s">
        <v>4427</v>
      </c>
      <c r="C416" s="50">
        <f t="shared" ca="1" si="32"/>
        <v>29</v>
      </c>
      <c r="D416" t="s">
        <v>4437</v>
      </c>
      <c r="F416" s="34" t="str">
        <f>IF(AND(V416="TEXT",AB416&lt;&gt;""),"Coded",VLOOKUP(V416,Lists!$E$1:$F$12,2,FALSE))</f>
        <v>Coded</v>
      </c>
      <c r="G416" s="50">
        <f t="shared" ca="1" si="33"/>
        <v>30</v>
      </c>
      <c r="H416" t="s">
        <v>3032</v>
      </c>
      <c r="J416" s="34" t="str">
        <f t="shared" si="30"/>
        <v/>
      </c>
      <c r="K416" s="34" t="str">
        <f t="shared" si="31"/>
        <v/>
      </c>
      <c r="O416" t="s">
        <v>1015</v>
      </c>
      <c r="P416" s="34" t="str">
        <f t="shared" si="34"/>
        <v/>
      </c>
      <c r="V416" t="s">
        <v>16</v>
      </c>
      <c r="W416" t="s">
        <v>4438</v>
      </c>
      <c r="X416" t="s">
        <v>4439</v>
      </c>
      <c r="Y416" t="s">
        <v>4440</v>
      </c>
      <c r="Z416" t="s">
        <v>4441</v>
      </c>
      <c r="AA416" t="s">
        <v>3032</v>
      </c>
      <c r="AB416" t="s">
        <v>4471</v>
      </c>
    </row>
    <row r="417" spans="1:28" ht="15" hidden="1" customHeight="1" x14ac:dyDescent="0.2">
      <c r="A417" t="s">
        <v>4087</v>
      </c>
      <c r="B417" t="s">
        <v>4427</v>
      </c>
      <c r="C417" s="50">
        <f t="shared" ca="1" si="32"/>
        <v>29</v>
      </c>
      <c r="D417" t="s">
        <v>4437</v>
      </c>
      <c r="F417" s="34" t="str">
        <f>IF(AND(V417="TEXT",AB417&lt;&gt;""),"Coded",VLOOKUP(V417,Lists!$E$1:$F$12,2,FALSE))</f>
        <v>Coded</v>
      </c>
      <c r="G417" s="50">
        <f t="shared" ca="1" si="33"/>
        <v>31</v>
      </c>
      <c r="H417" t="s">
        <v>3034</v>
      </c>
      <c r="J417" s="34" t="str">
        <f t="shared" si="30"/>
        <v/>
      </c>
      <c r="K417" s="34" t="str">
        <f t="shared" si="31"/>
        <v/>
      </c>
      <c r="O417" t="s">
        <v>1015</v>
      </c>
      <c r="P417" s="34" t="str">
        <f t="shared" si="34"/>
        <v/>
      </c>
      <c r="V417" t="s">
        <v>16</v>
      </c>
      <c r="W417" t="s">
        <v>4438</v>
      </c>
      <c r="X417" t="s">
        <v>4439</v>
      </c>
      <c r="Y417" t="s">
        <v>4440</v>
      </c>
      <c r="Z417" t="s">
        <v>4441</v>
      </c>
      <c r="AA417" t="s">
        <v>3034</v>
      </c>
      <c r="AB417" t="s">
        <v>4472</v>
      </c>
    </row>
    <row r="418" spans="1:28" ht="15" hidden="1" customHeight="1" x14ac:dyDescent="0.2">
      <c r="A418" t="s">
        <v>4087</v>
      </c>
      <c r="B418" t="s">
        <v>4427</v>
      </c>
      <c r="C418" s="50">
        <f t="shared" ca="1" si="32"/>
        <v>29</v>
      </c>
      <c r="D418" t="s">
        <v>4437</v>
      </c>
      <c r="F418" s="34" t="str">
        <f>IF(AND(V418="TEXT",AB418&lt;&gt;""),"Coded",VLOOKUP(V418,Lists!$E$1:$F$12,2,FALSE))</f>
        <v>Coded</v>
      </c>
      <c r="G418" s="50">
        <f t="shared" ca="1" si="33"/>
        <v>32</v>
      </c>
      <c r="H418" t="s">
        <v>3040</v>
      </c>
      <c r="J418" s="34" t="str">
        <f t="shared" si="30"/>
        <v/>
      </c>
      <c r="K418" s="34" t="str">
        <f t="shared" si="31"/>
        <v/>
      </c>
      <c r="O418" t="s">
        <v>1015</v>
      </c>
      <c r="P418" s="34" t="str">
        <f t="shared" si="34"/>
        <v/>
      </c>
      <c r="V418" t="s">
        <v>16</v>
      </c>
      <c r="W418" t="s">
        <v>4438</v>
      </c>
      <c r="X418" t="s">
        <v>4439</v>
      </c>
      <c r="Y418" t="s">
        <v>4440</v>
      </c>
      <c r="Z418" t="s">
        <v>4441</v>
      </c>
      <c r="AA418" t="s">
        <v>3040</v>
      </c>
      <c r="AB418" t="s">
        <v>4473</v>
      </c>
    </row>
    <row r="419" spans="1:28" ht="15" hidden="1" customHeight="1" x14ac:dyDescent="0.2">
      <c r="A419" t="s">
        <v>4087</v>
      </c>
      <c r="B419" t="s">
        <v>4427</v>
      </c>
      <c r="C419" s="50">
        <f t="shared" ca="1" si="32"/>
        <v>29</v>
      </c>
      <c r="D419" t="s">
        <v>4437</v>
      </c>
      <c r="F419" s="34" t="str">
        <f>IF(AND(V419="TEXT",AB419&lt;&gt;""),"Coded",VLOOKUP(V419,Lists!$E$1:$F$12,2,FALSE))</f>
        <v>Coded</v>
      </c>
      <c r="G419" s="50">
        <f t="shared" ca="1" si="33"/>
        <v>33</v>
      </c>
      <c r="H419" t="s">
        <v>4474</v>
      </c>
      <c r="J419" s="34" t="str">
        <f t="shared" si="30"/>
        <v/>
      </c>
      <c r="K419" s="34" t="str">
        <f t="shared" si="31"/>
        <v/>
      </c>
      <c r="O419" t="s">
        <v>1015</v>
      </c>
      <c r="P419" s="34" t="str">
        <f t="shared" si="34"/>
        <v/>
      </c>
      <c r="V419" t="s">
        <v>16</v>
      </c>
      <c r="W419" t="s">
        <v>4438</v>
      </c>
      <c r="X419" t="s">
        <v>4439</v>
      </c>
      <c r="Y419" t="s">
        <v>4440</v>
      </c>
      <c r="Z419" t="s">
        <v>4441</v>
      </c>
      <c r="AA419" t="s">
        <v>4474</v>
      </c>
      <c r="AB419" t="s">
        <v>4475</v>
      </c>
    </row>
    <row r="420" spans="1:28" ht="15" hidden="1" customHeight="1" x14ac:dyDescent="0.2">
      <c r="A420" t="s">
        <v>4087</v>
      </c>
      <c r="B420" t="s">
        <v>4427</v>
      </c>
      <c r="C420" s="50">
        <f t="shared" ca="1" si="32"/>
        <v>29</v>
      </c>
      <c r="D420" t="s">
        <v>4437</v>
      </c>
      <c r="F420" s="34" t="str">
        <f>IF(AND(V420="TEXT",AB420&lt;&gt;""),"Coded",VLOOKUP(V420,Lists!$E$1:$F$12,2,FALSE))</f>
        <v>Coded</v>
      </c>
      <c r="G420" s="50">
        <f t="shared" ca="1" si="33"/>
        <v>34</v>
      </c>
      <c r="H420" t="s">
        <v>3052</v>
      </c>
      <c r="J420" s="34" t="str">
        <f t="shared" si="30"/>
        <v/>
      </c>
      <c r="K420" s="34" t="str">
        <f t="shared" si="31"/>
        <v/>
      </c>
      <c r="O420" t="s">
        <v>1015</v>
      </c>
      <c r="P420" s="34" t="str">
        <f t="shared" si="34"/>
        <v/>
      </c>
      <c r="V420" t="s">
        <v>16</v>
      </c>
      <c r="W420" t="s">
        <v>4438</v>
      </c>
      <c r="X420" t="s">
        <v>4439</v>
      </c>
      <c r="Y420" t="s">
        <v>4440</v>
      </c>
      <c r="Z420" t="s">
        <v>4441</v>
      </c>
      <c r="AA420" t="s">
        <v>3052</v>
      </c>
      <c r="AB420" t="s">
        <v>4476</v>
      </c>
    </row>
    <row r="421" spans="1:28" ht="15" hidden="1" customHeight="1" x14ac:dyDescent="0.2">
      <c r="A421" t="s">
        <v>4087</v>
      </c>
      <c r="B421" t="s">
        <v>4427</v>
      </c>
      <c r="C421" s="50">
        <f t="shared" ca="1" si="32"/>
        <v>29</v>
      </c>
      <c r="D421" t="s">
        <v>4437</v>
      </c>
      <c r="F421" s="34" t="str">
        <f>IF(AND(V421="TEXT",AB421&lt;&gt;""),"Coded",VLOOKUP(V421,Lists!$E$1:$F$12,2,FALSE))</f>
        <v>Coded</v>
      </c>
      <c r="G421" s="50">
        <f t="shared" ca="1" si="33"/>
        <v>35</v>
      </c>
      <c r="H421" t="s">
        <v>3054</v>
      </c>
      <c r="J421" s="34" t="str">
        <f t="shared" si="30"/>
        <v/>
      </c>
      <c r="K421" s="34" t="str">
        <f t="shared" si="31"/>
        <v/>
      </c>
      <c r="O421" t="s">
        <v>1015</v>
      </c>
      <c r="P421" s="34" t="str">
        <f t="shared" si="34"/>
        <v/>
      </c>
      <c r="V421" t="s">
        <v>16</v>
      </c>
      <c r="W421" t="s">
        <v>4438</v>
      </c>
      <c r="X421" t="s">
        <v>4439</v>
      </c>
      <c r="Y421" t="s">
        <v>4440</v>
      </c>
      <c r="Z421" t="s">
        <v>4441</v>
      </c>
      <c r="AA421" t="s">
        <v>3054</v>
      </c>
      <c r="AB421" t="s">
        <v>4477</v>
      </c>
    </row>
    <row r="422" spans="1:28" ht="15" hidden="1" customHeight="1" x14ac:dyDescent="0.2">
      <c r="A422" t="s">
        <v>4087</v>
      </c>
      <c r="B422" t="s">
        <v>4427</v>
      </c>
      <c r="C422" s="50">
        <f t="shared" ca="1" si="32"/>
        <v>29</v>
      </c>
      <c r="D422" t="s">
        <v>4437</v>
      </c>
      <c r="F422" s="34" t="str">
        <f>IF(AND(V422="TEXT",AB422&lt;&gt;""),"Coded",VLOOKUP(V422,Lists!$E$1:$F$12,2,FALSE))</f>
        <v>Coded</v>
      </c>
      <c r="G422" s="50">
        <f t="shared" ca="1" si="33"/>
        <v>36</v>
      </c>
      <c r="H422" t="s">
        <v>4478</v>
      </c>
      <c r="J422" s="34" t="str">
        <f t="shared" si="30"/>
        <v/>
      </c>
      <c r="K422" s="34" t="str">
        <f t="shared" si="31"/>
        <v/>
      </c>
      <c r="O422" t="s">
        <v>1015</v>
      </c>
      <c r="P422" s="34" t="str">
        <f t="shared" si="34"/>
        <v/>
      </c>
      <c r="V422" t="s">
        <v>16</v>
      </c>
      <c r="W422" t="s">
        <v>4438</v>
      </c>
      <c r="X422" t="s">
        <v>4439</v>
      </c>
      <c r="Y422" t="s">
        <v>4440</v>
      </c>
      <c r="Z422" t="s">
        <v>4441</v>
      </c>
      <c r="AA422" t="s">
        <v>4478</v>
      </c>
      <c r="AB422" t="s">
        <v>4479</v>
      </c>
    </row>
    <row r="423" spans="1:28" ht="15" hidden="1" customHeight="1" x14ac:dyDescent="0.2">
      <c r="A423" t="s">
        <v>4087</v>
      </c>
      <c r="B423" t="s">
        <v>4427</v>
      </c>
      <c r="C423" s="50">
        <f t="shared" ca="1" si="32"/>
        <v>29</v>
      </c>
      <c r="D423" t="s">
        <v>4437</v>
      </c>
      <c r="F423" s="34" t="str">
        <f>IF(AND(V423="TEXT",AB423&lt;&gt;""),"Coded",VLOOKUP(V423,Lists!$E$1:$F$12,2,FALSE))</f>
        <v>Coded</v>
      </c>
      <c r="G423" s="50">
        <f t="shared" ca="1" si="33"/>
        <v>37</v>
      </c>
      <c r="H423" t="s">
        <v>3066</v>
      </c>
      <c r="J423" s="34" t="str">
        <f t="shared" si="30"/>
        <v/>
      </c>
      <c r="K423" s="34" t="str">
        <f t="shared" si="31"/>
        <v/>
      </c>
      <c r="O423" t="s">
        <v>1015</v>
      </c>
      <c r="P423" s="34" t="str">
        <f t="shared" si="34"/>
        <v/>
      </c>
      <c r="V423" t="s">
        <v>16</v>
      </c>
      <c r="W423" t="s">
        <v>4438</v>
      </c>
      <c r="X423" t="s">
        <v>4439</v>
      </c>
      <c r="Y423" t="s">
        <v>4440</v>
      </c>
      <c r="Z423" t="s">
        <v>4441</v>
      </c>
      <c r="AA423" t="s">
        <v>3066</v>
      </c>
      <c r="AB423" t="s">
        <v>4480</v>
      </c>
    </row>
    <row r="424" spans="1:28" ht="15" hidden="1" customHeight="1" x14ac:dyDescent="0.2">
      <c r="A424" t="s">
        <v>4087</v>
      </c>
      <c r="B424" t="s">
        <v>4427</v>
      </c>
      <c r="C424" s="50">
        <f t="shared" ca="1" si="32"/>
        <v>29</v>
      </c>
      <c r="D424" t="s">
        <v>4437</v>
      </c>
      <c r="F424" s="34" t="str">
        <f>IF(AND(V424="TEXT",AB424&lt;&gt;""),"Coded",VLOOKUP(V424,Lists!$E$1:$F$12,2,FALSE))</f>
        <v>Coded</v>
      </c>
      <c r="G424" s="50">
        <f t="shared" ca="1" si="33"/>
        <v>38</v>
      </c>
      <c r="H424" t="s">
        <v>4481</v>
      </c>
      <c r="J424" s="34" t="str">
        <f t="shared" si="30"/>
        <v/>
      </c>
      <c r="K424" s="34" t="str">
        <f t="shared" si="31"/>
        <v/>
      </c>
      <c r="O424" t="s">
        <v>1015</v>
      </c>
      <c r="P424" s="34" t="str">
        <f t="shared" si="34"/>
        <v/>
      </c>
      <c r="V424" t="s">
        <v>16</v>
      </c>
      <c r="W424" t="s">
        <v>4438</v>
      </c>
      <c r="X424" t="s">
        <v>4439</v>
      </c>
      <c r="Y424" t="s">
        <v>4440</v>
      </c>
      <c r="Z424" t="s">
        <v>4441</v>
      </c>
      <c r="AA424" t="s">
        <v>4481</v>
      </c>
      <c r="AB424" t="s">
        <v>4482</v>
      </c>
    </row>
    <row r="425" spans="1:28" ht="15" hidden="1" customHeight="1" x14ac:dyDescent="0.2">
      <c r="A425" t="s">
        <v>4087</v>
      </c>
      <c r="B425" t="s">
        <v>4427</v>
      </c>
      <c r="C425" s="50">
        <f t="shared" ca="1" si="32"/>
        <v>29</v>
      </c>
      <c r="D425" t="s">
        <v>4437</v>
      </c>
      <c r="F425" s="34" t="str">
        <f>IF(AND(V425="TEXT",AB425&lt;&gt;""),"Coded",VLOOKUP(V425,Lists!$E$1:$F$12,2,FALSE))</f>
        <v>Coded</v>
      </c>
      <c r="G425" s="50">
        <f t="shared" ca="1" si="33"/>
        <v>39</v>
      </c>
      <c r="H425" t="s">
        <v>3072</v>
      </c>
      <c r="J425" s="34" t="str">
        <f t="shared" si="30"/>
        <v/>
      </c>
      <c r="K425" s="34" t="str">
        <f t="shared" si="31"/>
        <v/>
      </c>
      <c r="O425" t="s">
        <v>1015</v>
      </c>
      <c r="P425" s="34" t="str">
        <f t="shared" si="34"/>
        <v/>
      </c>
      <c r="V425" t="s">
        <v>16</v>
      </c>
      <c r="W425" t="s">
        <v>4438</v>
      </c>
      <c r="X425" t="s">
        <v>4439</v>
      </c>
      <c r="Y425" t="s">
        <v>4440</v>
      </c>
      <c r="Z425" t="s">
        <v>4441</v>
      </c>
      <c r="AA425" t="s">
        <v>3072</v>
      </c>
      <c r="AB425" t="s">
        <v>4483</v>
      </c>
    </row>
    <row r="426" spans="1:28" ht="15" hidden="1" customHeight="1" x14ac:dyDescent="0.2">
      <c r="A426" t="s">
        <v>4087</v>
      </c>
      <c r="B426" t="s">
        <v>4427</v>
      </c>
      <c r="C426" s="50">
        <f t="shared" ca="1" si="32"/>
        <v>29</v>
      </c>
      <c r="D426" t="s">
        <v>4437</v>
      </c>
      <c r="F426" s="34" t="str">
        <f>IF(AND(V426="TEXT",AB426&lt;&gt;""),"Coded",VLOOKUP(V426,Lists!$E$1:$F$12,2,FALSE))</f>
        <v>Coded</v>
      </c>
      <c r="G426" s="50">
        <f t="shared" ca="1" si="33"/>
        <v>40</v>
      </c>
      <c r="H426" t="s">
        <v>3079</v>
      </c>
      <c r="J426" s="34" t="str">
        <f t="shared" si="30"/>
        <v/>
      </c>
      <c r="K426" s="34" t="str">
        <f t="shared" si="31"/>
        <v/>
      </c>
      <c r="O426" t="s">
        <v>1015</v>
      </c>
      <c r="P426" s="34" t="str">
        <f t="shared" si="34"/>
        <v/>
      </c>
      <c r="V426" t="s">
        <v>16</v>
      </c>
      <c r="W426" t="s">
        <v>4438</v>
      </c>
      <c r="X426" t="s">
        <v>4439</v>
      </c>
      <c r="Y426" t="s">
        <v>4440</v>
      </c>
      <c r="Z426" t="s">
        <v>4441</v>
      </c>
      <c r="AA426" t="s">
        <v>3079</v>
      </c>
      <c r="AB426" t="s">
        <v>4484</v>
      </c>
    </row>
    <row r="427" spans="1:28" ht="15" hidden="1" customHeight="1" x14ac:dyDescent="0.2">
      <c r="A427" t="s">
        <v>4087</v>
      </c>
      <c r="B427" t="s">
        <v>4427</v>
      </c>
      <c r="C427" s="50">
        <f t="shared" ca="1" si="32"/>
        <v>29</v>
      </c>
      <c r="D427" t="s">
        <v>4437</v>
      </c>
      <c r="F427" s="34" t="str">
        <f>IF(AND(V427="TEXT",AB427&lt;&gt;""),"Coded",VLOOKUP(V427,Lists!$E$1:$F$12,2,FALSE))</f>
        <v>Coded</v>
      </c>
      <c r="G427" s="50">
        <f t="shared" ca="1" si="33"/>
        <v>41</v>
      </c>
      <c r="H427" t="s">
        <v>4485</v>
      </c>
      <c r="J427" s="34" t="str">
        <f t="shared" si="30"/>
        <v/>
      </c>
      <c r="K427" s="34" t="str">
        <f t="shared" si="31"/>
        <v/>
      </c>
      <c r="O427" t="s">
        <v>1015</v>
      </c>
      <c r="P427" s="34" t="str">
        <f t="shared" si="34"/>
        <v/>
      </c>
      <c r="V427" t="s">
        <v>16</v>
      </c>
      <c r="W427" t="s">
        <v>4438</v>
      </c>
      <c r="X427" t="s">
        <v>4439</v>
      </c>
      <c r="Y427" t="s">
        <v>4440</v>
      </c>
      <c r="Z427" t="s">
        <v>4441</v>
      </c>
      <c r="AA427" t="s">
        <v>4485</v>
      </c>
      <c r="AB427" t="s">
        <v>4486</v>
      </c>
    </row>
    <row r="428" spans="1:28" ht="15" hidden="1" customHeight="1" x14ac:dyDescent="0.2">
      <c r="A428" t="s">
        <v>4087</v>
      </c>
      <c r="B428" t="s">
        <v>4427</v>
      </c>
      <c r="C428" s="50">
        <f t="shared" ca="1" si="32"/>
        <v>29</v>
      </c>
      <c r="D428" t="s">
        <v>4437</v>
      </c>
      <c r="F428" s="34" t="str">
        <f>IF(AND(V428="TEXT",AB428&lt;&gt;""),"Coded",VLOOKUP(V428,Lists!$E$1:$F$12,2,FALSE))</f>
        <v>Coded</v>
      </c>
      <c r="G428" s="50">
        <f t="shared" ca="1" si="33"/>
        <v>42</v>
      </c>
      <c r="H428" t="s">
        <v>3081</v>
      </c>
      <c r="J428" s="34" t="str">
        <f t="shared" si="30"/>
        <v/>
      </c>
      <c r="K428" s="34" t="str">
        <f t="shared" si="31"/>
        <v/>
      </c>
      <c r="O428" t="s">
        <v>1015</v>
      </c>
      <c r="P428" s="34" t="str">
        <f t="shared" si="34"/>
        <v/>
      </c>
      <c r="V428" t="s">
        <v>16</v>
      </c>
      <c r="W428" t="s">
        <v>4438</v>
      </c>
      <c r="X428" t="s">
        <v>4439</v>
      </c>
      <c r="Y428" t="s">
        <v>4440</v>
      </c>
      <c r="Z428" t="s">
        <v>4441</v>
      </c>
      <c r="AA428" t="s">
        <v>3081</v>
      </c>
      <c r="AB428" t="s">
        <v>4487</v>
      </c>
    </row>
    <row r="429" spans="1:28" ht="15" hidden="1" customHeight="1" x14ac:dyDescent="0.2">
      <c r="A429" t="s">
        <v>4087</v>
      </c>
      <c r="B429" t="s">
        <v>4427</v>
      </c>
      <c r="C429" s="50">
        <f t="shared" ca="1" si="32"/>
        <v>29</v>
      </c>
      <c r="D429" t="s">
        <v>4437</v>
      </c>
      <c r="F429" s="34" t="str">
        <f>IF(AND(V429="TEXT",AB429&lt;&gt;""),"Coded",VLOOKUP(V429,Lists!$E$1:$F$12,2,FALSE))</f>
        <v>Coded</v>
      </c>
      <c r="G429" s="50">
        <f t="shared" ca="1" si="33"/>
        <v>43</v>
      </c>
      <c r="H429" t="s">
        <v>3087</v>
      </c>
      <c r="J429" s="34" t="str">
        <f t="shared" si="30"/>
        <v/>
      </c>
      <c r="K429" s="34" t="str">
        <f t="shared" si="31"/>
        <v/>
      </c>
      <c r="O429" t="s">
        <v>1015</v>
      </c>
      <c r="P429" s="34" t="str">
        <f t="shared" si="34"/>
        <v/>
      </c>
      <c r="V429" t="s">
        <v>16</v>
      </c>
      <c r="W429" t="s">
        <v>4438</v>
      </c>
      <c r="X429" t="s">
        <v>4439</v>
      </c>
      <c r="Y429" t="s">
        <v>4440</v>
      </c>
      <c r="Z429" t="s">
        <v>4441</v>
      </c>
      <c r="AA429" t="s">
        <v>3087</v>
      </c>
      <c r="AB429" t="s">
        <v>4488</v>
      </c>
    </row>
    <row r="430" spans="1:28" ht="15" hidden="1" customHeight="1" x14ac:dyDescent="0.2">
      <c r="A430" t="s">
        <v>4087</v>
      </c>
      <c r="B430" t="s">
        <v>4427</v>
      </c>
      <c r="C430" s="50">
        <f t="shared" ca="1" si="32"/>
        <v>29</v>
      </c>
      <c r="D430" t="s">
        <v>4437</v>
      </c>
      <c r="F430" s="34" t="str">
        <f>IF(AND(V430="TEXT",AB430&lt;&gt;""),"Coded",VLOOKUP(V430,Lists!$E$1:$F$12,2,FALSE))</f>
        <v>Coded</v>
      </c>
      <c r="G430" s="50">
        <f t="shared" ca="1" si="33"/>
        <v>44</v>
      </c>
      <c r="H430" t="s">
        <v>4435</v>
      </c>
      <c r="J430" s="34" t="str">
        <f t="shared" si="30"/>
        <v/>
      </c>
      <c r="K430" s="34" t="str">
        <f t="shared" si="31"/>
        <v/>
      </c>
      <c r="O430" t="s">
        <v>1015</v>
      </c>
      <c r="P430" s="34" t="str">
        <f t="shared" si="34"/>
        <v/>
      </c>
      <c r="V430" t="s">
        <v>16</v>
      </c>
      <c r="W430" t="s">
        <v>4438</v>
      </c>
      <c r="X430" t="s">
        <v>4439</v>
      </c>
      <c r="Y430" t="s">
        <v>4440</v>
      </c>
      <c r="Z430" t="s">
        <v>4441</v>
      </c>
      <c r="AA430" t="s">
        <v>4435</v>
      </c>
      <c r="AB430" t="s">
        <v>4489</v>
      </c>
    </row>
    <row r="431" spans="1:28" ht="15" hidden="1" customHeight="1" x14ac:dyDescent="0.2">
      <c r="A431" t="s">
        <v>4087</v>
      </c>
      <c r="B431" t="s">
        <v>4427</v>
      </c>
      <c r="C431" s="50">
        <f t="shared" ca="1" si="32"/>
        <v>30</v>
      </c>
      <c r="D431" t="s">
        <v>4490</v>
      </c>
      <c r="F431" s="34" t="str">
        <f>IF(AND(V431="TEXT",AB431&lt;&gt;""),"Coded",VLOOKUP(V431,Lists!$E$1:$F$12,2,FALSE))</f>
        <v>Coded</v>
      </c>
      <c r="G431" s="50">
        <f t="shared" ca="1" si="33"/>
        <v>1</v>
      </c>
      <c r="H431" t="s">
        <v>1432</v>
      </c>
      <c r="J431" s="34" t="str">
        <f t="shared" si="30"/>
        <v/>
      </c>
      <c r="K431" s="34" t="str">
        <f t="shared" si="31"/>
        <v/>
      </c>
      <c r="O431" t="s">
        <v>1015</v>
      </c>
      <c r="P431" s="34" t="str">
        <f t="shared" si="34"/>
        <v/>
      </c>
      <c r="V431" t="s">
        <v>16</v>
      </c>
      <c r="W431" t="s">
        <v>4491</v>
      </c>
      <c r="X431" t="s">
        <v>4492</v>
      </c>
      <c r="Y431" t="s">
        <v>4493</v>
      </c>
      <c r="Z431" t="s">
        <v>4494</v>
      </c>
      <c r="AA431" t="s">
        <v>1432</v>
      </c>
      <c r="AB431" t="s">
        <v>4495</v>
      </c>
    </row>
    <row r="432" spans="1:28" ht="15" hidden="1" customHeight="1" x14ac:dyDescent="0.2">
      <c r="A432" t="s">
        <v>4087</v>
      </c>
      <c r="B432" t="s">
        <v>4427</v>
      </c>
      <c r="C432" s="50">
        <f t="shared" ca="1" si="32"/>
        <v>30</v>
      </c>
      <c r="D432" t="s">
        <v>4490</v>
      </c>
      <c r="F432" s="34" t="str">
        <f>IF(AND(V432="TEXT",AB432&lt;&gt;""),"Coded",VLOOKUP(V432,Lists!$E$1:$F$12,2,FALSE))</f>
        <v>Coded</v>
      </c>
      <c r="G432" s="50">
        <f t="shared" ca="1" si="33"/>
        <v>2</v>
      </c>
      <c r="H432" t="s">
        <v>2893</v>
      </c>
      <c r="J432" s="34" t="str">
        <f t="shared" si="30"/>
        <v/>
      </c>
      <c r="K432" s="34" t="str">
        <f t="shared" si="31"/>
        <v/>
      </c>
      <c r="O432" t="s">
        <v>1015</v>
      </c>
      <c r="P432" s="34" t="str">
        <f t="shared" si="34"/>
        <v/>
      </c>
      <c r="V432" t="s">
        <v>16</v>
      </c>
      <c r="W432" t="s">
        <v>4491</v>
      </c>
      <c r="X432" t="s">
        <v>4492</v>
      </c>
      <c r="Y432" t="s">
        <v>4493</v>
      </c>
      <c r="Z432" t="s">
        <v>4494</v>
      </c>
      <c r="AA432" t="s">
        <v>2893</v>
      </c>
      <c r="AB432" t="s">
        <v>4496</v>
      </c>
    </row>
    <row r="433" spans="1:28" ht="15" hidden="1" customHeight="1" x14ac:dyDescent="0.2">
      <c r="A433" t="s">
        <v>4087</v>
      </c>
      <c r="B433" t="s">
        <v>4427</v>
      </c>
      <c r="C433" s="50">
        <f t="shared" ca="1" si="32"/>
        <v>30</v>
      </c>
      <c r="D433" t="s">
        <v>4490</v>
      </c>
      <c r="F433" s="34" t="str">
        <f>IF(AND(V433="TEXT",AB433&lt;&gt;""),"Coded",VLOOKUP(V433,Lists!$E$1:$F$12,2,FALSE))</f>
        <v>Coded</v>
      </c>
      <c r="G433" s="50">
        <f t="shared" ca="1" si="33"/>
        <v>3</v>
      </c>
      <c r="H433" t="s">
        <v>2899</v>
      </c>
      <c r="J433" s="34" t="str">
        <f t="shared" si="30"/>
        <v/>
      </c>
      <c r="K433" s="34" t="str">
        <f t="shared" si="31"/>
        <v/>
      </c>
      <c r="O433" t="s">
        <v>1015</v>
      </c>
      <c r="P433" s="34" t="str">
        <f t="shared" si="34"/>
        <v/>
      </c>
      <c r="V433" t="s">
        <v>16</v>
      </c>
      <c r="W433" t="s">
        <v>4491</v>
      </c>
      <c r="X433" t="s">
        <v>4492</v>
      </c>
      <c r="Y433" t="s">
        <v>4493</v>
      </c>
      <c r="Z433" t="s">
        <v>4494</v>
      </c>
      <c r="AA433" t="s">
        <v>2899</v>
      </c>
      <c r="AB433" t="s">
        <v>4497</v>
      </c>
    </row>
    <row r="434" spans="1:28" ht="15" hidden="1" customHeight="1" x14ac:dyDescent="0.2">
      <c r="A434" t="s">
        <v>4087</v>
      </c>
      <c r="B434" t="s">
        <v>4427</v>
      </c>
      <c r="C434" s="50">
        <f t="shared" ca="1" si="32"/>
        <v>30</v>
      </c>
      <c r="D434" t="s">
        <v>4490</v>
      </c>
      <c r="F434" s="34" t="str">
        <f>IF(AND(V434="TEXT",AB434&lt;&gt;""),"Coded",VLOOKUP(V434,Lists!$E$1:$F$12,2,FALSE))</f>
        <v>Coded</v>
      </c>
      <c r="G434" s="50">
        <f t="shared" ca="1" si="33"/>
        <v>4</v>
      </c>
      <c r="H434" t="s">
        <v>2901</v>
      </c>
      <c r="J434" s="34" t="str">
        <f t="shared" si="30"/>
        <v/>
      </c>
      <c r="K434" s="34" t="str">
        <f t="shared" si="31"/>
        <v/>
      </c>
      <c r="O434" t="s">
        <v>1015</v>
      </c>
      <c r="P434" s="34" t="str">
        <f t="shared" si="34"/>
        <v/>
      </c>
      <c r="V434" t="s">
        <v>16</v>
      </c>
      <c r="W434" t="s">
        <v>4491</v>
      </c>
      <c r="X434" t="s">
        <v>4492</v>
      </c>
      <c r="Y434" t="s">
        <v>4493</v>
      </c>
      <c r="Z434" t="s">
        <v>4494</v>
      </c>
      <c r="AA434" t="s">
        <v>2901</v>
      </c>
      <c r="AB434" t="s">
        <v>4498</v>
      </c>
    </row>
    <row r="435" spans="1:28" ht="15" hidden="1" customHeight="1" x14ac:dyDescent="0.2">
      <c r="A435" t="s">
        <v>4087</v>
      </c>
      <c r="B435" t="s">
        <v>4427</v>
      </c>
      <c r="C435" s="50">
        <f t="shared" ca="1" si="32"/>
        <v>30</v>
      </c>
      <c r="D435" t="s">
        <v>4490</v>
      </c>
      <c r="F435" s="34" t="str">
        <f>IF(AND(V435="TEXT",AB435&lt;&gt;""),"Coded",VLOOKUP(V435,Lists!$E$1:$F$12,2,FALSE))</f>
        <v>Coded</v>
      </c>
      <c r="G435" s="50">
        <f t="shared" ca="1" si="33"/>
        <v>5</v>
      </c>
      <c r="H435" t="s">
        <v>2911</v>
      </c>
      <c r="J435" s="34" t="str">
        <f t="shared" si="30"/>
        <v/>
      </c>
      <c r="K435" s="34" t="str">
        <f t="shared" si="31"/>
        <v/>
      </c>
      <c r="O435" t="s">
        <v>1015</v>
      </c>
      <c r="P435" s="34" t="str">
        <f t="shared" si="34"/>
        <v/>
      </c>
      <c r="V435" t="s">
        <v>16</v>
      </c>
      <c r="W435" t="s">
        <v>4491</v>
      </c>
      <c r="X435" t="s">
        <v>4492</v>
      </c>
      <c r="Y435" t="s">
        <v>4493</v>
      </c>
      <c r="Z435" t="s">
        <v>4494</v>
      </c>
      <c r="AA435" t="s">
        <v>2911</v>
      </c>
      <c r="AB435" t="s">
        <v>4499</v>
      </c>
    </row>
    <row r="436" spans="1:28" ht="15" hidden="1" customHeight="1" x14ac:dyDescent="0.2">
      <c r="A436" t="s">
        <v>4087</v>
      </c>
      <c r="B436" t="s">
        <v>4427</v>
      </c>
      <c r="C436" s="50">
        <f t="shared" ca="1" si="32"/>
        <v>30</v>
      </c>
      <c r="D436" t="s">
        <v>4490</v>
      </c>
      <c r="F436" s="34" t="str">
        <f>IF(AND(V436="TEXT",AB436&lt;&gt;""),"Coded",VLOOKUP(V436,Lists!$E$1:$F$12,2,FALSE))</f>
        <v>Coded</v>
      </c>
      <c r="G436" s="50">
        <f t="shared" ca="1" si="33"/>
        <v>6</v>
      </c>
      <c r="H436" t="s">
        <v>2918</v>
      </c>
      <c r="J436" s="34" t="str">
        <f t="shared" si="30"/>
        <v/>
      </c>
      <c r="K436" s="34" t="str">
        <f t="shared" si="31"/>
        <v/>
      </c>
      <c r="O436" t="s">
        <v>1015</v>
      </c>
      <c r="P436" s="34" t="str">
        <f t="shared" si="34"/>
        <v/>
      </c>
      <c r="V436" t="s">
        <v>16</v>
      </c>
      <c r="W436" t="s">
        <v>4491</v>
      </c>
      <c r="X436" t="s">
        <v>4492</v>
      </c>
      <c r="Y436" t="s">
        <v>4493</v>
      </c>
      <c r="Z436" t="s">
        <v>4494</v>
      </c>
      <c r="AA436" t="s">
        <v>2918</v>
      </c>
      <c r="AB436" t="s">
        <v>4500</v>
      </c>
    </row>
    <row r="437" spans="1:28" ht="15" hidden="1" customHeight="1" x14ac:dyDescent="0.2">
      <c r="A437" t="s">
        <v>4087</v>
      </c>
      <c r="B437" t="s">
        <v>4427</v>
      </c>
      <c r="C437" s="50">
        <f t="shared" ca="1" si="32"/>
        <v>30</v>
      </c>
      <c r="D437" t="s">
        <v>4490</v>
      </c>
      <c r="F437" s="34" t="str">
        <f>IF(AND(V437="TEXT",AB437&lt;&gt;""),"Coded",VLOOKUP(V437,Lists!$E$1:$F$12,2,FALSE))</f>
        <v>Coded</v>
      </c>
      <c r="G437" s="50">
        <f t="shared" ca="1" si="33"/>
        <v>7</v>
      </c>
      <c r="H437" t="s">
        <v>2925</v>
      </c>
      <c r="J437" s="34" t="str">
        <f t="shared" si="30"/>
        <v/>
      </c>
      <c r="K437" s="34" t="str">
        <f t="shared" si="31"/>
        <v/>
      </c>
      <c r="O437" t="s">
        <v>1015</v>
      </c>
      <c r="P437" s="34" t="str">
        <f t="shared" si="34"/>
        <v/>
      </c>
      <c r="V437" t="s">
        <v>16</v>
      </c>
      <c r="W437" t="s">
        <v>4491</v>
      </c>
      <c r="X437" t="s">
        <v>4492</v>
      </c>
      <c r="Y437" t="s">
        <v>4493</v>
      </c>
      <c r="Z437" t="s">
        <v>4494</v>
      </c>
      <c r="AA437" t="s">
        <v>2925</v>
      </c>
      <c r="AB437" t="s">
        <v>4501</v>
      </c>
    </row>
    <row r="438" spans="1:28" ht="15" hidden="1" customHeight="1" x14ac:dyDescent="0.2">
      <c r="A438" t="s">
        <v>4087</v>
      </c>
      <c r="B438" t="s">
        <v>4427</v>
      </c>
      <c r="C438" s="50">
        <f t="shared" ca="1" si="32"/>
        <v>30</v>
      </c>
      <c r="D438" t="s">
        <v>4490</v>
      </c>
      <c r="F438" s="34" t="str">
        <f>IF(AND(V438="TEXT",AB438&lt;&gt;""),"Coded",VLOOKUP(V438,Lists!$E$1:$F$12,2,FALSE))</f>
        <v>Coded</v>
      </c>
      <c r="G438" s="50">
        <f t="shared" ca="1" si="33"/>
        <v>8</v>
      </c>
      <c r="H438" t="s">
        <v>4431</v>
      </c>
      <c r="J438" s="34" t="str">
        <f t="shared" si="30"/>
        <v/>
      </c>
      <c r="K438" s="34" t="str">
        <f t="shared" si="31"/>
        <v/>
      </c>
      <c r="O438" t="s">
        <v>1015</v>
      </c>
      <c r="P438" s="34" t="str">
        <f t="shared" si="34"/>
        <v/>
      </c>
      <c r="V438" t="s">
        <v>16</v>
      </c>
      <c r="W438" t="s">
        <v>4491</v>
      </c>
      <c r="X438" t="s">
        <v>4492</v>
      </c>
      <c r="Y438" t="s">
        <v>4493</v>
      </c>
      <c r="Z438" t="s">
        <v>4494</v>
      </c>
      <c r="AA438" t="s">
        <v>4431</v>
      </c>
      <c r="AB438" t="s">
        <v>4502</v>
      </c>
    </row>
    <row r="439" spans="1:28" ht="15" hidden="1" customHeight="1" x14ac:dyDescent="0.2">
      <c r="A439" t="s">
        <v>4087</v>
      </c>
      <c r="B439" t="s">
        <v>4427</v>
      </c>
      <c r="C439" s="50">
        <f t="shared" ca="1" si="32"/>
        <v>30</v>
      </c>
      <c r="D439" t="s">
        <v>4490</v>
      </c>
      <c r="F439" s="34" t="str">
        <f>IF(AND(V439="TEXT",AB439&lt;&gt;""),"Coded",VLOOKUP(V439,Lists!$E$1:$F$12,2,FALSE))</f>
        <v>Coded</v>
      </c>
      <c r="G439" s="50">
        <f t="shared" ca="1" si="33"/>
        <v>9</v>
      </c>
      <c r="H439" t="s">
        <v>4433</v>
      </c>
      <c r="J439" s="34" t="str">
        <f t="shared" si="30"/>
        <v/>
      </c>
      <c r="K439" s="34" t="str">
        <f t="shared" si="31"/>
        <v/>
      </c>
      <c r="O439" t="s">
        <v>1015</v>
      </c>
      <c r="P439" s="34" t="str">
        <f t="shared" si="34"/>
        <v/>
      </c>
      <c r="V439" t="s">
        <v>16</v>
      </c>
      <c r="W439" t="s">
        <v>4491</v>
      </c>
      <c r="X439" t="s">
        <v>4492</v>
      </c>
      <c r="Y439" t="s">
        <v>4493</v>
      </c>
      <c r="Z439" t="s">
        <v>4494</v>
      </c>
      <c r="AA439" t="s">
        <v>4433</v>
      </c>
      <c r="AB439" t="s">
        <v>4503</v>
      </c>
    </row>
    <row r="440" spans="1:28" ht="15" hidden="1" customHeight="1" x14ac:dyDescent="0.2">
      <c r="A440" t="s">
        <v>4087</v>
      </c>
      <c r="B440" t="s">
        <v>4427</v>
      </c>
      <c r="C440" s="50">
        <f t="shared" ca="1" si="32"/>
        <v>30</v>
      </c>
      <c r="D440" t="s">
        <v>4490</v>
      </c>
      <c r="F440" s="34" t="str">
        <f>IF(AND(V440="TEXT",AB440&lt;&gt;""),"Coded",VLOOKUP(V440,Lists!$E$1:$F$12,2,FALSE))</f>
        <v>Coded</v>
      </c>
      <c r="G440" s="50">
        <f t="shared" ca="1" si="33"/>
        <v>10</v>
      </c>
      <c r="H440" t="s">
        <v>1437</v>
      </c>
      <c r="J440" s="34" t="str">
        <f t="shared" si="30"/>
        <v/>
      </c>
      <c r="K440" s="34" t="str">
        <f t="shared" si="31"/>
        <v/>
      </c>
      <c r="O440" t="s">
        <v>1015</v>
      </c>
      <c r="P440" s="34" t="str">
        <f t="shared" si="34"/>
        <v/>
      </c>
      <c r="V440" t="s">
        <v>16</v>
      </c>
      <c r="W440" t="s">
        <v>4491</v>
      </c>
      <c r="X440" t="s">
        <v>4492</v>
      </c>
      <c r="Y440" t="s">
        <v>4493</v>
      </c>
      <c r="Z440" t="s">
        <v>4494</v>
      </c>
      <c r="AA440" t="s">
        <v>1437</v>
      </c>
      <c r="AB440" t="s">
        <v>4504</v>
      </c>
    </row>
    <row r="441" spans="1:28" ht="15" hidden="1" customHeight="1" x14ac:dyDescent="0.2">
      <c r="A441" t="s">
        <v>4087</v>
      </c>
      <c r="B441" t="s">
        <v>4427</v>
      </c>
      <c r="C441" s="50">
        <f t="shared" ca="1" si="32"/>
        <v>30</v>
      </c>
      <c r="D441" t="s">
        <v>4490</v>
      </c>
      <c r="F441" s="34" t="str">
        <f>IF(AND(V441="TEXT",AB441&lt;&gt;""),"Coded",VLOOKUP(V441,Lists!$E$1:$F$12,2,FALSE))</f>
        <v>Coded</v>
      </c>
      <c r="G441" s="50">
        <f t="shared" ca="1" si="33"/>
        <v>11</v>
      </c>
      <c r="H441" t="s">
        <v>2927</v>
      </c>
      <c r="J441" s="34" t="str">
        <f t="shared" si="30"/>
        <v/>
      </c>
      <c r="K441" s="34" t="str">
        <f t="shared" si="31"/>
        <v/>
      </c>
      <c r="O441" t="s">
        <v>1015</v>
      </c>
      <c r="P441" s="34" t="str">
        <f t="shared" si="34"/>
        <v/>
      </c>
      <c r="V441" t="s">
        <v>16</v>
      </c>
      <c r="W441" t="s">
        <v>4491</v>
      </c>
      <c r="X441" t="s">
        <v>4492</v>
      </c>
      <c r="Y441" t="s">
        <v>4493</v>
      </c>
      <c r="Z441" t="s">
        <v>4494</v>
      </c>
      <c r="AA441" t="s">
        <v>2927</v>
      </c>
      <c r="AB441" t="s">
        <v>4505</v>
      </c>
    </row>
    <row r="442" spans="1:28" ht="15" hidden="1" customHeight="1" x14ac:dyDescent="0.2">
      <c r="A442" t="s">
        <v>4087</v>
      </c>
      <c r="B442" t="s">
        <v>4427</v>
      </c>
      <c r="C442" s="50">
        <f t="shared" ca="1" si="32"/>
        <v>30</v>
      </c>
      <c r="D442" t="s">
        <v>4490</v>
      </c>
      <c r="F442" s="34" t="str">
        <f>IF(AND(V442="TEXT",AB442&lt;&gt;""),"Coded",VLOOKUP(V442,Lists!$E$1:$F$12,2,FALSE))</f>
        <v>Coded</v>
      </c>
      <c r="G442" s="50">
        <f t="shared" ca="1" si="33"/>
        <v>12</v>
      </c>
      <c r="H442" t="s">
        <v>2971</v>
      </c>
      <c r="J442" s="34" t="str">
        <f t="shared" si="30"/>
        <v/>
      </c>
      <c r="K442" s="34" t="str">
        <f t="shared" si="31"/>
        <v/>
      </c>
      <c r="O442" t="s">
        <v>1015</v>
      </c>
      <c r="P442" s="34" t="str">
        <f t="shared" si="34"/>
        <v/>
      </c>
      <c r="V442" t="s">
        <v>16</v>
      </c>
      <c r="W442" t="s">
        <v>4491</v>
      </c>
      <c r="X442" t="s">
        <v>4492</v>
      </c>
      <c r="Y442" t="s">
        <v>4493</v>
      </c>
      <c r="Z442" t="s">
        <v>4494</v>
      </c>
      <c r="AA442" t="s">
        <v>2971</v>
      </c>
      <c r="AB442" t="s">
        <v>4506</v>
      </c>
    </row>
    <row r="443" spans="1:28" ht="15" hidden="1" customHeight="1" x14ac:dyDescent="0.2">
      <c r="A443" t="s">
        <v>4087</v>
      </c>
      <c r="B443" t="s">
        <v>4427</v>
      </c>
      <c r="C443" s="50">
        <f t="shared" ca="1" si="32"/>
        <v>30</v>
      </c>
      <c r="D443" t="s">
        <v>4490</v>
      </c>
      <c r="F443" s="34" t="str">
        <f>IF(AND(V443="TEXT",AB443&lt;&gt;""),"Coded",VLOOKUP(V443,Lists!$E$1:$F$12,2,FALSE))</f>
        <v>Coded</v>
      </c>
      <c r="G443" s="50">
        <f t="shared" ca="1" si="33"/>
        <v>13</v>
      </c>
      <c r="H443" t="s">
        <v>2978</v>
      </c>
      <c r="J443" s="34" t="str">
        <f t="shared" si="30"/>
        <v/>
      </c>
      <c r="K443" s="34" t="str">
        <f t="shared" si="31"/>
        <v/>
      </c>
      <c r="O443" t="s">
        <v>1015</v>
      </c>
      <c r="P443" s="34" t="str">
        <f t="shared" si="34"/>
        <v/>
      </c>
      <c r="V443" t="s">
        <v>16</v>
      </c>
      <c r="W443" t="s">
        <v>4491</v>
      </c>
      <c r="X443" t="s">
        <v>4492</v>
      </c>
      <c r="Y443" t="s">
        <v>4493</v>
      </c>
      <c r="Z443" t="s">
        <v>4494</v>
      </c>
      <c r="AA443" t="s">
        <v>2978</v>
      </c>
      <c r="AB443" t="s">
        <v>4507</v>
      </c>
    </row>
    <row r="444" spans="1:28" ht="15" hidden="1" customHeight="1" x14ac:dyDescent="0.2">
      <c r="A444" t="s">
        <v>4087</v>
      </c>
      <c r="B444" t="s">
        <v>4427</v>
      </c>
      <c r="C444" s="50">
        <f t="shared" ca="1" si="32"/>
        <v>30</v>
      </c>
      <c r="D444" t="s">
        <v>4490</v>
      </c>
      <c r="F444" s="34" t="str">
        <f>IF(AND(V444="TEXT",AB444&lt;&gt;""),"Coded",VLOOKUP(V444,Lists!$E$1:$F$12,2,FALSE))</f>
        <v>Coded</v>
      </c>
      <c r="G444" s="50">
        <f t="shared" ca="1" si="33"/>
        <v>14</v>
      </c>
      <c r="H444" t="s">
        <v>2983</v>
      </c>
      <c r="J444" s="34" t="str">
        <f t="shared" si="30"/>
        <v/>
      </c>
      <c r="K444" s="34" t="str">
        <f t="shared" si="31"/>
        <v/>
      </c>
      <c r="O444" t="s">
        <v>1015</v>
      </c>
      <c r="P444" s="34" t="str">
        <f t="shared" si="34"/>
        <v/>
      </c>
      <c r="V444" t="s">
        <v>16</v>
      </c>
      <c r="W444" t="s">
        <v>4491</v>
      </c>
      <c r="X444" t="s">
        <v>4492</v>
      </c>
      <c r="Y444" t="s">
        <v>4493</v>
      </c>
      <c r="Z444" t="s">
        <v>4494</v>
      </c>
      <c r="AA444" t="s">
        <v>2983</v>
      </c>
      <c r="AB444" t="s">
        <v>4508</v>
      </c>
    </row>
    <row r="445" spans="1:28" ht="15" hidden="1" customHeight="1" x14ac:dyDescent="0.2">
      <c r="A445" t="s">
        <v>4087</v>
      </c>
      <c r="B445" t="s">
        <v>4427</v>
      </c>
      <c r="C445" s="50">
        <f t="shared" ca="1" si="32"/>
        <v>30</v>
      </c>
      <c r="D445" t="s">
        <v>4490</v>
      </c>
      <c r="F445" s="34" t="str">
        <f>IF(AND(V445="TEXT",AB445&lt;&gt;""),"Coded",VLOOKUP(V445,Lists!$E$1:$F$12,2,FALSE))</f>
        <v>Coded</v>
      </c>
      <c r="G445" s="50">
        <f t="shared" ca="1" si="33"/>
        <v>15</v>
      </c>
      <c r="H445" t="s">
        <v>2988</v>
      </c>
      <c r="J445" s="34" t="str">
        <f t="shared" si="30"/>
        <v/>
      </c>
      <c r="K445" s="34" t="str">
        <f t="shared" si="31"/>
        <v/>
      </c>
      <c r="O445" t="s">
        <v>1015</v>
      </c>
      <c r="P445" s="34" t="str">
        <f t="shared" si="34"/>
        <v/>
      </c>
      <c r="V445" t="s">
        <v>16</v>
      </c>
      <c r="W445" t="s">
        <v>4491</v>
      </c>
      <c r="X445" t="s">
        <v>4492</v>
      </c>
      <c r="Y445" t="s">
        <v>4493</v>
      </c>
      <c r="Z445" t="s">
        <v>4494</v>
      </c>
      <c r="AA445" t="s">
        <v>2988</v>
      </c>
      <c r="AB445" t="s">
        <v>4509</v>
      </c>
    </row>
    <row r="446" spans="1:28" ht="15" hidden="1" customHeight="1" x14ac:dyDescent="0.2">
      <c r="A446" t="s">
        <v>4087</v>
      </c>
      <c r="B446" t="s">
        <v>4427</v>
      </c>
      <c r="C446" s="50">
        <f t="shared" ca="1" si="32"/>
        <v>30</v>
      </c>
      <c r="D446" t="s">
        <v>4490</v>
      </c>
      <c r="F446" s="34" t="str">
        <f>IF(AND(V446="TEXT",AB446&lt;&gt;""),"Coded",VLOOKUP(V446,Lists!$E$1:$F$12,2,FALSE))</f>
        <v>Coded</v>
      </c>
      <c r="G446" s="50">
        <f t="shared" ca="1" si="33"/>
        <v>16</v>
      </c>
      <c r="H446" t="s">
        <v>2993</v>
      </c>
      <c r="J446" s="34" t="str">
        <f t="shared" si="30"/>
        <v/>
      </c>
      <c r="K446" s="34" t="str">
        <f t="shared" si="31"/>
        <v/>
      </c>
      <c r="O446" t="s">
        <v>1015</v>
      </c>
      <c r="P446" s="34" t="str">
        <f t="shared" si="34"/>
        <v/>
      </c>
      <c r="V446" t="s">
        <v>16</v>
      </c>
      <c r="W446" t="s">
        <v>4491</v>
      </c>
      <c r="X446" t="s">
        <v>4492</v>
      </c>
      <c r="Y446" t="s">
        <v>4493</v>
      </c>
      <c r="Z446" t="s">
        <v>4494</v>
      </c>
      <c r="AA446" t="s">
        <v>2993</v>
      </c>
      <c r="AB446" t="s">
        <v>4510</v>
      </c>
    </row>
    <row r="447" spans="1:28" ht="15" hidden="1" customHeight="1" x14ac:dyDescent="0.2">
      <c r="A447" t="s">
        <v>4087</v>
      </c>
      <c r="B447" t="s">
        <v>4427</v>
      </c>
      <c r="C447" s="50">
        <f t="shared" ca="1" si="32"/>
        <v>30</v>
      </c>
      <c r="D447" t="s">
        <v>4490</v>
      </c>
      <c r="F447" s="34" t="str">
        <f>IF(AND(V447="TEXT",AB447&lt;&gt;""),"Coded",VLOOKUP(V447,Lists!$E$1:$F$12,2,FALSE))</f>
        <v>Coded</v>
      </c>
      <c r="G447" s="50">
        <f t="shared" ca="1" si="33"/>
        <v>17</v>
      </c>
      <c r="H447" t="s">
        <v>3000</v>
      </c>
      <c r="J447" s="34" t="str">
        <f t="shared" si="30"/>
        <v/>
      </c>
      <c r="K447" s="34" t="str">
        <f t="shared" si="31"/>
        <v/>
      </c>
      <c r="O447" t="s">
        <v>1015</v>
      </c>
      <c r="P447" s="34" t="str">
        <f t="shared" si="34"/>
        <v/>
      </c>
      <c r="V447" t="s">
        <v>16</v>
      </c>
      <c r="W447" t="s">
        <v>4491</v>
      </c>
      <c r="X447" t="s">
        <v>4492</v>
      </c>
      <c r="Y447" t="s">
        <v>4493</v>
      </c>
      <c r="Z447" t="s">
        <v>4494</v>
      </c>
      <c r="AA447" t="s">
        <v>3000</v>
      </c>
      <c r="AB447" t="s">
        <v>4511</v>
      </c>
    </row>
    <row r="448" spans="1:28" ht="15" hidden="1" customHeight="1" x14ac:dyDescent="0.2">
      <c r="A448" t="s">
        <v>4087</v>
      </c>
      <c r="B448" t="s">
        <v>4427</v>
      </c>
      <c r="C448" s="50">
        <f t="shared" ca="1" si="32"/>
        <v>30</v>
      </c>
      <c r="D448" t="s">
        <v>4490</v>
      </c>
      <c r="F448" s="34" t="str">
        <f>IF(AND(V448="TEXT",AB448&lt;&gt;""),"Coded",VLOOKUP(V448,Lists!$E$1:$F$12,2,FALSE))</f>
        <v>Coded</v>
      </c>
      <c r="G448" s="50">
        <f t="shared" ca="1" si="33"/>
        <v>18</v>
      </c>
      <c r="H448" t="s">
        <v>3008</v>
      </c>
      <c r="J448" s="34" t="str">
        <f t="shared" si="30"/>
        <v/>
      </c>
      <c r="K448" s="34" t="str">
        <f t="shared" si="31"/>
        <v/>
      </c>
      <c r="O448" t="s">
        <v>1015</v>
      </c>
      <c r="P448" s="34" t="str">
        <f t="shared" si="34"/>
        <v/>
      </c>
      <c r="V448" t="s">
        <v>16</v>
      </c>
      <c r="W448" t="s">
        <v>4491</v>
      </c>
      <c r="X448" t="s">
        <v>4492</v>
      </c>
      <c r="Y448" t="s">
        <v>4493</v>
      </c>
      <c r="Z448" t="s">
        <v>4494</v>
      </c>
      <c r="AA448" t="s">
        <v>3008</v>
      </c>
      <c r="AB448" t="s">
        <v>4512</v>
      </c>
    </row>
    <row r="449" spans="1:28" ht="15" hidden="1" customHeight="1" x14ac:dyDescent="0.2">
      <c r="A449" t="s">
        <v>4087</v>
      </c>
      <c r="B449" t="s">
        <v>4427</v>
      </c>
      <c r="C449" s="50">
        <f t="shared" ca="1" si="32"/>
        <v>30</v>
      </c>
      <c r="D449" t="s">
        <v>4490</v>
      </c>
      <c r="F449" s="34" t="str">
        <f>IF(AND(V449="TEXT",AB449&lt;&gt;""),"Coded",VLOOKUP(V449,Lists!$E$1:$F$12,2,FALSE))</f>
        <v>Coded</v>
      </c>
      <c r="G449" s="50">
        <f t="shared" ca="1" si="33"/>
        <v>19</v>
      </c>
      <c r="H449" t="s">
        <v>3012</v>
      </c>
      <c r="J449" s="34" t="str">
        <f t="shared" si="30"/>
        <v/>
      </c>
      <c r="K449" s="34" t="str">
        <f t="shared" si="31"/>
        <v/>
      </c>
      <c r="O449" t="s">
        <v>1015</v>
      </c>
      <c r="P449" s="34" t="str">
        <f t="shared" si="34"/>
        <v/>
      </c>
      <c r="V449" t="s">
        <v>16</v>
      </c>
      <c r="W449" t="s">
        <v>4491</v>
      </c>
      <c r="X449" t="s">
        <v>4492</v>
      </c>
      <c r="Y449" t="s">
        <v>4493</v>
      </c>
      <c r="Z449" t="s">
        <v>4494</v>
      </c>
      <c r="AA449" t="s">
        <v>3012</v>
      </c>
      <c r="AB449" t="s">
        <v>4513</v>
      </c>
    </row>
    <row r="450" spans="1:28" ht="15" hidden="1" customHeight="1" x14ac:dyDescent="0.2">
      <c r="A450" t="s">
        <v>4087</v>
      </c>
      <c r="B450" t="s">
        <v>4427</v>
      </c>
      <c r="C450" s="50">
        <f t="shared" ca="1" si="32"/>
        <v>30</v>
      </c>
      <c r="D450" t="s">
        <v>4490</v>
      </c>
      <c r="F450" s="34" t="str">
        <f>IF(AND(V450="TEXT",AB450&lt;&gt;""),"Coded",VLOOKUP(V450,Lists!$E$1:$F$12,2,FALSE))</f>
        <v>Coded</v>
      </c>
      <c r="G450" s="50">
        <f t="shared" ca="1" si="33"/>
        <v>20</v>
      </c>
      <c r="H450" t="s">
        <v>2932</v>
      </c>
      <c r="J450" s="34" t="str">
        <f t="shared" si="30"/>
        <v/>
      </c>
      <c r="K450" s="34" t="str">
        <f t="shared" si="31"/>
        <v/>
      </c>
      <c r="O450" t="s">
        <v>1015</v>
      </c>
      <c r="P450" s="34" t="str">
        <f t="shared" si="34"/>
        <v/>
      </c>
      <c r="V450" t="s">
        <v>16</v>
      </c>
      <c r="W450" t="s">
        <v>4491</v>
      </c>
      <c r="X450" t="s">
        <v>4492</v>
      </c>
      <c r="Y450" t="s">
        <v>4493</v>
      </c>
      <c r="Z450" t="s">
        <v>4494</v>
      </c>
      <c r="AA450" t="s">
        <v>2932</v>
      </c>
      <c r="AB450" t="s">
        <v>4514</v>
      </c>
    </row>
    <row r="451" spans="1:28" ht="15" hidden="1" customHeight="1" x14ac:dyDescent="0.2">
      <c r="A451" t="s">
        <v>4087</v>
      </c>
      <c r="B451" t="s">
        <v>4427</v>
      </c>
      <c r="C451" s="50">
        <f t="shared" ca="1" si="32"/>
        <v>30</v>
      </c>
      <c r="D451" t="s">
        <v>4490</v>
      </c>
      <c r="F451" s="34" t="str">
        <f>IF(AND(V451="TEXT",AB451&lt;&gt;""),"Coded",VLOOKUP(V451,Lists!$E$1:$F$12,2,FALSE))</f>
        <v>Coded</v>
      </c>
      <c r="G451" s="50">
        <f t="shared" ca="1" si="33"/>
        <v>21</v>
      </c>
      <c r="H451" t="s">
        <v>2936</v>
      </c>
      <c r="J451" s="34" t="str">
        <f t="shared" ref="J451:J514" si="35">IF(V451="BOOLEAN","Yes/no",IF(V451="TRUE_ONLY","True only",IF(V451="INTEGER","Integer",IF(V451="INTEGER_ZERO_OR_POSITIVE","Integer zero or positive",""))))</f>
        <v/>
      </c>
      <c r="K451" s="34" t="str">
        <f t="shared" ref="K451:K514" si="36">IF(V451="LONG_TEXT",255,IF(AND(V451="TEXT",AB451=""),50,""))</f>
        <v/>
      </c>
      <c r="O451" t="s">
        <v>1015</v>
      </c>
      <c r="P451" s="34" t="str">
        <f t="shared" si="34"/>
        <v/>
      </c>
      <c r="V451" t="s">
        <v>16</v>
      </c>
      <c r="W451" t="s">
        <v>4491</v>
      </c>
      <c r="X451" t="s">
        <v>4492</v>
      </c>
      <c r="Y451" t="s">
        <v>4493</v>
      </c>
      <c r="Z451" t="s">
        <v>4494</v>
      </c>
      <c r="AA451" t="s">
        <v>2936</v>
      </c>
      <c r="AB451" t="s">
        <v>4515</v>
      </c>
    </row>
    <row r="452" spans="1:28" ht="15" hidden="1" customHeight="1" x14ac:dyDescent="0.2">
      <c r="A452" t="s">
        <v>4087</v>
      </c>
      <c r="B452" t="s">
        <v>4427</v>
      </c>
      <c r="C452" s="50">
        <f t="shared" ref="C452:C515" ca="1" si="37">IF(A452&lt;&gt;OFFSET(A452,-1,0),1,OFFSET(C452,-1,0)+IF(D452=OFFSET(D452,-1,0),0,1))</f>
        <v>30</v>
      </c>
      <c r="D452" t="s">
        <v>4490</v>
      </c>
      <c r="F452" s="34" t="str">
        <f>IF(AND(V452="TEXT",AB452&lt;&gt;""),"Coded",VLOOKUP(V452,Lists!$E$1:$F$12,2,FALSE))</f>
        <v>Coded</v>
      </c>
      <c r="G452" s="50">
        <f t="shared" ca="1" si="33"/>
        <v>22</v>
      </c>
      <c r="H452" t="s">
        <v>2942</v>
      </c>
      <c r="J452" s="34" t="str">
        <f t="shared" si="35"/>
        <v/>
      </c>
      <c r="K452" s="34" t="str">
        <f t="shared" si="36"/>
        <v/>
      </c>
      <c r="O452" t="s">
        <v>1015</v>
      </c>
      <c r="P452" s="34" t="str">
        <f t="shared" si="34"/>
        <v/>
      </c>
      <c r="V452" t="s">
        <v>16</v>
      </c>
      <c r="W452" t="s">
        <v>4491</v>
      </c>
      <c r="X452" t="s">
        <v>4492</v>
      </c>
      <c r="Y452" t="s">
        <v>4493</v>
      </c>
      <c r="Z452" t="s">
        <v>4494</v>
      </c>
      <c r="AA452" t="s">
        <v>2942</v>
      </c>
      <c r="AB452" t="s">
        <v>4516</v>
      </c>
    </row>
    <row r="453" spans="1:28" ht="15" hidden="1" customHeight="1" x14ac:dyDescent="0.2">
      <c r="A453" t="s">
        <v>4087</v>
      </c>
      <c r="B453" t="s">
        <v>4427</v>
      </c>
      <c r="C453" s="50">
        <f t="shared" ca="1" si="37"/>
        <v>30</v>
      </c>
      <c r="D453" t="s">
        <v>4490</v>
      </c>
      <c r="F453" s="34" t="str">
        <f>IF(AND(V453="TEXT",AB453&lt;&gt;""),"Coded",VLOOKUP(V453,Lists!$E$1:$F$12,2,FALSE))</f>
        <v>Coded</v>
      </c>
      <c r="G453" s="50">
        <f t="shared" ref="G453:G516" ca="1" si="38">IF(F453="Coded",IF(D453&lt;&gt;OFFSET(D453,-1,0),1,_xlfn.MAXIFS(INDIRECT("G$1:G"&amp;ROW()-1),INDIRECT("A$1:A"&amp;ROW()-1),A453,INDIRECT("D$1:D"&amp;ROW()-1),D453)+1),"")</f>
        <v>23</v>
      </c>
      <c r="H453" t="s">
        <v>2946</v>
      </c>
      <c r="J453" s="34" t="str">
        <f t="shared" si="35"/>
        <v/>
      </c>
      <c r="K453" s="34" t="str">
        <f t="shared" si="36"/>
        <v/>
      </c>
      <c r="O453" t="s">
        <v>1015</v>
      </c>
      <c r="P453" s="34" t="str">
        <f t="shared" si="34"/>
        <v/>
      </c>
      <c r="V453" t="s">
        <v>16</v>
      </c>
      <c r="W453" t="s">
        <v>4491</v>
      </c>
      <c r="X453" t="s">
        <v>4492</v>
      </c>
      <c r="Y453" t="s">
        <v>4493</v>
      </c>
      <c r="Z453" t="s">
        <v>4494</v>
      </c>
      <c r="AA453" t="s">
        <v>2946</v>
      </c>
      <c r="AB453" t="s">
        <v>4517</v>
      </c>
    </row>
    <row r="454" spans="1:28" ht="15" hidden="1" customHeight="1" x14ac:dyDescent="0.2">
      <c r="A454" t="s">
        <v>4087</v>
      </c>
      <c r="B454" t="s">
        <v>4427</v>
      </c>
      <c r="C454" s="50">
        <f t="shared" ca="1" si="37"/>
        <v>30</v>
      </c>
      <c r="D454" t="s">
        <v>4490</v>
      </c>
      <c r="F454" s="34" t="str">
        <f>IF(AND(V454="TEXT",AB454&lt;&gt;""),"Coded",VLOOKUP(V454,Lists!$E$1:$F$12,2,FALSE))</f>
        <v>Coded</v>
      </c>
      <c r="G454" s="50">
        <f t="shared" ca="1" si="38"/>
        <v>24</v>
      </c>
      <c r="H454" t="s">
        <v>2948</v>
      </c>
      <c r="J454" s="34" t="str">
        <f t="shared" si="35"/>
        <v/>
      </c>
      <c r="K454" s="34" t="str">
        <f t="shared" si="36"/>
        <v/>
      </c>
      <c r="O454" t="s">
        <v>1015</v>
      </c>
      <c r="P454" s="34" t="str">
        <f t="shared" si="34"/>
        <v/>
      </c>
      <c r="V454" t="s">
        <v>16</v>
      </c>
      <c r="W454" t="s">
        <v>4491</v>
      </c>
      <c r="X454" t="s">
        <v>4492</v>
      </c>
      <c r="Y454" t="s">
        <v>4493</v>
      </c>
      <c r="Z454" t="s">
        <v>4494</v>
      </c>
      <c r="AA454" t="s">
        <v>2948</v>
      </c>
      <c r="AB454" t="s">
        <v>4518</v>
      </c>
    </row>
    <row r="455" spans="1:28" ht="15" hidden="1" customHeight="1" x14ac:dyDescent="0.2">
      <c r="A455" t="s">
        <v>4087</v>
      </c>
      <c r="B455" t="s">
        <v>4427</v>
      </c>
      <c r="C455" s="50">
        <f t="shared" ca="1" si="37"/>
        <v>30</v>
      </c>
      <c r="D455" t="s">
        <v>4490</v>
      </c>
      <c r="F455" s="34" t="str">
        <f>IF(AND(V455="TEXT",AB455&lt;&gt;""),"Coded",VLOOKUP(V455,Lists!$E$1:$F$12,2,FALSE))</f>
        <v>Coded</v>
      </c>
      <c r="G455" s="50">
        <f t="shared" ca="1" si="38"/>
        <v>25</v>
      </c>
      <c r="H455" t="s">
        <v>2951</v>
      </c>
      <c r="J455" s="34" t="str">
        <f t="shared" si="35"/>
        <v/>
      </c>
      <c r="K455" s="34" t="str">
        <f t="shared" si="36"/>
        <v/>
      </c>
      <c r="O455" t="s">
        <v>1015</v>
      </c>
      <c r="P455" s="34" t="str">
        <f t="shared" si="34"/>
        <v/>
      </c>
      <c r="V455" t="s">
        <v>16</v>
      </c>
      <c r="W455" t="s">
        <v>4491</v>
      </c>
      <c r="X455" t="s">
        <v>4492</v>
      </c>
      <c r="Y455" t="s">
        <v>4493</v>
      </c>
      <c r="Z455" t="s">
        <v>4494</v>
      </c>
      <c r="AA455" t="s">
        <v>2951</v>
      </c>
      <c r="AB455" t="s">
        <v>4519</v>
      </c>
    </row>
    <row r="456" spans="1:28" ht="15" hidden="1" customHeight="1" x14ac:dyDescent="0.2">
      <c r="A456" t="s">
        <v>4087</v>
      </c>
      <c r="B456" t="s">
        <v>4427</v>
      </c>
      <c r="C456" s="50">
        <f t="shared" ca="1" si="37"/>
        <v>30</v>
      </c>
      <c r="D456" t="s">
        <v>4490</v>
      </c>
      <c r="F456" s="34" t="str">
        <f>IF(AND(V456="TEXT",AB456&lt;&gt;""),"Coded",VLOOKUP(V456,Lists!$E$1:$F$12,2,FALSE))</f>
        <v>Coded</v>
      </c>
      <c r="G456" s="50">
        <f t="shared" ca="1" si="38"/>
        <v>26</v>
      </c>
      <c r="H456" t="s">
        <v>2960</v>
      </c>
      <c r="J456" s="34" t="str">
        <f t="shared" si="35"/>
        <v/>
      </c>
      <c r="K456" s="34" t="str">
        <f t="shared" si="36"/>
        <v/>
      </c>
      <c r="O456" t="s">
        <v>1015</v>
      </c>
      <c r="P456" s="34" t="str">
        <f t="shared" si="34"/>
        <v/>
      </c>
      <c r="V456" t="s">
        <v>16</v>
      </c>
      <c r="W456" t="s">
        <v>4491</v>
      </c>
      <c r="X456" t="s">
        <v>4492</v>
      </c>
      <c r="Y456" t="s">
        <v>4493</v>
      </c>
      <c r="Z456" t="s">
        <v>4494</v>
      </c>
      <c r="AA456" t="s">
        <v>2960</v>
      </c>
      <c r="AB456" t="s">
        <v>4520</v>
      </c>
    </row>
    <row r="457" spans="1:28" ht="15" hidden="1" customHeight="1" x14ac:dyDescent="0.2">
      <c r="A457" t="s">
        <v>4087</v>
      </c>
      <c r="B457" t="s">
        <v>4427</v>
      </c>
      <c r="C457" s="50">
        <f t="shared" ca="1" si="37"/>
        <v>30</v>
      </c>
      <c r="D457" t="s">
        <v>4490</v>
      </c>
      <c r="F457" s="34" t="str">
        <f>IF(AND(V457="TEXT",AB457&lt;&gt;""),"Coded",VLOOKUP(V457,Lists!$E$1:$F$12,2,FALSE))</f>
        <v>Coded</v>
      </c>
      <c r="G457" s="50">
        <f t="shared" ca="1" si="38"/>
        <v>27</v>
      </c>
      <c r="H457" t="s">
        <v>2964</v>
      </c>
      <c r="J457" s="34" t="str">
        <f t="shared" si="35"/>
        <v/>
      </c>
      <c r="K457" s="34" t="str">
        <f t="shared" si="36"/>
        <v/>
      </c>
      <c r="O457" t="s">
        <v>1015</v>
      </c>
      <c r="P457" s="34" t="str">
        <f t="shared" si="34"/>
        <v/>
      </c>
      <c r="V457" t="s">
        <v>16</v>
      </c>
      <c r="W457" t="s">
        <v>4491</v>
      </c>
      <c r="X457" t="s">
        <v>4492</v>
      </c>
      <c r="Y457" t="s">
        <v>4493</v>
      </c>
      <c r="Z457" t="s">
        <v>4494</v>
      </c>
      <c r="AA457" t="s">
        <v>2964</v>
      </c>
      <c r="AB457" t="s">
        <v>4521</v>
      </c>
    </row>
    <row r="458" spans="1:28" ht="15" hidden="1" customHeight="1" x14ac:dyDescent="0.2">
      <c r="A458" t="s">
        <v>4087</v>
      </c>
      <c r="B458" t="s">
        <v>4427</v>
      </c>
      <c r="C458" s="50">
        <f t="shared" ca="1" si="37"/>
        <v>30</v>
      </c>
      <c r="D458" t="s">
        <v>4490</v>
      </c>
      <c r="F458" s="34" t="str">
        <f>IF(AND(V458="TEXT",AB458&lt;&gt;""),"Coded",VLOOKUP(V458,Lists!$E$1:$F$12,2,FALSE))</f>
        <v>Coded</v>
      </c>
      <c r="G458" s="50">
        <f t="shared" ca="1" si="38"/>
        <v>28</v>
      </c>
      <c r="H458" t="s">
        <v>3102</v>
      </c>
      <c r="J458" s="34" t="str">
        <f t="shared" si="35"/>
        <v/>
      </c>
      <c r="K458" s="34" t="str">
        <f t="shared" si="36"/>
        <v/>
      </c>
      <c r="O458" t="s">
        <v>1015</v>
      </c>
      <c r="P458" s="34" t="str">
        <f t="shared" si="34"/>
        <v/>
      </c>
      <c r="V458" t="s">
        <v>16</v>
      </c>
      <c r="W458" t="s">
        <v>4491</v>
      </c>
      <c r="X458" t="s">
        <v>4492</v>
      </c>
      <c r="Y458" t="s">
        <v>4493</v>
      </c>
      <c r="Z458" t="s">
        <v>4494</v>
      </c>
      <c r="AA458" t="s">
        <v>3102</v>
      </c>
      <c r="AB458" t="s">
        <v>4522</v>
      </c>
    </row>
    <row r="459" spans="1:28" ht="15" hidden="1" customHeight="1" x14ac:dyDescent="0.2">
      <c r="A459" t="s">
        <v>4087</v>
      </c>
      <c r="B459" t="s">
        <v>4427</v>
      </c>
      <c r="C459" s="50">
        <f t="shared" ca="1" si="37"/>
        <v>30</v>
      </c>
      <c r="D459" t="s">
        <v>4490</v>
      </c>
      <c r="F459" s="34" t="str">
        <f>IF(AND(V459="TEXT",AB459&lt;&gt;""),"Coded",VLOOKUP(V459,Lists!$E$1:$F$12,2,FALSE))</f>
        <v>Coded</v>
      </c>
      <c r="G459" s="50">
        <f t="shared" ca="1" si="38"/>
        <v>29</v>
      </c>
      <c r="H459" t="s">
        <v>3027</v>
      </c>
      <c r="J459" s="34" t="str">
        <f t="shared" si="35"/>
        <v/>
      </c>
      <c r="K459" s="34" t="str">
        <f t="shared" si="36"/>
        <v/>
      </c>
      <c r="O459" t="s">
        <v>1015</v>
      </c>
      <c r="P459" s="34" t="str">
        <f t="shared" si="34"/>
        <v/>
      </c>
      <c r="V459" t="s">
        <v>16</v>
      </c>
      <c r="W459" t="s">
        <v>4491</v>
      </c>
      <c r="X459" t="s">
        <v>4492</v>
      </c>
      <c r="Y459" t="s">
        <v>4493</v>
      </c>
      <c r="Z459" t="s">
        <v>4494</v>
      </c>
      <c r="AA459" t="s">
        <v>3027</v>
      </c>
      <c r="AB459" t="s">
        <v>4523</v>
      </c>
    </row>
    <row r="460" spans="1:28" ht="15" hidden="1" customHeight="1" x14ac:dyDescent="0.2">
      <c r="A460" t="s">
        <v>4087</v>
      </c>
      <c r="B460" t="s">
        <v>4427</v>
      </c>
      <c r="C460" s="50">
        <f t="shared" ca="1" si="37"/>
        <v>30</v>
      </c>
      <c r="D460" t="s">
        <v>4490</v>
      </c>
      <c r="F460" s="34" t="str">
        <f>IF(AND(V460="TEXT",AB460&lt;&gt;""),"Coded",VLOOKUP(V460,Lists!$E$1:$F$12,2,FALSE))</f>
        <v>Coded</v>
      </c>
      <c r="G460" s="50">
        <f t="shared" ca="1" si="38"/>
        <v>30</v>
      </c>
      <c r="H460" t="s">
        <v>3032</v>
      </c>
      <c r="J460" s="34" t="str">
        <f t="shared" si="35"/>
        <v/>
      </c>
      <c r="K460" s="34" t="str">
        <f t="shared" si="36"/>
        <v/>
      </c>
      <c r="O460" t="s">
        <v>1015</v>
      </c>
      <c r="P460" s="34" t="str">
        <f t="shared" si="34"/>
        <v/>
      </c>
      <c r="V460" t="s">
        <v>16</v>
      </c>
      <c r="W460" t="s">
        <v>4491</v>
      </c>
      <c r="X460" t="s">
        <v>4492</v>
      </c>
      <c r="Y460" t="s">
        <v>4493</v>
      </c>
      <c r="Z460" t="s">
        <v>4494</v>
      </c>
      <c r="AA460" t="s">
        <v>3032</v>
      </c>
      <c r="AB460" t="s">
        <v>4524</v>
      </c>
    </row>
    <row r="461" spans="1:28" ht="15" hidden="1" customHeight="1" x14ac:dyDescent="0.2">
      <c r="A461" t="s">
        <v>4087</v>
      </c>
      <c r="B461" t="s">
        <v>4427</v>
      </c>
      <c r="C461" s="50">
        <f t="shared" ca="1" si="37"/>
        <v>30</v>
      </c>
      <c r="D461" t="s">
        <v>4490</v>
      </c>
      <c r="F461" s="34" t="str">
        <f>IF(AND(V461="TEXT",AB461&lt;&gt;""),"Coded",VLOOKUP(V461,Lists!$E$1:$F$12,2,FALSE))</f>
        <v>Coded</v>
      </c>
      <c r="G461" s="50">
        <f t="shared" ca="1" si="38"/>
        <v>31</v>
      </c>
      <c r="H461" t="s">
        <v>3034</v>
      </c>
      <c r="J461" s="34" t="str">
        <f t="shared" si="35"/>
        <v/>
      </c>
      <c r="K461" s="34" t="str">
        <f t="shared" si="36"/>
        <v/>
      </c>
      <c r="O461" t="s">
        <v>1015</v>
      </c>
      <c r="P461" s="34" t="str">
        <f t="shared" si="34"/>
        <v/>
      </c>
      <c r="V461" t="s">
        <v>16</v>
      </c>
      <c r="W461" t="s">
        <v>4491</v>
      </c>
      <c r="X461" t="s">
        <v>4492</v>
      </c>
      <c r="Y461" t="s">
        <v>4493</v>
      </c>
      <c r="Z461" t="s">
        <v>4494</v>
      </c>
      <c r="AA461" t="s">
        <v>3034</v>
      </c>
      <c r="AB461" t="s">
        <v>4525</v>
      </c>
    </row>
    <row r="462" spans="1:28" ht="15" hidden="1" customHeight="1" x14ac:dyDescent="0.2">
      <c r="A462" t="s">
        <v>4087</v>
      </c>
      <c r="B462" t="s">
        <v>4427</v>
      </c>
      <c r="C462" s="50">
        <f t="shared" ca="1" si="37"/>
        <v>30</v>
      </c>
      <c r="D462" t="s">
        <v>4490</v>
      </c>
      <c r="F462" s="34" t="str">
        <f>IF(AND(V462="TEXT",AB462&lt;&gt;""),"Coded",VLOOKUP(V462,Lists!$E$1:$F$12,2,FALSE))</f>
        <v>Coded</v>
      </c>
      <c r="G462" s="50">
        <f t="shared" ca="1" si="38"/>
        <v>32</v>
      </c>
      <c r="H462" t="s">
        <v>3040</v>
      </c>
      <c r="J462" s="34" t="str">
        <f t="shared" si="35"/>
        <v/>
      </c>
      <c r="K462" s="34" t="str">
        <f t="shared" si="36"/>
        <v/>
      </c>
      <c r="O462" t="s">
        <v>1015</v>
      </c>
      <c r="P462" s="34" t="str">
        <f t="shared" si="34"/>
        <v/>
      </c>
      <c r="V462" t="s">
        <v>16</v>
      </c>
      <c r="W462" t="s">
        <v>4491</v>
      </c>
      <c r="X462" t="s">
        <v>4492</v>
      </c>
      <c r="Y462" t="s">
        <v>4493</v>
      </c>
      <c r="Z462" t="s">
        <v>4494</v>
      </c>
      <c r="AA462" t="s">
        <v>3040</v>
      </c>
      <c r="AB462" t="s">
        <v>4526</v>
      </c>
    </row>
    <row r="463" spans="1:28" ht="15" hidden="1" customHeight="1" x14ac:dyDescent="0.2">
      <c r="A463" t="s">
        <v>4087</v>
      </c>
      <c r="B463" t="s">
        <v>4427</v>
      </c>
      <c r="C463" s="50">
        <f t="shared" ca="1" si="37"/>
        <v>30</v>
      </c>
      <c r="D463" t="s">
        <v>4490</v>
      </c>
      <c r="F463" s="34" t="str">
        <f>IF(AND(V463="TEXT",AB463&lt;&gt;""),"Coded",VLOOKUP(V463,Lists!$E$1:$F$12,2,FALSE))</f>
        <v>Coded</v>
      </c>
      <c r="G463" s="50">
        <f t="shared" ca="1" si="38"/>
        <v>33</v>
      </c>
      <c r="H463" t="s">
        <v>4474</v>
      </c>
      <c r="J463" s="34" t="str">
        <f t="shared" si="35"/>
        <v/>
      </c>
      <c r="K463" s="34" t="str">
        <f t="shared" si="36"/>
        <v/>
      </c>
      <c r="O463" t="s">
        <v>1015</v>
      </c>
      <c r="P463" s="34" t="str">
        <f t="shared" si="34"/>
        <v/>
      </c>
      <c r="V463" t="s">
        <v>16</v>
      </c>
      <c r="W463" t="s">
        <v>4491</v>
      </c>
      <c r="X463" t="s">
        <v>4492</v>
      </c>
      <c r="Y463" t="s">
        <v>4493</v>
      </c>
      <c r="Z463" t="s">
        <v>4494</v>
      </c>
      <c r="AA463" t="s">
        <v>4474</v>
      </c>
      <c r="AB463" t="s">
        <v>4527</v>
      </c>
    </row>
    <row r="464" spans="1:28" ht="15" hidden="1" customHeight="1" x14ac:dyDescent="0.2">
      <c r="A464" t="s">
        <v>4087</v>
      </c>
      <c r="B464" t="s">
        <v>4427</v>
      </c>
      <c r="C464" s="50">
        <f t="shared" ca="1" si="37"/>
        <v>30</v>
      </c>
      <c r="D464" t="s">
        <v>4490</v>
      </c>
      <c r="F464" s="34" t="str">
        <f>IF(AND(V464="TEXT",AB464&lt;&gt;""),"Coded",VLOOKUP(V464,Lists!$E$1:$F$12,2,FALSE))</f>
        <v>Coded</v>
      </c>
      <c r="G464" s="50">
        <f t="shared" ca="1" si="38"/>
        <v>34</v>
      </c>
      <c r="H464" t="s">
        <v>3052</v>
      </c>
      <c r="J464" s="34" t="str">
        <f t="shared" si="35"/>
        <v/>
      </c>
      <c r="K464" s="34" t="str">
        <f t="shared" si="36"/>
        <v/>
      </c>
      <c r="O464" t="s">
        <v>1015</v>
      </c>
      <c r="P464" s="34" t="str">
        <f t="shared" si="34"/>
        <v/>
      </c>
      <c r="V464" t="s">
        <v>16</v>
      </c>
      <c r="W464" t="s">
        <v>4491</v>
      </c>
      <c r="X464" t="s">
        <v>4492</v>
      </c>
      <c r="Y464" t="s">
        <v>4493</v>
      </c>
      <c r="Z464" t="s">
        <v>4494</v>
      </c>
      <c r="AA464" t="s">
        <v>3052</v>
      </c>
      <c r="AB464" t="s">
        <v>4528</v>
      </c>
    </row>
    <row r="465" spans="1:28" ht="15" hidden="1" customHeight="1" x14ac:dyDescent="0.2">
      <c r="A465" t="s">
        <v>4087</v>
      </c>
      <c r="B465" t="s">
        <v>4427</v>
      </c>
      <c r="C465" s="50">
        <f t="shared" ca="1" si="37"/>
        <v>30</v>
      </c>
      <c r="D465" t="s">
        <v>4490</v>
      </c>
      <c r="F465" s="34" t="str">
        <f>IF(AND(V465="TEXT",AB465&lt;&gt;""),"Coded",VLOOKUP(V465,Lists!$E$1:$F$12,2,FALSE))</f>
        <v>Coded</v>
      </c>
      <c r="G465" s="50">
        <f t="shared" ca="1" si="38"/>
        <v>35</v>
      </c>
      <c r="H465" t="s">
        <v>3054</v>
      </c>
      <c r="J465" s="34" t="str">
        <f t="shared" si="35"/>
        <v/>
      </c>
      <c r="K465" s="34" t="str">
        <f t="shared" si="36"/>
        <v/>
      </c>
      <c r="O465" t="s">
        <v>1015</v>
      </c>
      <c r="P465" s="34" t="str">
        <f t="shared" si="34"/>
        <v/>
      </c>
      <c r="V465" t="s">
        <v>16</v>
      </c>
      <c r="W465" t="s">
        <v>4491</v>
      </c>
      <c r="X465" t="s">
        <v>4492</v>
      </c>
      <c r="Y465" t="s">
        <v>4493</v>
      </c>
      <c r="Z465" t="s">
        <v>4494</v>
      </c>
      <c r="AA465" t="s">
        <v>3054</v>
      </c>
      <c r="AB465" t="s">
        <v>4529</v>
      </c>
    </row>
    <row r="466" spans="1:28" ht="15" hidden="1" customHeight="1" x14ac:dyDescent="0.2">
      <c r="A466" t="s">
        <v>4087</v>
      </c>
      <c r="B466" t="s">
        <v>4427</v>
      </c>
      <c r="C466" s="50">
        <f t="shared" ca="1" si="37"/>
        <v>30</v>
      </c>
      <c r="D466" t="s">
        <v>4490</v>
      </c>
      <c r="F466" s="34" t="str">
        <f>IF(AND(V466="TEXT",AB466&lt;&gt;""),"Coded",VLOOKUP(V466,Lists!$E$1:$F$12,2,FALSE))</f>
        <v>Coded</v>
      </c>
      <c r="G466" s="50">
        <f t="shared" ca="1" si="38"/>
        <v>36</v>
      </c>
      <c r="H466" t="s">
        <v>4478</v>
      </c>
      <c r="J466" s="34" t="str">
        <f t="shared" si="35"/>
        <v/>
      </c>
      <c r="K466" s="34" t="str">
        <f t="shared" si="36"/>
        <v/>
      </c>
      <c r="O466" t="s">
        <v>1015</v>
      </c>
      <c r="P466" s="34" t="str">
        <f t="shared" ref="P466:P529" si="39">IF(RIGHT(TRIM(SUBSTITUTE(D466,":","")),7)="specify","Hide concept if ["&amp;D465&amp;"] &lt;&gt; 'Other'","")</f>
        <v/>
      </c>
      <c r="V466" t="s">
        <v>16</v>
      </c>
      <c r="W466" t="s">
        <v>4491</v>
      </c>
      <c r="X466" t="s">
        <v>4492</v>
      </c>
      <c r="Y466" t="s">
        <v>4493</v>
      </c>
      <c r="Z466" t="s">
        <v>4494</v>
      </c>
      <c r="AA466" t="s">
        <v>4478</v>
      </c>
      <c r="AB466" t="s">
        <v>4530</v>
      </c>
    </row>
    <row r="467" spans="1:28" ht="15" hidden="1" customHeight="1" x14ac:dyDescent="0.2">
      <c r="A467" t="s">
        <v>4087</v>
      </c>
      <c r="B467" t="s">
        <v>4427</v>
      </c>
      <c r="C467" s="50">
        <f t="shared" ca="1" si="37"/>
        <v>30</v>
      </c>
      <c r="D467" t="s">
        <v>4490</v>
      </c>
      <c r="F467" s="34" t="str">
        <f>IF(AND(V467="TEXT",AB467&lt;&gt;""),"Coded",VLOOKUP(V467,Lists!$E$1:$F$12,2,FALSE))</f>
        <v>Coded</v>
      </c>
      <c r="G467" s="50">
        <f t="shared" ca="1" si="38"/>
        <v>37</v>
      </c>
      <c r="H467" t="s">
        <v>4481</v>
      </c>
      <c r="J467" s="34" t="str">
        <f t="shared" si="35"/>
        <v/>
      </c>
      <c r="K467" s="34" t="str">
        <f t="shared" si="36"/>
        <v/>
      </c>
      <c r="O467" t="s">
        <v>1015</v>
      </c>
      <c r="P467" s="34" t="str">
        <f t="shared" si="39"/>
        <v/>
      </c>
      <c r="V467" t="s">
        <v>16</v>
      </c>
      <c r="W467" t="s">
        <v>4491</v>
      </c>
      <c r="X467" t="s">
        <v>4492</v>
      </c>
      <c r="Y467" t="s">
        <v>4493</v>
      </c>
      <c r="Z467" t="s">
        <v>4494</v>
      </c>
      <c r="AA467" t="s">
        <v>4481</v>
      </c>
      <c r="AB467" t="s">
        <v>4531</v>
      </c>
    </row>
    <row r="468" spans="1:28" ht="15" hidden="1" customHeight="1" x14ac:dyDescent="0.2">
      <c r="A468" t="s">
        <v>4087</v>
      </c>
      <c r="B468" t="s">
        <v>4427</v>
      </c>
      <c r="C468" s="50">
        <f t="shared" ca="1" si="37"/>
        <v>30</v>
      </c>
      <c r="D468" t="s">
        <v>4490</v>
      </c>
      <c r="F468" s="34" t="str">
        <f>IF(AND(V468="TEXT",AB468&lt;&gt;""),"Coded",VLOOKUP(V468,Lists!$E$1:$F$12,2,FALSE))</f>
        <v>Coded</v>
      </c>
      <c r="G468" s="50">
        <f t="shared" ca="1" si="38"/>
        <v>38</v>
      </c>
      <c r="H468" t="s">
        <v>3072</v>
      </c>
      <c r="J468" s="34" t="str">
        <f t="shared" si="35"/>
        <v/>
      </c>
      <c r="K468" s="34" t="str">
        <f t="shared" si="36"/>
        <v/>
      </c>
      <c r="O468" t="s">
        <v>1015</v>
      </c>
      <c r="P468" s="34" t="str">
        <f t="shared" si="39"/>
        <v/>
      </c>
      <c r="V468" t="s">
        <v>16</v>
      </c>
      <c r="W468" t="s">
        <v>4491</v>
      </c>
      <c r="X468" t="s">
        <v>4492</v>
      </c>
      <c r="Y468" t="s">
        <v>4493</v>
      </c>
      <c r="Z468" t="s">
        <v>4494</v>
      </c>
      <c r="AA468" t="s">
        <v>3072</v>
      </c>
      <c r="AB468" t="s">
        <v>4532</v>
      </c>
    </row>
    <row r="469" spans="1:28" ht="15" hidden="1" customHeight="1" x14ac:dyDescent="0.2">
      <c r="A469" t="s">
        <v>4087</v>
      </c>
      <c r="B469" t="s">
        <v>4427</v>
      </c>
      <c r="C469" s="50">
        <f t="shared" ca="1" si="37"/>
        <v>30</v>
      </c>
      <c r="D469" t="s">
        <v>4490</v>
      </c>
      <c r="F469" s="34" t="str">
        <f>IF(AND(V469="TEXT",AB469&lt;&gt;""),"Coded",VLOOKUP(V469,Lists!$E$1:$F$12,2,FALSE))</f>
        <v>Coded</v>
      </c>
      <c r="G469" s="50">
        <f t="shared" ca="1" si="38"/>
        <v>39</v>
      </c>
      <c r="H469" t="s">
        <v>3079</v>
      </c>
      <c r="J469" s="34" t="str">
        <f t="shared" si="35"/>
        <v/>
      </c>
      <c r="K469" s="34" t="str">
        <f t="shared" si="36"/>
        <v/>
      </c>
      <c r="O469" t="s">
        <v>1015</v>
      </c>
      <c r="P469" s="34" t="str">
        <f t="shared" si="39"/>
        <v/>
      </c>
      <c r="V469" t="s">
        <v>16</v>
      </c>
      <c r="W469" t="s">
        <v>4491</v>
      </c>
      <c r="X469" t="s">
        <v>4492</v>
      </c>
      <c r="Y469" t="s">
        <v>4493</v>
      </c>
      <c r="Z469" t="s">
        <v>4494</v>
      </c>
      <c r="AA469" t="s">
        <v>3079</v>
      </c>
      <c r="AB469" t="s">
        <v>4533</v>
      </c>
    </row>
    <row r="470" spans="1:28" ht="15" hidden="1" customHeight="1" x14ac:dyDescent="0.2">
      <c r="A470" t="s">
        <v>4087</v>
      </c>
      <c r="B470" t="s">
        <v>4427</v>
      </c>
      <c r="C470" s="50">
        <f t="shared" ca="1" si="37"/>
        <v>30</v>
      </c>
      <c r="D470" t="s">
        <v>4490</v>
      </c>
      <c r="F470" s="34" t="str">
        <f>IF(AND(V470="TEXT",AB470&lt;&gt;""),"Coded",VLOOKUP(V470,Lists!$E$1:$F$12,2,FALSE))</f>
        <v>Coded</v>
      </c>
      <c r="G470" s="50">
        <f t="shared" ca="1" si="38"/>
        <v>40</v>
      </c>
      <c r="H470" t="s">
        <v>3081</v>
      </c>
      <c r="J470" s="34" t="str">
        <f t="shared" si="35"/>
        <v/>
      </c>
      <c r="K470" s="34" t="str">
        <f t="shared" si="36"/>
        <v/>
      </c>
      <c r="O470" t="s">
        <v>1015</v>
      </c>
      <c r="P470" s="34" t="str">
        <f t="shared" si="39"/>
        <v/>
      </c>
      <c r="V470" t="s">
        <v>16</v>
      </c>
      <c r="W470" t="s">
        <v>4491</v>
      </c>
      <c r="X470" t="s">
        <v>4492</v>
      </c>
      <c r="Y470" t="s">
        <v>4493</v>
      </c>
      <c r="Z470" t="s">
        <v>4494</v>
      </c>
      <c r="AA470" t="s">
        <v>3081</v>
      </c>
      <c r="AB470" t="s">
        <v>4534</v>
      </c>
    </row>
    <row r="471" spans="1:28" ht="15" hidden="1" customHeight="1" x14ac:dyDescent="0.2">
      <c r="A471" t="s">
        <v>4087</v>
      </c>
      <c r="B471" t="s">
        <v>4427</v>
      </c>
      <c r="C471" s="50">
        <f t="shared" ca="1" si="37"/>
        <v>30</v>
      </c>
      <c r="D471" t="s">
        <v>4490</v>
      </c>
      <c r="F471" s="34" t="str">
        <f>IF(AND(V471="TEXT",AB471&lt;&gt;""),"Coded",VLOOKUP(V471,Lists!$E$1:$F$12,2,FALSE))</f>
        <v>Coded</v>
      </c>
      <c r="G471" s="50">
        <f t="shared" ca="1" si="38"/>
        <v>41</v>
      </c>
      <c r="H471" t="s">
        <v>3087</v>
      </c>
      <c r="J471" s="34" t="str">
        <f t="shared" si="35"/>
        <v/>
      </c>
      <c r="K471" s="34" t="str">
        <f t="shared" si="36"/>
        <v/>
      </c>
      <c r="O471" t="s">
        <v>1015</v>
      </c>
      <c r="P471" s="34" t="str">
        <f t="shared" si="39"/>
        <v/>
      </c>
      <c r="V471" t="s">
        <v>16</v>
      </c>
      <c r="W471" t="s">
        <v>4491</v>
      </c>
      <c r="X471" t="s">
        <v>4492</v>
      </c>
      <c r="Y471" t="s">
        <v>4493</v>
      </c>
      <c r="Z471" t="s">
        <v>4494</v>
      </c>
      <c r="AA471" t="s">
        <v>3087</v>
      </c>
      <c r="AB471" t="s">
        <v>4535</v>
      </c>
    </row>
    <row r="472" spans="1:28" ht="15" hidden="1" customHeight="1" x14ac:dyDescent="0.2">
      <c r="A472" t="s">
        <v>4087</v>
      </c>
      <c r="B472" t="s">
        <v>4427</v>
      </c>
      <c r="C472" s="50">
        <f t="shared" ca="1" si="37"/>
        <v>30</v>
      </c>
      <c r="D472" t="s">
        <v>4490</v>
      </c>
      <c r="F472" s="34" t="str">
        <f>IF(AND(V472="TEXT",AB472&lt;&gt;""),"Coded",VLOOKUP(V472,Lists!$E$1:$F$12,2,FALSE))</f>
        <v>Coded</v>
      </c>
      <c r="G472" s="50">
        <f t="shared" ca="1" si="38"/>
        <v>42</v>
      </c>
      <c r="H472" t="s">
        <v>4435</v>
      </c>
      <c r="J472" s="34" t="str">
        <f t="shared" si="35"/>
        <v/>
      </c>
      <c r="K472" s="34" t="str">
        <f t="shared" si="36"/>
        <v/>
      </c>
      <c r="O472" t="s">
        <v>1015</v>
      </c>
      <c r="P472" s="34" t="str">
        <f t="shared" si="39"/>
        <v/>
      </c>
      <c r="V472" t="s">
        <v>16</v>
      </c>
      <c r="W472" t="s">
        <v>4491</v>
      </c>
      <c r="X472" t="s">
        <v>4492</v>
      </c>
      <c r="Y472" t="s">
        <v>4493</v>
      </c>
      <c r="Z472" t="s">
        <v>4494</v>
      </c>
      <c r="AA472" t="s">
        <v>4435</v>
      </c>
      <c r="AB472" t="s">
        <v>4536</v>
      </c>
    </row>
    <row r="473" spans="1:28" ht="15" hidden="1" customHeight="1" x14ac:dyDescent="0.2">
      <c r="A473" t="s">
        <v>4087</v>
      </c>
      <c r="B473" t="s">
        <v>4427</v>
      </c>
      <c r="C473" s="50">
        <f t="shared" ca="1" si="37"/>
        <v>30</v>
      </c>
      <c r="D473" t="s">
        <v>4490</v>
      </c>
      <c r="F473" s="34" t="str">
        <f>IF(AND(V473="TEXT",AB473&lt;&gt;""),"Coded",VLOOKUP(V473,Lists!$E$1:$F$12,2,FALSE))</f>
        <v>Coded</v>
      </c>
      <c r="G473" s="50">
        <f t="shared" ca="1" si="38"/>
        <v>43</v>
      </c>
      <c r="H473" t="s">
        <v>3066</v>
      </c>
      <c r="J473" s="34" t="str">
        <f t="shared" si="35"/>
        <v/>
      </c>
      <c r="K473" s="34" t="str">
        <f t="shared" si="36"/>
        <v/>
      </c>
      <c r="O473" t="s">
        <v>1015</v>
      </c>
      <c r="P473" s="34" t="str">
        <f t="shared" si="39"/>
        <v/>
      </c>
      <c r="V473" t="s">
        <v>16</v>
      </c>
      <c r="W473" t="s">
        <v>4491</v>
      </c>
      <c r="X473" t="s">
        <v>4492</v>
      </c>
      <c r="Y473" t="s">
        <v>4493</v>
      </c>
      <c r="Z473" t="s">
        <v>4494</v>
      </c>
      <c r="AA473" t="s">
        <v>3066</v>
      </c>
      <c r="AB473" t="s">
        <v>4537</v>
      </c>
    </row>
    <row r="474" spans="1:28" ht="15" hidden="1" customHeight="1" x14ac:dyDescent="0.2">
      <c r="A474" t="s">
        <v>4087</v>
      </c>
      <c r="B474" t="s">
        <v>4427</v>
      </c>
      <c r="C474" s="50">
        <f t="shared" ca="1" si="37"/>
        <v>30</v>
      </c>
      <c r="D474" t="s">
        <v>4490</v>
      </c>
      <c r="F474" s="34" t="str">
        <f>IF(AND(V474="TEXT",AB474&lt;&gt;""),"Coded",VLOOKUP(V474,Lists!$E$1:$F$12,2,FALSE))</f>
        <v>Coded</v>
      </c>
      <c r="G474" s="50">
        <f t="shared" ca="1" si="38"/>
        <v>44</v>
      </c>
      <c r="H474" t="s">
        <v>4485</v>
      </c>
      <c r="J474" s="34" t="str">
        <f t="shared" si="35"/>
        <v/>
      </c>
      <c r="K474" s="34" t="str">
        <f t="shared" si="36"/>
        <v/>
      </c>
      <c r="O474" t="s">
        <v>1015</v>
      </c>
      <c r="P474" s="34" t="str">
        <f t="shared" si="39"/>
        <v/>
      </c>
      <c r="V474" t="s">
        <v>16</v>
      </c>
      <c r="W474" t="s">
        <v>4491</v>
      </c>
      <c r="X474" t="s">
        <v>4492</v>
      </c>
      <c r="Y474" t="s">
        <v>4493</v>
      </c>
      <c r="Z474" t="s">
        <v>4494</v>
      </c>
      <c r="AA474" t="s">
        <v>4485</v>
      </c>
      <c r="AB474" t="s">
        <v>4538</v>
      </c>
    </row>
    <row r="475" spans="1:28" ht="15" hidden="1" customHeight="1" x14ac:dyDescent="0.2">
      <c r="A475" t="s">
        <v>4087</v>
      </c>
      <c r="B475" t="s">
        <v>4427</v>
      </c>
      <c r="C475" s="50">
        <f t="shared" ca="1" si="37"/>
        <v>31</v>
      </c>
      <c r="D475" t="s">
        <v>4539</v>
      </c>
      <c r="F475" s="34" t="str">
        <f>IF(AND(V475="TEXT",AB475&lt;&gt;""),"Coded",VLOOKUP(V475,Lists!$E$1:$F$12,2,FALSE))</f>
        <v>Coded</v>
      </c>
      <c r="G475" s="50">
        <f t="shared" ca="1" si="38"/>
        <v>1</v>
      </c>
      <c r="H475" t="s">
        <v>4540</v>
      </c>
      <c r="J475" s="34" t="str">
        <f t="shared" si="35"/>
        <v/>
      </c>
      <c r="K475" s="34" t="str">
        <f t="shared" si="36"/>
        <v/>
      </c>
      <c r="O475" t="s">
        <v>1015</v>
      </c>
      <c r="P475" s="34" t="str">
        <f t="shared" si="39"/>
        <v/>
      </c>
      <c r="V475" t="s">
        <v>16</v>
      </c>
      <c r="W475" t="s">
        <v>4541</v>
      </c>
      <c r="X475" t="s">
        <v>4542</v>
      </c>
      <c r="Y475" t="s">
        <v>4543</v>
      </c>
      <c r="Z475" t="s">
        <v>4544</v>
      </c>
      <c r="AA475" t="s">
        <v>4540</v>
      </c>
      <c r="AB475" t="s">
        <v>4545</v>
      </c>
    </row>
    <row r="476" spans="1:28" ht="15" hidden="1" customHeight="1" x14ac:dyDescent="0.2">
      <c r="A476" t="s">
        <v>4087</v>
      </c>
      <c r="B476" t="s">
        <v>4427</v>
      </c>
      <c r="C476" s="50">
        <f t="shared" ca="1" si="37"/>
        <v>31</v>
      </c>
      <c r="D476" t="s">
        <v>4539</v>
      </c>
      <c r="F476" s="34" t="str">
        <f>IF(AND(V476="TEXT",AB476&lt;&gt;""),"Coded",VLOOKUP(V476,Lists!$E$1:$F$12,2,FALSE))</f>
        <v>Coded</v>
      </c>
      <c r="G476" s="50">
        <f t="shared" ca="1" si="38"/>
        <v>2</v>
      </c>
      <c r="H476" t="s">
        <v>4546</v>
      </c>
      <c r="J476" s="34" t="str">
        <f t="shared" si="35"/>
        <v/>
      </c>
      <c r="K476" s="34" t="str">
        <f t="shared" si="36"/>
        <v/>
      </c>
      <c r="O476" t="s">
        <v>1015</v>
      </c>
      <c r="P476" s="34" t="str">
        <f t="shared" si="39"/>
        <v/>
      </c>
      <c r="V476" t="s">
        <v>16</v>
      </c>
      <c r="W476" t="s">
        <v>4541</v>
      </c>
      <c r="X476" t="s">
        <v>4542</v>
      </c>
      <c r="Y476" t="s">
        <v>4543</v>
      </c>
      <c r="Z476" t="s">
        <v>4544</v>
      </c>
      <c r="AA476" t="s">
        <v>4546</v>
      </c>
      <c r="AB476" t="s">
        <v>4547</v>
      </c>
    </row>
    <row r="477" spans="1:28" ht="15" hidden="1" customHeight="1" x14ac:dyDescent="0.2">
      <c r="A477" t="s">
        <v>4087</v>
      </c>
      <c r="B477" t="s">
        <v>4427</v>
      </c>
      <c r="C477" s="50">
        <f t="shared" ca="1" si="37"/>
        <v>31</v>
      </c>
      <c r="D477" t="s">
        <v>4539</v>
      </c>
      <c r="F477" s="34" t="str">
        <f>IF(AND(V477="TEXT",AB477&lt;&gt;""),"Coded",VLOOKUP(V477,Lists!$E$1:$F$12,2,FALSE))</f>
        <v>Coded</v>
      </c>
      <c r="G477" s="50">
        <f t="shared" ca="1" si="38"/>
        <v>3</v>
      </c>
      <c r="H477" t="s">
        <v>4548</v>
      </c>
      <c r="J477" s="34" t="str">
        <f t="shared" si="35"/>
        <v/>
      </c>
      <c r="K477" s="34" t="str">
        <f t="shared" si="36"/>
        <v/>
      </c>
      <c r="O477" t="s">
        <v>1015</v>
      </c>
      <c r="P477" s="34" t="str">
        <f t="shared" si="39"/>
        <v/>
      </c>
      <c r="V477" t="s">
        <v>16</v>
      </c>
      <c r="W477" t="s">
        <v>4541</v>
      </c>
      <c r="X477" t="s">
        <v>4542</v>
      </c>
      <c r="Y477" t="s">
        <v>4543</v>
      </c>
      <c r="Z477" t="s">
        <v>4544</v>
      </c>
      <c r="AA477" t="s">
        <v>4548</v>
      </c>
      <c r="AB477" t="s">
        <v>4549</v>
      </c>
    </row>
    <row r="478" spans="1:28" ht="15" hidden="1" customHeight="1" x14ac:dyDescent="0.2">
      <c r="A478" t="s">
        <v>4087</v>
      </c>
      <c r="B478" t="s">
        <v>4427</v>
      </c>
      <c r="C478" s="50">
        <f t="shared" ca="1" si="37"/>
        <v>31</v>
      </c>
      <c r="D478" t="s">
        <v>4539</v>
      </c>
      <c r="F478" s="34" t="str">
        <f>IF(AND(V478="TEXT",AB478&lt;&gt;""),"Coded",VLOOKUP(V478,Lists!$E$1:$F$12,2,FALSE))</f>
        <v>Coded</v>
      </c>
      <c r="G478" s="50">
        <f t="shared" ca="1" si="38"/>
        <v>4</v>
      </c>
      <c r="H478" t="s">
        <v>4550</v>
      </c>
      <c r="J478" s="34" t="str">
        <f t="shared" si="35"/>
        <v/>
      </c>
      <c r="K478" s="34" t="str">
        <f t="shared" si="36"/>
        <v/>
      </c>
      <c r="O478" t="s">
        <v>1015</v>
      </c>
      <c r="P478" s="34" t="str">
        <f t="shared" si="39"/>
        <v/>
      </c>
      <c r="V478" t="s">
        <v>16</v>
      </c>
      <c r="W478" t="s">
        <v>4541</v>
      </c>
      <c r="X478" t="s">
        <v>4542</v>
      </c>
      <c r="Y478" t="s">
        <v>4543</v>
      </c>
      <c r="Z478" t="s">
        <v>4544</v>
      </c>
      <c r="AA478" t="s">
        <v>4550</v>
      </c>
      <c r="AB478" t="s">
        <v>4551</v>
      </c>
    </row>
    <row r="479" spans="1:28" ht="15" hidden="1" customHeight="1" x14ac:dyDescent="0.2">
      <c r="A479" t="s">
        <v>4087</v>
      </c>
      <c r="B479" t="s">
        <v>4427</v>
      </c>
      <c r="C479" s="50">
        <f t="shared" ca="1" si="37"/>
        <v>31</v>
      </c>
      <c r="D479" t="s">
        <v>4539</v>
      </c>
      <c r="F479" s="34" t="str">
        <f>IF(AND(V479="TEXT",AB479&lt;&gt;""),"Coded",VLOOKUP(V479,Lists!$E$1:$F$12,2,FALSE))</f>
        <v>Coded</v>
      </c>
      <c r="G479" s="50">
        <f t="shared" ca="1" si="38"/>
        <v>5</v>
      </c>
      <c r="H479" t="s">
        <v>580</v>
      </c>
      <c r="J479" s="34" t="str">
        <f t="shared" si="35"/>
        <v/>
      </c>
      <c r="K479" s="34" t="str">
        <f t="shared" si="36"/>
        <v/>
      </c>
      <c r="O479" t="s">
        <v>1015</v>
      </c>
      <c r="P479" s="34" t="str">
        <f t="shared" si="39"/>
        <v/>
      </c>
      <c r="V479" t="s">
        <v>16</v>
      </c>
      <c r="W479" t="s">
        <v>4541</v>
      </c>
      <c r="X479" t="s">
        <v>4542</v>
      </c>
      <c r="Y479" t="s">
        <v>4543</v>
      </c>
      <c r="Z479" t="s">
        <v>4544</v>
      </c>
      <c r="AA479" t="s">
        <v>580</v>
      </c>
      <c r="AB479" t="s">
        <v>4552</v>
      </c>
    </row>
    <row r="480" spans="1:28" ht="15" hidden="1" customHeight="1" x14ac:dyDescent="0.2">
      <c r="A480" t="s">
        <v>4087</v>
      </c>
      <c r="B480" t="s">
        <v>4427</v>
      </c>
      <c r="C480" s="50">
        <f t="shared" ca="1" si="37"/>
        <v>32</v>
      </c>
      <c r="D480" t="s">
        <v>4553</v>
      </c>
      <c r="F480" s="34" t="str">
        <f>IF(AND(V480="TEXT",AB480&lt;&gt;""),"Coded",VLOOKUP(V480,Lists!$E$1:$F$12,2,FALSE))</f>
        <v>Coded</v>
      </c>
      <c r="G480" s="50">
        <f t="shared" ca="1" si="38"/>
        <v>1</v>
      </c>
      <c r="H480" t="s">
        <v>2761</v>
      </c>
      <c r="J480" s="34" t="str">
        <f t="shared" si="35"/>
        <v/>
      </c>
      <c r="K480" s="34" t="str">
        <f t="shared" si="36"/>
        <v/>
      </c>
      <c r="O480" t="s">
        <v>1015</v>
      </c>
      <c r="P480" s="34" t="str">
        <f t="shared" si="39"/>
        <v/>
      </c>
      <c r="V480" t="s">
        <v>16</v>
      </c>
      <c r="W480" t="s">
        <v>4554</v>
      </c>
      <c r="X480" t="s">
        <v>4555</v>
      </c>
      <c r="Y480" t="s">
        <v>4556</v>
      </c>
      <c r="Z480" t="s">
        <v>4557</v>
      </c>
      <c r="AA480" t="s">
        <v>2761</v>
      </c>
      <c r="AB480" t="s">
        <v>4558</v>
      </c>
    </row>
    <row r="481" spans="1:28" ht="15" hidden="1" customHeight="1" x14ac:dyDescent="0.2">
      <c r="A481" t="s">
        <v>4087</v>
      </c>
      <c r="B481" t="s">
        <v>4427</v>
      </c>
      <c r="C481" s="50">
        <f t="shared" ca="1" si="37"/>
        <v>32</v>
      </c>
      <c r="D481" t="s">
        <v>4553</v>
      </c>
      <c r="F481" s="34" t="str">
        <f>IF(AND(V481="TEXT",AB481&lt;&gt;""),"Coded",VLOOKUP(V481,Lists!$E$1:$F$12,2,FALSE))</f>
        <v>Coded</v>
      </c>
      <c r="G481" s="50">
        <f t="shared" ca="1" si="38"/>
        <v>2</v>
      </c>
      <c r="H481" t="s">
        <v>2765</v>
      </c>
      <c r="J481" s="34" t="str">
        <f t="shared" si="35"/>
        <v/>
      </c>
      <c r="K481" s="34" t="str">
        <f t="shared" si="36"/>
        <v/>
      </c>
      <c r="O481" t="s">
        <v>1015</v>
      </c>
      <c r="P481" s="34" t="str">
        <f t="shared" si="39"/>
        <v/>
      </c>
      <c r="V481" t="s">
        <v>16</v>
      </c>
      <c r="W481" t="s">
        <v>4554</v>
      </c>
      <c r="X481" t="s">
        <v>4555</v>
      </c>
      <c r="Y481" t="s">
        <v>4556</v>
      </c>
      <c r="Z481" t="s">
        <v>4557</v>
      </c>
      <c r="AA481" t="s">
        <v>2765</v>
      </c>
      <c r="AB481" t="s">
        <v>4559</v>
      </c>
    </row>
    <row r="482" spans="1:28" ht="15" hidden="1" customHeight="1" x14ac:dyDescent="0.2">
      <c r="A482" t="s">
        <v>4087</v>
      </c>
      <c r="B482" t="s">
        <v>4427</v>
      </c>
      <c r="C482" s="50">
        <f t="shared" ca="1" si="37"/>
        <v>32</v>
      </c>
      <c r="D482" t="s">
        <v>4553</v>
      </c>
      <c r="F482" s="34" t="str">
        <f>IF(AND(V482="TEXT",AB482&lt;&gt;""),"Coded",VLOOKUP(V482,Lists!$E$1:$F$12,2,FALSE))</f>
        <v>Coded</v>
      </c>
      <c r="G482" s="50">
        <f t="shared" ca="1" si="38"/>
        <v>3</v>
      </c>
      <c r="H482" t="s">
        <v>2768</v>
      </c>
      <c r="J482" s="34" t="str">
        <f t="shared" si="35"/>
        <v/>
      </c>
      <c r="K482" s="34" t="str">
        <f t="shared" si="36"/>
        <v/>
      </c>
      <c r="O482" t="s">
        <v>1015</v>
      </c>
      <c r="P482" s="34" t="str">
        <f t="shared" si="39"/>
        <v/>
      </c>
      <c r="V482" t="s">
        <v>16</v>
      </c>
      <c r="W482" t="s">
        <v>4554</v>
      </c>
      <c r="X482" t="s">
        <v>4555</v>
      </c>
      <c r="Y482" t="s">
        <v>4556</v>
      </c>
      <c r="Z482" t="s">
        <v>4557</v>
      </c>
      <c r="AA482" t="s">
        <v>2768</v>
      </c>
      <c r="AB482" t="s">
        <v>4560</v>
      </c>
    </row>
    <row r="483" spans="1:28" ht="15" hidden="1" customHeight="1" x14ac:dyDescent="0.2">
      <c r="A483" t="s">
        <v>4087</v>
      </c>
      <c r="B483" t="s">
        <v>4427</v>
      </c>
      <c r="C483" s="50">
        <f t="shared" ca="1" si="37"/>
        <v>32</v>
      </c>
      <c r="D483" t="s">
        <v>4553</v>
      </c>
      <c r="F483" s="34" t="str">
        <f>IF(AND(V483="TEXT",AB483&lt;&gt;""),"Coded",VLOOKUP(V483,Lists!$E$1:$F$12,2,FALSE))</f>
        <v>Coded</v>
      </c>
      <c r="G483" s="50">
        <f t="shared" ca="1" si="38"/>
        <v>4</v>
      </c>
      <c r="H483" t="s">
        <v>2771</v>
      </c>
      <c r="J483" s="34" t="str">
        <f t="shared" si="35"/>
        <v/>
      </c>
      <c r="K483" s="34" t="str">
        <f t="shared" si="36"/>
        <v/>
      </c>
      <c r="O483" t="s">
        <v>1015</v>
      </c>
      <c r="P483" s="34" t="str">
        <f t="shared" si="39"/>
        <v/>
      </c>
      <c r="V483" t="s">
        <v>16</v>
      </c>
      <c r="W483" t="s">
        <v>4554</v>
      </c>
      <c r="X483" t="s">
        <v>4555</v>
      </c>
      <c r="Y483" t="s">
        <v>4556</v>
      </c>
      <c r="Z483" t="s">
        <v>4557</v>
      </c>
      <c r="AA483" t="s">
        <v>2771</v>
      </c>
      <c r="AB483" t="s">
        <v>4561</v>
      </c>
    </row>
    <row r="484" spans="1:28" ht="15" hidden="1" customHeight="1" x14ac:dyDescent="0.2">
      <c r="A484" t="s">
        <v>4087</v>
      </c>
      <c r="B484" t="s">
        <v>4427</v>
      </c>
      <c r="C484" s="50">
        <f t="shared" ca="1" si="37"/>
        <v>32</v>
      </c>
      <c r="D484" t="s">
        <v>4553</v>
      </c>
      <c r="F484" s="34" t="str">
        <f>IF(AND(V484="TEXT",AB484&lt;&gt;""),"Coded",VLOOKUP(V484,Lists!$E$1:$F$12,2,FALSE))</f>
        <v>Coded</v>
      </c>
      <c r="G484" s="50">
        <f t="shared" ca="1" si="38"/>
        <v>5</v>
      </c>
      <c r="H484" t="s">
        <v>2774</v>
      </c>
      <c r="J484" s="34" t="str">
        <f t="shared" si="35"/>
        <v/>
      </c>
      <c r="K484" s="34" t="str">
        <f t="shared" si="36"/>
        <v/>
      </c>
      <c r="O484" t="s">
        <v>1015</v>
      </c>
      <c r="P484" s="34" t="str">
        <f t="shared" si="39"/>
        <v/>
      </c>
      <c r="V484" t="s">
        <v>16</v>
      </c>
      <c r="W484" t="s">
        <v>4554</v>
      </c>
      <c r="X484" t="s">
        <v>4555</v>
      </c>
      <c r="Y484" t="s">
        <v>4556</v>
      </c>
      <c r="Z484" t="s">
        <v>4557</v>
      </c>
      <c r="AA484" t="s">
        <v>2774</v>
      </c>
      <c r="AB484" t="s">
        <v>4562</v>
      </c>
    </row>
    <row r="485" spans="1:28" ht="15" hidden="1" customHeight="1" x14ac:dyDescent="0.2">
      <c r="A485" t="s">
        <v>4087</v>
      </c>
      <c r="B485" t="s">
        <v>4427</v>
      </c>
      <c r="C485" s="50">
        <f t="shared" ca="1" si="37"/>
        <v>32</v>
      </c>
      <c r="D485" t="s">
        <v>4553</v>
      </c>
      <c r="F485" s="34" t="str">
        <f>IF(AND(V485="TEXT",AB485&lt;&gt;""),"Coded",VLOOKUP(V485,Lists!$E$1:$F$12,2,FALSE))</f>
        <v>Coded</v>
      </c>
      <c r="G485" s="50">
        <f t="shared" ca="1" si="38"/>
        <v>6</v>
      </c>
      <c r="H485" t="s">
        <v>2777</v>
      </c>
      <c r="J485" s="34" t="str">
        <f t="shared" si="35"/>
        <v/>
      </c>
      <c r="K485" s="34" t="str">
        <f t="shared" si="36"/>
        <v/>
      </c>
      <c r="O485" t="s">
        <v>1015</v>
      </c>
      <c r="P485" s="34" t="str">
        <f t="shared" si="39"/>
        <v/>
      </c>
      <c r="V485" t="s">
        <v>16</v>
      </c>
      <c r="W485" t="s">
        <v>4554</v>
      </c>
      <c r="X485" t="s">
        <v>4555</v>
      </c>
      <c r="Y485" t="s">
        <v>4556</v>
      </c>
      <c r="Z485" t="s">
        <v>4557</v>
      </c>
      <c r="AA485" t="s">
        <v>2777</v>
      </c>
      <c r="AB485" t="s">
        <v>4563</v>
      </c>
    </row>
    <row r="486" spans="1:28" ht="15" hidden="1" customHeight="1" x14ac:dyDescent="0.2">
      <c r="A486" t="s">
        <v>4087</v>
      </c>
      <c r="B486" t="s">
        <v>4564</v>
      </c>
      <c r="C486" s="50">
        <f t="shared" ca="1" si="37"/>
        <v>33</v>
      </c>
      <c r="D486" t="s">
        <v>4565</v>
      </c>
      <c r="F486" s="34" t="str">
        <f>IF(AND(V486="TEXT",AB486&lt;&gt;""),"Coded",VLOOKUP(V486,Lists!$E$1:$F$12,2,FALSE))</f>
        <v>Coded</v>
      </c>
      <c r="G486" s="50">
        <f t="shared" ca="1" si="38"/>
        <v>1</v>
      </c>
      <c r="H486" t="s">
        <v>157</v>
      </c>
      <c r="J486" s="34" t="str">
        <f t="shared" si="35"/>
        <v/>
      </c>
      <c r="K486" s="34" t="str">
        <f t="shared" si="36"/>
        <v/>
      </c>
      <c r="O486" t="s">
        <v>1015</v>
      </c>
      <c r="P486" s="34" t="str">
        <f t="shared" si="39"/>
        <v/>
      </c>
      <c r="V486" t="s">
        <v>16</v>
      </c>
      <c r="W486" t="s">
        <v>4566</v>
      </c>
      <c r="X486" t="s">
        <v>4567</v>
      </c>
      <c r="Y486" t="s">
        <v>4568</v>
      </c>
      <c r="Z486" t="s">
        <v>4569</v>
      </c>
      <c r="AA486" t="s">
        <v>157</v>
      </c>
      <c r="AB486" t="s">
        <v>4570</v>
      </c>
    </row>
    <row r="487" spans="1:28" ht="15" hidden="1" customHeight="1" x14ac:dyDescent="0.2">
      <c r="A487" t="s">
        <v>4087</v>
      </c>
      <c r="B487" t="s">
        <v>4564</v>
      </c>
      <c r="C487" s="50">
        <f t="shared" ca="1" si="37"/>
        <v>33</v>
      </c>
      <c r="D487" t="s">
        <v>4565</v>
      </c>
      <c r="F487" s="34" t="str">
        <f>IF(AND(V487="TEXT",AB487&lt;&gt;""),"Coded",VLOOKUP(V487,Lists!$E$1:$F$12,2,FALSE))</f>
        <v>Coded</v>
      </c>
      <c r="G487" s="50">
        <f t="shared" ca="1" si="38"/>
        <v>2</v>
      </c>
      <c r="H487" t="s">
        <v>156</v>
      </c>
      <c r="J487" s="34" t="str">
        <f t="shared" si="35"/>
        <v/>
      </c>
      <c r="K487" s="34" t="str">
        <f t="shared" si="36"/>
        <v/>
      </c>
      <c r="O487" t="s">
        <v>1015</v>
      </c>
      <c r="P487" s="34" t="str">
        <f t="shared" si="39"/>
        <v/>
      </c>
      <c r="V487" t="s">
        <v>16</v>
      </c>
      <c r="W487" t="s">
        <v>4566</v>
      </c>
      <c r="X487" t="s">
        <v>4567</v>
      </c>
      <c r="Y487" t="s">
        <v>4568</v>
      </c>
      <c r="Z487" t="s">
        <v>4569</v>
      </c>
      <c r="AA487" t="s">
        <v>156</v>
      </c>
      <c r="AB487" t="s">
        <v>4571</v>
      </c>
    </row>
    <row r="488" spans="1:28" ht="15" hidden="1" customHeight="1" x14ac:dyDescent="0.2">
      <c r="A488" t="s">
        <v>4087</v>
      </c>
      <c r="B488" t="s">
        <v>4564</v>
      </c>
      <c r="C488" s="50">
        <f t="shared" ca="1" si="37"/>
        <v>34</v>
      </c>
      <c r="D488" t="s">
        <v>4572</v>
      </c>
      <c r="F488" s="34" t="str">
        <f>IF(AND(V488="TEXT",AB488&lt;&gt;""),"Coded",VLOOKUP(V488,Lists!$E$1:$F$12,2,FALSE))</f>
        <v>Coded</v>
      </c>
      <c r="G488" s="50">
        <f t="shared" ca="1" si="38"/>
        <v>1</v>
      </c>
      <c r="H488" t="s">
        <v>2853</v>
      </c>
      <c r="J488" s="34" t="str">
        <f t="shared" si="35"/>
        <v/>
      </c>
      <c r="K488" s="34" t="str">
        <f t="shared" si="36"/>
        <v/>
      </c>
      <c r="O488" t="s">
        <v>4573</v>
      </c>
      <c r="P488" s="34" t="str">
        <f t="shared" si="39"/>
        <v/>
      </c>
      <c r="V488" t="s">
        <v>16</v>
      </c>
      <c r="W488" t="s">
        <v>4574</v>
      </c>
      <c r="X488" t="s">
        <v>4575</v>
      </c>
      <c r="Y488" t="s">
        <v>1407</v>
      </c>
      <c r="Z488" t="s">
        <v>1408</v>
      </c>
      <c r="AA488" t="s">
        <v>2853</v>
      </c>
      <c r="AB488" t="s">
        <v>2858</v>
      </c>
    </row>
    <row r="489" spans="1:28" ht="15" hidden="1" customHeight="1" x14ac:dyDescent="0.2">
      <c r="A489" t="s">
        <v>4087</v>
      </c>
      <c r="B489" t="s">
        <v>4564</v>
      </c>
      <c r="C489" s="50">
        <f t="shared" ca="1" si="37"/>
        <v>34</v>
      </c>
      <c r="D489" t="s">
        <v>4572</v>
      </c>
      <c r="F489" s="34" t="str">
        <f>IF(AND(V489="TEXT",AB489&lt;&gt;""),"Coded",VLOOKUP(V489,Lists!$E$1:$F$12,2,FALSE))</f>
        <v>Coded</v>
      </c>
      <c r="G489" s="50">
        <f t="shared" ca="1" si="38"/>
        <v>2</v>
      </c>
      <c r="H489" t="s">
        <v>2863</v>
      </c>
      <c r="J489" s="34" t="str">
        <f t="shared" si="35"/>
        <v/>
      </c>
      <c r="K489" s="34" t="str">
        <f t="shared" si="36"/>
        <v/>
      </c>
      <c r="O489" t="s">
        <v>4573</v>
      </c>
      <c r="P489" s="34" t="str">
        <f t="shared" si="39"/>
        <v/>
      </c>
      <c r="V489" t="s">
        <v>16</v>
      </c>
      <c r="W489" t="s">
        <v>4574</v>
      </c>
      <c r="X489" t="s">
        <v>4575</v>
      </c>
      <c r="Y489" t="s">
        <v>1407</v>
      </c>
      <c r="Z489" t="s">
        <v>1408</v>
      </c>
      <c r="AA489" t="s">
        <v>2863</v>
      </c>
      <c r="AB489" t="s">
        <v>2865</v>
      </c>
    </row>
    <row r="490" spans="1:28" ht="15" hidden="1" customHeight="1" x14ac:dyDescent="0.2">
      <c r="A490" t="s">
        <v>4087</v>
      </c>
      <c r="B490" t="s">
        <v>4564</v>
      </c>
      <c r="C490" s="50">
        <f t="shared" ca="1" si="37"/>
        <v>34</v>
      </c>
      <c r="D490" t="s">
        <v>4572</v>
      </c>
      <c r="F490" s="34" t="str">
        <f>IF(AND(V490="TEXT",AB490&lt;&gt;""),"Coded",VLOOKUP(V490,Lists!$E$1:$F$12,2,FALSE))</f>
        <v>Coded</v>
      </c>
      <c r="G490" s="50">
        <f t="shared" ca="1" si="38"/>
        <v>3</v>
      </c>
      <c r="H490" t="s">
        <v>2844</v>
      </c>
      <c r="J490" s="34" t="str">
        <f t="shared" si="35"/>
        <v/>
      </c>
      <c r="K490" s="34" t="str">
        <f t="shared" si="36"/>
        <v/>
      </c>
      <c r="O490" t="s">
        <v>4573</v>
      </c>
      <c r="P490" s="34" t="str">
        <f t="shared" si="39"/>
        <v/>
      </c>
      <c r="V490" t="s">
        <v>16</v>
      </c>
      <c r="W490" t="s">
        <v>4574</v>
      </c>
      <c r="X490" t="s">
        <v>4575</v>
      </c>
      <c r="Y490" t="s">
        <v>1407</v>
      </c>
      <c r="Z490" t="s">
        <v>1408</v>
      </c>
      <c r="AA490" t="s">
        <v>2844</v>
      </c>
      <c r="AB490" t="s">
        <v>2851</v>
      </c>
    </row>
    <row r="491" spans="1:28" ht="15" hidden="1" customHeight="1" x14ac:dyDescent="0.2">
      <c r="A491" t="s">
        <v>4087</v>
      </c>
      <c r="B491" t="s">
        <v>4564</v>
      </c>
      <c r="C491" s="50">
        <f t="shared" ca="1" si="37"/>
        <v>34</v>
      </c>
      <c r="D491" t="s">
        <v>4572</v>
      </c>
      <c r="F491" s="34" t="str">
        <f>IF(AND(V491="TEXT",AB491&lt;&gt;""),"Coded",VLOOKUP(V491,Lists!$E$1:$F$12,2,FALSE))</f>
        <v>Coded</v>
      </c>
      <c r="G491" s="50">
        <f t="shared" ca="1" si="38"/>
        <v>4</v>
      </c>
      <c r="H491" t="s">
        <v>2859</v>
      </c>
      <c r="J491" s="34" t="str">
        <f t="shared" si="35"/>
        <v/>
      </c>
      <c r="K491" s="34" t="str">
        <f t="shared" si="36"/>
        <v/>
      </c>
      <c r="O491" t="s">
        <v>4573</v>
      </c>
      <c r="P491" s="34" t="str">
        <f t="shared" si="39"/>
        <v/>
      </c>
      <c r="V491" t="s">
        <v>16</v>
      </c>
      <c r="W491" t="s">
        <v>4574</v>
      </c>
      <c r="X491" t="s">
        <v>4575</v>
      </c>
      <c r="Y491" t="s">
        <v>1407</v>
      </c>
      <c r="Z491" t="s">
        <v>1408</v>
      </c>
      <c r="AA491" t="s">
        <v>2859</v>
      </c>
      <c r="AB491" t="s">
        <v>2862</v>
      </c>
    </row>
    <row r="492" spans="1:28" ht="15" hidden="1" customHeight="1" x14ac:dyDescent="0.2">
      <c r="A492" t="s">
        <v>4087</v>
      </c>
      <c r="B492" t="s">
        <v>4564</v>
      </c>
      <c r="C492" s="50">
        <f t="shared" ca="1" si="37"/>
        <v>34</v>
      </c>
      <c r="D492" t="s">
        <v>4572</v>
      </c>
      <c r="F492" s="34" t="str">
        <f>IF(AND(V492="TEXT",AB492&lt;&gt;""),"Coded",VLOOKUP(V492,Lists!$E$1:$F$12,2,FALSE))</f>
        <v>Coded</v>
      </c>
      <c r="G492" s="50">
        <f t="shared" ca="1" si="38"/>
        <v>5</v>
      </c>
      <c r="H492" t="s">
        <v>580</v>
      </c>
      <c r="J492" s="34" t="str">
        <f t="shared" si="35"/>
        <v/>
      </c>
      <c r="K492" s="34" t="str">
        <f t="shared" si="36"/>
        <v/>
      </c>
      <c r="O492" t="s">
        <v>4573</v>
      </c>
      <c r="P492" s="34" t="str">
        <f t="shared" si="39"/>
        <v/>
      </c>
      <c r="V492" t="s">
        <v>16</v>
      </c>
      <c r="W492" t="s">
        <v>4574</v>
      </c>
      <c r="X492" t="s">
        <v>4575</v>
      </c>
      <c r="Y492" t="s">
        <v>1407</v>
      </c>
      <c r="Z492" t="s">
        <v>1408</v>
      </c>
      <c r="AA492" t="s">
        <v>580</v>
      </c>
      <c r="AB492" t="s">
        <v>2866</v>
      </c>
    </row>
    <row r="493" spans="1:28" ht="15" hidden="1" customHeight="1" x14ac:dyDescent="0.2">
      <c r="A493" t="s">
        <v>4087</v>
      </c>
      <c r="B493" t="s">
        <v>4564</v>
      </c>
      <c r="C493" s="50">
        <f t="shared" ca="1" si="37"/>
        <v>35</v>
      </c>
      <c r="D493" t="s">
        <v>4576</v>
      </c>
      <c r="F493" s="34" t="str">
        <f>IF(AND(V493="TEXT",AB493&lt;&gt;""),"Coded",VLOOKUP(V493,Lists!$E$1:$F$12,2,FALSE))</f>
        <v>Coded</v>
      </c>
      <c r="G493" s="50">
        <f t="shared" ca="1" si="38"/>
        <v>1</v>
      </c>
      <c r="H493" t="s">
        <v>2853</v>
      </c>
      <c r="J493" s="34" t="str">
        <f t="shared" si="35"/>
        <v/>
      </c>
      <c r="K493" s="34" t="str">
        <f t="shared" si="36"/>
        <v/>
      </c>
      <c r="O493" t="s">
        <v>4573</v>
      </c>
      <c r="P493" s="34" t="str">
        <f t="shared" si="39"/>
        <v/>
      </c>
      <c r="V493" t="s">
        <v>16</v>
      </c>
      <c r="W493" t="s">
        <v>4577</v>
      </c>
      <c r="X493" t="s">
        <v>4578</v>
      </c>
      <c r="Y493" t="s">
        <v>1407</v>
      </c>
      <c r="Z493" t="s">
        <v>1408</v>
      </c>
      <c r="AA493" t="s">
        <v>2853</v>
      </c>
      <c r="AB493" t="s">
        <v>2858</v>
      </c>
    </row>
    <row r="494" spans="1:28" ht="15" hidden="1" customHeight="1" x14ac:dyDescent="0.2">
      <c r="A494" t="s">
        <v>4087</v>
      </c>
      <c r="B494" t="s">
        <v>4564</v>
      </c>
      <c r="C494" s="50">
        <f t="shared" ca="1" si="37"/>
        <v>35</v>
      </c>
      <c r="D494" t="s">
        <v>4576</v>
      </c>
      <c r="F494" s="34" t="str">
        <f>IF(AND(V494="TEXT",AB494&lt;&gt;""),"Coded",VLOOKUP(V494,Lists!$E$1:$F$12,2,FALSE))</f>
        <v>Coded</v>
      </c>
      <c r="G494" s="50">
        <f t="shared" ca="1" si="38"/>
        <v>2</v>
      </c>
      <c r="H494" t="s">
        <v>2863</v>
      </c>
      <c r="J494" s="34" t="str">
        <f t="shared" si="35"/>
        <v/>
      </c>
      <c r="K494" s="34" t="str">
        <f t="shared" si="36"/>
        <v/>
      </c>
      <c r="O494" t="s">
        <v>4573</v>
      </c>
      <c r="P494" s="34" t="str">
        <f t="shared" si="39"/>
        <v/>
      </c>
      <c r="V494" t="s">
        <v>16</v>
      </c>
      <c r="W494" t="s">
        <v>4577</v>
      </c>
      <c r="X494" t="s">
        <v>4578</v>
      </c>
      <c r="Y494" t="s">
        <v>1407</v>
      </c>
      <c r="Z494" t="s">
        <v>1408</v>
      </c>
      <c r="AA494" t="s">
        <v>2863</v>
      </c>
      <c r="AB494" t="s">
        <v>2865</v>
      </c>
    </row>
    <row r="495" spans="1:28" ht="15" hidden="1" customHeight="1" x14ac:dyDescent="0.2">
      <c r="A495" t="s">
        <v>4087</v>
      </c>
      <c r="B495" t="s">
        <v>4564</v>
      </c>
      <c r="C495" s="50">
        <f t="shared" ca="1" si="37"/>
        <v>35</v>
      </c>
      <c r="D495" t="s">
        <v>4576</v>
      </c>
      <c r="F495" s="34" t="str">
        <f>IF(AND(V495="TEXT",AB495&lt;&gt;""),"Coded",VLOOKUP(V495,Lists!$E$1:$F$12,2,FALSE))</f>
        <v>Coded</v>
      </c>
      <c r="G495" s="50">
        <f t="shared" ca="1" si="38"/>
        <v>3</v>
      </c>
      <c r="H495" t="s">
        <v>2844</v>
      </c>
      <c r="J495" s="34" t="str">
        <f t="shared" si="35"/>
        <v/>
      </c>
      <c r="K495" s="34" t="str">
        <f t="shared" si="36"/>
        <v/>
      </c>
      <c r="O495" t="s">
        <v>4573</v>
      </c>
      <c r="P495" s="34" t="str">
        <f t="shared" si="39"/>
        <v/>
      </c>
      <c r="V495" t="s">
        <v>16</v>
      </c>
      <c r="W495" t="s">
        <v>4577</v>
      </c>
      <c r="X495" t="s">
        <v>4578</v>
      </c>
      <c r="Y495" t="s">
        <v>1407</v>
      </c>
      <c r="Z495" t="s">
        <v>1408</v>
      </c>
      <c r="AA495" t="s">
        <v>2844</v>
      </c>
      <c r="AB495" t="s">
        <v>2851</v>
      </c>
    </row>
    <row r="496" spans="1:28" ht="15" hidden="1" customHeight="1" x14ac:dyDescent="0.2">
      <c r="A496" t="s">
        <v>4087</v>
      </c>
      <c r="B496" t="s">
        <v>4564</v>
      </c>
      <c r="C496" s="50">
        <f t="shared" ca="1" si="37"/>
        <v>35</v>
      </c>
      <c r="D496" t="s">
        <v>4576</v>
      </c>
      <c r="F496" s="34" t="str">
        <f>IF(AND(V496="TEXT",AB496&lt;&gt;""),"Coded",VLOOKUP(V496,Lists!$E$1:$F$12,2,FALSE))</f>
        <v>Coded</v>
      </c>
      <c r="G496" s="50">
        <f t="shared" ca="1" si="38"/>
        <v>4</v>
      </c>
      <c r="H496" t="s">
        <v>2859</v>
      </c>
      <c r="J496" s="34" t="str">
        <f t="shared" si="35"/>
        <v/>
      </c>
      <c r="K496" s="34" t="str">
        <f t="shared" si="36"/>
        <v/>
      </c>
      <c r="O496" t="s">
        <v>4573</v>
      </c>
      <c r="P496" s="34" t="str">
        <f t="shared" si="39"/>
        <v/>
      </c>
      <c r="V496" t="s">
        <v>16</v>
      </c>
      <c r="W496" t="s">
        <v>4577</v>
      </c>
      <c r="X496" t="s">
        <v>4578</v>
      </c>
      <c r="Y496" t="s">
        <v>1407</v>
      </c>
      <c r="Z496" t="s">
        <v>1408</v>
      </c>
      <c r="AA496" t="s">
        <v>2859</v>
      </c>
      <c r="AB496" t="s">
        <v>2862</v>
      </c>
    </row>
    <row r="497" spans="1:28" ht="15" hidden="1" customHeight="1" x14ac:dyDescent="0.2">
      <c r="A497" t="s">
        <v>4087</v>
      </c>
      <c r="B497" t="s">
        <v>4564</v>
      </c>
      <c r="C497" s="50">
        <f t="shared" ca="1" si="37"/>
        <v>35</v>
      </c>
      <c r="D497" t="s">
        <v>4576</v>
      </c>
      <c r="F497" s="34" t="str">
        <f>IF(AND(V497="TEXT",AB497&lt;&gt;""),"Coded",VLOOKUP(V497,Lists!$E$1:$F$12,2,FALSE))</f>
        <v>Coded</v>
      </c>
      <c r="G497" s="50">
        <f t="shared" ca="1" si="38"/>
        <v>5</v>
      </c>
      <c r="H497" t="s">
        <v>580</v>
      </c>
      <c r="J497" s="34" t="str">
        <f t="shared" si="35"/>
        <v/>
      </c>
      <c r="K497" s="34" t="str">
        <f t="shared" si="36"/>
        <v/>
      </c>
      <c r="O497" t="s">
        <v>4573</v>
      </c>
      <c r="P497" s="34" t="str">
        <f t="shared" si="39"/>
        <v/>
      </c>
      <c r="V497" t="s">
        <v>16</v>
      </c>
      <c r="W497" t="s">
        <v>4577</v>
      </c>
      <c r="X497" t="s">
        <v>4578</v>
      </c>
      <c r="Y497" t="s">
        <v>1407</v>
      </c>
      <c r="Z497" t="s">
        <v>1408</v>
      </c>
      <c r="AA497" t="s">
        <v>580</v>
      </c>
      <c r="AB497" t="s">
        <v>2866</v>
      </c>
    </row>
    <row r="498" spans="1:28" ht="15" hidden="1" customHeight="1" x14ac:dyDescent="0.2">
      <c r="A498" t="s">
        <v>4087</v>
      </c>
      <c r="B498" t="s">
        <v>4564</v>
      </c>
      <c r="C498" s="50">
        <f t="shared" ca="1" si="37"/>
        <v>36</v>
      </c>
      <c r="D498" t="s">
        <v>4579</v>
      </c>
      <c r="F498" s="34" t="str">
        <f>IF(AND(V498="TEXT",AB498&lt;&gt;""),"Coded",VLOOKUP(V498,Lists!$E$1:$F$12,2,FALSE))</f>
        <v>Coded</v>
      </c>
      <c r="G498" s="50">
        <f t="shared" ca="1" si="38"/>
        <v>1</v>
      </c>
      <c r="H498" t="s">
        <v>2853</v>
      </c>
      <c r="J498" s="34" t="str">
        <f t="shared" si="35"/>
        <v/>
      </c>
      <c r="K498" s="34" t="str">
        <f t="shared" si="36"/>
        <v/>
      </c>
      <c r="O498" t="s">
        <v>4573</v>
      </c>
      <c r="P498" s="34" t="str">
        <f t="shared" si="39"/>
        <v/>
      </c>
      <c r="V498" t="s">
        <v>16</v>
      </c>
      <c r="W498" t="s">
        <v>4580</v>
      </c>
      <c r="X498" t="s">
        <v>4581</v>
      </c>
      <c r="Y498" t="s">
        <v>1407</v>
      </c>
      <c r="Z498" t="s">
        <v>1408</v>
      </c>
      <c r="AA498" t="s">
        <v>2853</v>
      </c>
      <c r="AB498" t="s">
        <v>2858</v>
      </c>
    </row>
    <row r="499" spans="1:28" ht="15" hidden="1" customHeight="1" x14ac:dyDescent="0.2">
      <c r="A499" t="s">
        <v>4087</v>
      </c>
      <c r="B499" t="s">
        <v>4564</v>
      </c>
      <c r="C499" s="50">
        <f t="shared" ca="1" si="37"/>
        <v>36</v>
      </c>
      <c r="D499" t="s">
        <v>4579</v>
      </c>
      <c r="F499" s="34" t="str">
        <f>IF(AND(V499="TEXT",AB499&lt;&gt;""),"Coded",VLOOKUP(V499,Lists!$E$1:$F$12,2,FALSE))</f>
        <v>Coded</v>
      </c>
      <c r="G499" s="50">
        <f t="shared" ca="1" si="38"/>
        <v>2</v>
      </c>
      <c r="H499" t="s">
        <v>2863</v>
      </c>
      <c r="J499" s="34" t="str">
        <f t="shared" si="35"/>
        <v/>
      </c>
      <c r="K499" s="34" t="str">
        <f t="shared" si="36"/>
        <v/>
      </c>
      <c r="O499" t="s">
        <v>4573</v>
      </c>
      <c r="P499" s="34" t="str">
        <f t="shared" si="39"/>
        <v/>
      </c>
      <c r="V499" t="s">
        <v>16</v>
      </c>
      <c r="W499" t="s">
        <v>4580</v>
      </c>
      <c r="X499" t="s">
        <v>4581</v>
      </c>
      <c r="Y499" t="s">
        <v>1407</v>
      </c>
      <c r="Z499" t="s">
        <v>1408</v>
      </c>
      <c r="AA499" t="s">
        <v>2863</v>
      </c>
      <c r="AB499" t="s">
        <v>2865</v>
      </c>
    </row>
    <row r="500" spans="1:28" ht="15" hidden="1" customHeight="1" x14ac:dyDescent="0.2">
      <c r="A500" t="s">
        <v>4087</v>
      </c>
      <c r="B500" t="s">
        <v>4564</v>
      </c>
      <c r="C500" s="50">
        <f t="shared" ca="1" si="37"/>
        <v>36</v>
      </c>
      <c r="D500" t="s">
        <v>4579</v>
      </c>
      <c r="F500" s="34" t="str">
        <f>IF(AND(V500="TEXT",AB500&lt;&gt;""),"Coded",VLOOKUP(V500,Lists!$E$1:$F$12,2,FALSE))</f>
        <v>Coded</v>
      </c>
      <c r="G500" s="50">
        <f t="shared" ca="1" si="38"/>
        <v>3</v>
      </c>
      <c r="H500" t="s">
        <v>2844</v>
      </c>
      <c r="J500" s="34" t="str">
        <f t="shared" si="35"/>
        <v/>
      </c>
      <c r="K500" s="34" t="str">
        <f t="shared" si="36"/>
        <v/>
      </c>
      <c r="O500" t="s">
        <v>4573</v>
      </c>
      <c r="P500" s="34" t="str">
        <f t="shared" si="39"/>
        <v/>
      </c>
      <c r="V500" t="s">
        <v>16</v>
      </c>
      <c r="W500" t="s">
        <v>4580</v>
      </c>
      <c r="X500" t="s">
        <v>4581</v>
      </c>
      <c r="Y500" t="s">
        <v>1407</v>
      </c>
      <c r="Z500" t="s">
        <v>1408</v>
      </c>
      <c r="AA500" t="s">
        <v>2844</v>
      </c>
      <c r="AB500" t="s">
        <v>2851</v>
      </c>
    </row>
    <row r="501" spans="1:28" ht="15" hidden="1" customHeight="1" x14ac:dyDescent="0.2">
      <c r="A501" t="s">
        <v>4087</v>
      </c>
      <c r="B501" t="s">
        <v>4564</v>
      </c>
      <c r="C501" s="50">
        <f t="shared" ca="1" si="37"/>
        <v>36</v>
      </c>
      <c r="D501" t="s">
        <v>4579</v>
      </c>
      <c r="F501" s="34" t="str">
        <f>IF(AND(V501="TEXT",AB501&lt;&gt;""),"Coded",VLOOKUP(V501,Lists!$E$1:$F$12,2,FALSE))</f>
        <v>Coded</v>
      </c>
      <c r="G501" s="50">
        <f t="shared" ca="1" si="38"/>
        <v>4</v>
      </c>
      <c r="H501" t="s">
        <v>2859</v>
      </c>
      <c r="J501" s="34" t="str">
        <f t="shared" si="35"/>
        <v/>
      </c>
      <c r="K501" s="34" t="str">
        <f t="shared" si="36"/>
        <v/>
      </c>
      <c r="O501" t="s">
        <v>4573</v>
      </c>
      <c r="P501" s="34" t="str">
        <f t="shared" si="39"/>
        <v/>
      </c>
      <c r="V501" t="s">
        <v>16</v>
      </c>
      <c r="W501" t="s">
        <v>4580</v>
      </c>
      <c r="X501" t="s">
        <v>4581</v>
      </c>
      <c r="Y501" t="s">
        <v>1407</v>
      </c>
      <c r="Z501" t="s">
        <v>1408</v>
      </c>
      <c r="AA501" t="s">
        <v>2859</v>
      </c>
      <c r="AB501" t="s">
        <v>2862</v>
      </c>
    </row>
    <row r="502" spans="1:28" ht="15" hidden="1" customHeight="1" x14ac:dyDescent="0.2">
      <c r="A502" t="s">
        <v>4087</v>
      </c>
      <c r="B502" t="s">
        <v>4564</v>
      </c>
      <c r="C502" s="50">
        <f t="shared" ca="1" si="37"/>
        <v>36</v>
      </c>
      <c r="D502" t="s">
        <v>4579</v>
      </c>
      <c r="F502" s="34" t="str">
        <f>IF(AND(V502="TEXT",AB502&lt;&gt;""),"Coded",VLOOKUP(V502,Lists!$E$1:$F$12,2,FALSE))</f>
        <v>Coded</v>
      </c>
      <c r="G502" s="50">
        <f t="shared" ca="1" si="38"/>
        <v>5</v>
      </c>
      <c r="H502" t="s">
        <v>580</v>
      </c>
      <c r="J502" s="34" t="str">
        <f t="shared" si="35"/>
        <v/>
      </c>
      <c r="K502" s="34" t="str">
        <f t="shared" si="36"/>
        <v/>
      </c>
      <c r="O502" t="s">
        <v>4573</v>
      </c>
      <c r="P502" s="34" t="str">
        <f t="shared" si="39"/>
        <v/>
      </c>
      <c r="V502" t="s">
        <v>16</v>
      </c>
      <c r="W502" t="s">
        <v>4580</v>
      </c>
      <c r="X502" t="s">
        <v>4581</v>
      </c>
      <c r="Y502" t="s">
        <v>1407</v>
      </c>
      <c r="Z502" t="s">
        <v>1408</v>
      </c>
      <c r="AA502" t="s">
        <v>580</v>
      </c>
      <c r="AB502" t="s">
        <v>2866</v>
      </c>
    </row>
    <row r="503" spans="1:28" ht="15" hidden="1" customHeight="1" x14ac:dyDescent="0.2">
      <c r="A503" t="s">
        <v>4087</v>
      </c>
      <c r="B503" t="s">
        <v>4564</v>
      </c>
      <c r="C503" s="50">
        <f t="shared" ca="1" si="37"/>
        <v>37</v>
      </c>
      <c r="D503" t="s">
        <v>4582</v>
      </c>
      <c r="F503" s="34" t="str">
        <f>IF(AND(V503="TEXT",AB503&lt;&gt;""),"Coded",VLOOKUP(V503,Lists!$E$1:$F$12,2,FALSE))</f>
        <v>Coded</v>
      </c>
      <c r="G503" s="50">
        <f t="shared" ca="1" si="38"/>
        <v>1</v>
      </c>
      <c r="H503" t="s">
        <v>4583</v>
      </c>
      <c r="J503" s="34" t="str">
        <f t="shared" si="35"/>
        <v/>
      </c>
      <c r="K503" s="34" t="str">
        <f t="shared" si="36"/>
        <v/>
      </c>
      <c r="O503" t="s">
        <v>4573</v>
      </c>
      <c r="P503" s="34" t="str">
        <f t="shared" si="39"/>
        <v/>
      </c>
      <c r="V503" t="s">
        <v>16</v>
      </c>
      <c r="W503" t="s">
        <v>4584</v>
      </c>
      <c r="X503" t="s">
        <v>4585</v>
      </c>
      <c r="Y503" t="s">
        <v>4586</v>
      </c>
      <c r="Z503" t="s">
        <v>4587</v>
      </c>
      <c r="AA503" t="s">
        <v>4583</v>
      </c>
      <c r="AB503" t="s">
        <v>4588</v>
      </c>
    </row>
    <row r="504" spans="1:28" ht="15" hidden="1" customHeight="1" x14ac:dyDescent="0.2">
      <c r="A504" t="s">
        <v>4087</v>
      </c>
      <c r="B504" t="s">
        <v>4564</v>
      </c>
      <c r="C504" s="50">
        <f t="shared" ca="1" si="37"/>
        <v>37</v>
      </c>
      <c r="D504" t="s">
        <v>4582</v>
      </c>
      <c r="F504" s="34" t="str">
        <f>IF(AND(V504="TEXT",AB504&lt;&gt;""),"Coded",VLOOKUP(V504,Lists!$E$1:$F$12,2,FALSE))</f>
        <v>Coded</v>
      </c>
      <c r="G504" s="50">
        <f t="shared" ca="1" si="38"/>
        <v>2</v>
      </c>
      <c r="H504" t="s">
        <v>4589</v>
      </c>
      <c r="J504" s="34" t="str">
        <f t="shared" si="35"/>
        <v/>
      </c>
      <c r="K504" s="34" t="str">
        <f t="shared" si="36"/>
        <v/>
      </c>
      <c r="O504" t="s">
        <v>4573</v>
      </c>
      <c r="P504" s="34" t="str">
        <f t="shared" si="39"/>
        <v/>
      </c>
      <c r="V504" t="s">
        <v>16</v>
      </c>
      <c r="W504" t="s">
        <v>4584</v>
      </c>
      <c r="X504" t="s">
        <v>4585</v>
      </c>
      <c r="Y504" t="s">
        <v>4586</v>
      </c>
      <c r="Z504" t="s">
        <v>4587</v>
      </c>
      <c r="AA504" t="s">
        <v>4589</v>
      </c>
      <c r="AB504" t="s">
        <v>4590</v>
      </c>
    </row>
    <row r="505" spans="1:28" ht="15" hidden="1" customHeight="1" x14ac:dyDescent="0.2">
      <c r="A505" t="s">
        <v>4087</v>
      </c>
      <c r="B505" t="s">
        <v>4564</v>
      </c>
      <c r="C505" s="50">
        <f t="shared" ca="1" si="37"/>
        <v>37</v>
      </c>
      <c r="D505" t="s">
        <v>4582</v>
      </c>
      <c r="F505" s="34" t="str">
        <f>IF(AND(V505="TEXT",AB505&lt;&gt;""),"Coded",VLOOKUP(V505,Lists!$E$1:$F$12,2,FALSE))</f>
        <v>Coded</v>
      </c>
      <c r="G505" s="50">
        <f t="shared" ca="1" si="38"/>
        <v>3</v>
      </c>
      <c r="H505" t="s">
        <v>4591</v>
      </c>
      <c r="J505" s="34" t="str">
        <f t="shared" si="35"/>
        <v/>
      </c>
      <c r="K505" s="34" t="str">
        <f t="shared" si="36"/>
        <v/>
      </c>
      <c r="O505" t="s">
        <v>4573</v>
      </c>
      <c r="P505" s="34" t="str">
        <f t="shared" si="39"/>
        <v/>
      </c>
      <c r="V505" t="s">
        <v>16</v>
      </c>
      <c r="W505" t="s">
        <v>4584</v>
      </c>
      <c r="X505" t="s">
        <v>4585</v>
      </c>
      <c r="Y505" t="s">
        <v>4586</v>
      </c>
      <c r="Z505" t="s">
        <v>4587</v>
      </c>
      <c r="AA505" t="s">
        <v>4591</v>
      </c>
      <c r="AB505" t="s">
        <v>4592</v>
      </c>
    </row>
    <row r="506" spans="1:28" ht="15" hidden="1" customHeight="1" x14ac:dyDescent="0.2">
      <c r="A506" t="s">
        <v>4087</v>
      </c>
      <c r="B506" t="s">
        <v>4564</v>
      </c>
      <c r="C506" s="50">
        <f t="shared" ca="1" si="37"/>
        <v>37</v>
      </c>
      <c r="D506" t="s">
        <v>4582</v>
      </c>
      <c r="F506" s="34" t="str">
        <f>IF(AND(V506="TEXT",AB506&lt;&gt;""),"Coded",VLOOKUP(V506,Lists!$E$1:$F$12,2,FALSE))</f>
        <v>Coded</v>
      </c>
      <c r="G506" s="50">
        <f t="shared" ca="1" si="38"/>
        <v>4</v>
      </c>
      <c r="H506" t="s">
        <v>4593</v>
      </c>
      <c r="J506" s="34" t="str">
        <f t="shared" si="35"/>
        <v/>
      </c>
      <c r="K506" s="34" t="str">
        <f t="shared" si="36"/>
        <v/>
      </c>
      <c r="O506" t="s">
        <v>4573</v>
      </c>
      <c r="P506" s="34" t="str">
        <f t="shared" si="39"/>
        <v/>
      </c>
      <c r="V506" t="s">
        <v>16</v>
      </c>
      <c r="W506" t="s">
        <v>4584</v>
      </c>
      <c r="X506" t="s">
        <v>4585</v>
      </c>
      <c r="Y506" t="s">
        <v>4586</v>
      </c>
      <c r="Z506" t="s">
        <v>4587</v>
      </c>
      <c r="AA506" t="s">
        <v>4593</v>
      </c>
      <c r="AB506" t="s">
        <v>4594</v>
      </c>
    </row>
    <row r="507" spans="1:28" ht="15" hidden="1" customHeight="1" x14ac:dyDescent="0.2">
      <c r="A507" t="s">
        <v>4087</v>
      </c>
      <c r="B507" t="s">
        <v>4564</v>
      </c>
      <c r="C507" s="50">
        <f t="shared" ca="1" si="37"/>
        <v>37</v>
      </c>
      <c r="D507" t="s">
        <v>4582</v>
      </c>
      <c r="F507" s="34" t="str">
        <f>IF(AND(V507="TEXT",AB507&lt;&gt;""),"Coded",VLOOKUP(V507,Lists!$E$1:$F$12,2,FALSE))</f>
        <v>Coded</v>
      </c>
      <c r="G507" s="50">
        <f t="shared" ca="1" si="38"/>
        <v>5</v>
      </c>
      <c r="H507" t="s">
        <v>2883</v>
      </c>
      <c r="J507" s="34" t="str">
        <f t="shared" si="35"/>
        <v/>
      </c>
      <c r="K507" s="34" t="str">
        <f t="shared" si="36"/>
        <v/>
      </c>
      <c r="O507" t="s">
        <v>4573</v>
      </c>
      <c r="P507" s="34" t="str">
        <f t="shared" si="39"/>
        <v/>
      </c>
      <c r="V507" t="s">
        <v>16</v>
      </c>
      <c r="W507" t="s">
        <v>4584</v>
      </c>
      <c r="X507" t="s">
        <v>4585</v>
      </c>
      <c r="Y507" t="s">
        <v>4586</v>
      </c>
      <c r="Z507" t="s">
        <v>4587</v>
      </c>
      <c r="AA507" t="s">
        <v>2883</v>
      </c>
      <c r="AB507" t="s">
        <v>4595</v>
      </c>
    </row>
    <row r="508" spans="1:28" ht="15" hidden="1" customHeight="1" x14ac:dyDescent="0.2">
      <c r="A508" t="s">
        <v>4087</v>
      </c>
      <c r="B508" t="s">
        <v>4564</v>
      </c>
      <c r="C508" s="50">
        <f t="shared" ca="1" si="37"/>
        <v>37</v>
      </c>
      <c r="D508" t="s">
        <v>4582</v>
      </c>
      <c r="F508" s="34" t="str">
        <f>IF(AND(V508="TEXT",AB508&lt;&gt;""),"Coded",VLOOKUP(V508,Lists!$E$1:$F$12,2,FALSE))</f>
        <v>Coded</v>
      </c>
      <c r="G508" s="50">
        <f t="shared" ca="1" si="38"/>
        <v>6</v>
      </c>
      <c r="H508" t="s">
        <v>220</v>
      </c>
      <c r="J508" s="34" t="str">
        <f t="shared" si="35"/>
        <v/>
      </c>
      <c r="K508" s="34" t="str">
        <f t="shared" si="36"/>
        <v/>
      </c>
      <c r="O508" t="s">
        <v>4573</v>
      </c>
      <c r="P508" s="34" t="str">
        <f t="shared" si="39"/>
        <v/>
      </c>
      <c r="V508" t="s">
        <v>16</v>
      </c>
      <c r="W508" t="s">
        <v>4584</v>
      </c>
      <c r="X508" t="s">
        <v>4585</v>
      </c>
      <c r="Y508" t="s">
        <v>4586</v>
      </c>
      <c r="Z508" t="s">
        <v>4587</v>
      </c>
      <c r="AA508" t="s">
        <v>220</v>
      </c>
      <c r="AB508" t="s">
        <v>4596</v>
      </c>
    </row>
    <row r="509" spans="1:28" ht="15" hidden="1" customHeight="1" x14ac:dyDescent="0.2">
      <c r="A509" t="s">
        <v>4087</v>
      </c>
      <c r="B509" t="s">
        <v>4564</v>
      </c>
      <c r="C509" s="50">
        <f t="shared" ca="1" si="37"/>
        <v>38</v>
      </c>
      <c r="D509" t="s">
        <v>4597</v>
      </c>
      <c r="F509" s="34" t="str">
        <f>IF(AND(V509="TEXT",AB509&lt;&gt;""),"Coded",VLOOKUP(V509,Lists!$E$1:$F$12,2,FALSE))</f>
        <v>Coded</v>
      </c>
      <c r="G509" s="50">
        <f t="shared" ca="1" si="38"/>
        <v>1</v>
      </c>
      <c r="H509" t="s">
        <v>4598</v>
      </c>
      <c r="J509" s="34" t="str">
        <f t="shared" si="35"/>
        <v/>
      </c>
      <c r="K509" s="34" t="str">
        <f t="shared" si="36"/>
        <v/>
      </c>
      <c r="O509" t="s">
        <v>1015</v>
      </c>
      <c r="P509" s="34" t="str">
        <f t="shared" si="39"/>
        <v/>
      </c>
      <c r="V509" t="s">
        <v>16</v>
      </c>
      <c r="W509" t="s">
        <v>4599</v>
      </c>
      <c r="X509" t="s">
        <v>4600</v>
      </c>
      <c r="Y509" t="s">
        <v>4601</v>
      </c>
      <c r="Z509" t="s">
        <v>4602</v>
      </c>
      <c r="AA509" t="s">
        <v>4598</v>
      </c>
      <c r="AB509" t="s">
        <v>4603</v>
      </c>
    </row>
    <row r="510" spans="1:28" ht="15" hidden="1" customHeight="1" x14ac:dyDescent="0.2">
      <c r="A510" t="s">
        <v>4087</v>
      </c>
      <c r="B510" t="s">
        <v>4564</v>
      </c>
      <c r="C510" s="50">
        <f t="shared" ca="1" si="37"/>
        <v>38</v>
      </c>
      <c r="D510" t="s">
        <v>4597</v>
      </c>
      <c r="F510" s="34" t="str">
        <f>IF(AND(V510="TEXT",AB510&lt;&gt;""),"Coded",VLOOKUP(V510,Lists!$E$1:$F$12,2,FALSE))</f>
        <v>Coded</v>
      </c>
      <c r="G510" s="50">
        <f t="shared" ca="1" si="38"/>
        <v>2</v>
      </c>
      <c r="H510" t="s">
        <v>4604</v>
      </c>
      <c r="J510" s="34" t="str">
        <f t="shared" si="35"/>
        <v/>
      </c>
      <c r="K510" s="34" t="str">
        <f t="shared" si="36"/>
        <v/>
      </c>
      <c r="O510" t="s">
        <v>1015</v>
      </c>
      <c r="P510" s="34" t="str">
        <f t="shared" si="39"/>
        <v/>
      </c>
      <c r="V510" t="s">
        <v>16</v>
      </c>
      <c r="W510" t="s">
        <v>4599</v>
      </c>
      <c r="X510" t="s">
        <v>4600</v>
      </c>
      <c r="Y510" t="s">
        <v>4601</v>
      </c>
      <c r="Z510" t="s">
        <v>4602</v>
      </c>
      <c r="AA510" t="s">
        <v>4604</v>
      </c>
      <c r="AB510" t="s">
        <v>4605</v>
      </c>
    </row>
    <row r="511" spans="1:28" ht="15" hidden="1" customHeight="1" x14ac:dyDescent="0.2">
      <c r="A511" t="s">
        <v>4087</v>
      </c>
      <c r="B511" t="s">
        <v>4564</v>
      </c>
      <c r="C511" s="50">
        <f t="shared" ca="1" si="37"/>
        <v>38</v>
      </c>
      <c r="D511" t="s">
        <v>4597</v>
      </c>
      <c r="F511" s="34" t="str">
        <f>IF(AND(V511="TEXT",AB511&lt;&gt;""),"Coded",VLOOKUP(V511,Lists!$E$1:$F$12,2,FALSE))</f>
        <v>Coded</v>
      </c>
      <c r="G511" s="50">
        <f t="shared" ca="1" si="38"/>
        <v>3</v>
      </c>
      <c r="H511" t="s">
        <v>156</v>
      </c>
      <c r="J511" s="34" t="str">
        <f t="shared" si="35"/>
        <v/>
      </c>
      <c r="K511" s="34" t="str">
        <f t="shared" si="36"/>
        <v/>
      </c>
      <c r="O511" t="s">
        <v>1015</v>
      </c>
      <c r="P511" s="34" t="str">
        <f t="shared" si="39"/>
        <v/>
      </c>
      <c r="V511" t="s">
        <v>16</v>
      </c>
      <c r="W511" t="s">
        <v>4599</v>
      </c>
      <c r="X511" t="s">
        <v>4600</v>
      </c>
      <c r="Y511" t="s">
        <v>4601</v>
      </c>
      <c r="Z511" t="s">
        <v>4602</v>
      </c>
      <c r="AA511" t="s">
        <v>156</v>
      </c>
      <c r="AB511" t="s">
        <v>4606</v>
      </c>
    </row>
    <row r="512" spans="1:28" ht="15" hidden="1" customHeight="1" x14ac:dyDescent="0.2">
      <c r="A512" t="s">
        <v>4087</v>
      </c>
      <c r="B512" t="s">
        <v>4564</v>
      </c>
      <c r="C512" s="50">
        <f t="shared" ca="1" si="37"/>
        <v>39</v>
      </c>
      <c r="D512" t="s">
        <v>4607</v>
      </c>
      <c r="F512" s="34" t="str">
        <f>IF(AND(V512="TEXT",AB512&lt;&gt;""),"Coded",VLOOKUP(V512,Lists!$E$1:$F$12,2,FALSE))</f>
        <v>Text</v>
      </c>
      <c r="G512" s="50" t="str">
        <f t="shared" ca="1" si="38"/>
        <v/>
      </c>
      <c r="H512" t="s">
        <v>1015</v>
      </c>
      <c r="J512" s="34" t="str">
        <f t="shared" si="35"/>
        <v/>
      </c>
      <c r="K512" s="34">
        <f t="shared" si="36"/>
        <v>50</v>
      </c>
      <c r="O512" t="s">
        <v>4608</v>
      </c>
      <c r="P512" s="34" t="str">
        <f t="shared" si="39"/>
        <v/>
      </c>
      <c r="V512" t="s">
        <v>16</v>
      </c>
      <c r="W512" t="s">
        <v>4609</v>
      </c>
      <c r="X512" t="s">
        <v>4610</v>
      </c>
      <c r="Y512" t="s">
        <v>1015</v>
      </c>
      <c r="Z512" t="s">
        <v>1015</v>
      </c>
      <c r="AA512" t="s">
        <v>1015</v>
      </c>
      <c r="AB512" t="s">
        <v>1015</v>
      </c>
    </row>
    <row r="513" spans="1:28" ht="15" hidden="1" customHeight="1" x14ac:dyDescent="0.2">
      <c r="A513" t="s">
        <v>4087</v>
      </c>
      <c r="B513" t="s">
        <v>4564</v>
      </c>
      <c r="C513" s="50">
        <f t="shared" ca="1" si="37"/>
        <v>40</v>
      </c>
      <c r="D513" t="s">
        <v>4611</v>
      </c>
      <c r="F513" s="34" t="str">
        <f>IF(AND(V513="TEXT",AB513&lt;&gt;""),"Coded",VLOOKUP(V513,Lists!$E$1:$F$12,2,FALSE))</f>
        <v>Date</v>
      </c>
      <c r="G513" s="50" t="str">
        <f t="shared" ca="1" si="38"/>
        <v/>
      </c>
      <c r="H513" t="s">
        <v>1015</v>
      </c>
      <c r="J513" s="34" t="str">
        <f t="shared" si="35"/>
        <v/>
      </c>
      <c r="K513" s="34" t="str">
        <f t="shared" si="36"/>
        <v/>
      </c>
      <c r="O513" t="s">
        <v>4608</v>
      </c>
      <c r="P513" s="34" t="str">
        <f t="shared" si="39"/>
        <v/>
      </c>
      <c r="V513" t="s">
        <v>28</v>
      </c>
      <c r="W513" t="s">
        <v>4612</v>
      </c>
      <c r="X513" t="s">
        <v>4613</v>
      </c>
      <c r="Y513" t="s">
        <v>1015</v>
      </c>
      <c r="Z513" t="s">
        <v>1015</v>
      </c>
      <c r="AA513" t="s">
        <v>1015</v>
      </c>
      <c r="AB513" t="s">
        <v>1015</v>
      </c>
    </row>
    <row r="514" spans="1:28" ht="15" hidden="1" customHeight="1" x14ac:dyDescent="0.2">
      <c r="A514" t="s">
        <v>4087</v>
      </c>
      <c r="B514" t="s">
        <v>4614</v>
      </c>
      <c r="C514" s="50">
        <f t="shared" ca="1" si="37"/>
        <v>41</v>
      </c>
      <c r="D514" t="s">
        <v>4615</v>
      </c>
      <c r="F514" s="34" t="str">
        <f>IF(AND(V514="TEXT",AB514&lt;&gt;""),"Coded",VLOOKUP(V514,Lists!$E$1:$F$12,2,FALSE))</f>
        <v>Boolean</v>
      </c>
      <c r="G514" s="50" t="str">
        <f t="shared" ca="1" si="38"/>
        <v/>
      </c>
      <c r="H514" t="s">
        <v>1015</v>
      </c>
      <c r="J514" s="34" t="str">
        <f t="shared" si="35"/>
        <v>True only</v>
      </c>
      <c r="K514" s="34" t="str">
        <f t="shared" si="36"/>
        <v/>
      </c>
      <c r="O514" t="s">
        <v>1015</v>
      </c>
      <c r="P514" s="34" t="str">
        <f t="shared" si="39"/>
        <v/>
      </c>
      <c r="V514" t="s">
        <v>32</v>
      </c>
      <c r="W514" t="s">
        <v>4616</v>
      </c>
      <c r="X514" t="s">
        <v>4617</v>
      </c>
      <c r="Y514" t="s">
        <v>1015</v>
      </c>
      <c r="Z514" t="s">
        <v>1015</v>
      </c>
      <c r="AA514" t="s">
        <v>1015</v>
      </c>
      <c r="AB514" t="s">
        <v>1015</v>
      </c>
    </row>
    <row r="515" spans="1:28" ht="15" hidden="1" customHeight="1" x14ac:dyDescent="0.2">
      <c r="A515" t="s">
        <v>4087</v>
      </c>
      <c r="B515" t="s">
        <v>4614</v>
      </c>
      <c r="C515" s="50">
        <f t="shared" ca="1" si="37"/>
        <v>42</v>
      </c>
      <c r="D515" t="s">
        <v>4618</v>
      </c>
      <c r="F515" s="34" t="str">
        <f>IF(AND(V515="TEXT",AB515&lt;&gt;""),"Coded",VLOOKUP(V515,Lists!$E$1:$F$12,2,FALSE))</f>
        <v>Boolean</v>
      </c>
      <c r="G515" s="50" t="str">
        <f t="shared" ca="1" si="38"/>
        <v/>
      </c>
      <c r="H515" t="s">
        <v>1015</v>
      </c>
      <c r="J515" s="34" t="str">
        <f t="shared" ref="J515:J578" si="40">IF(V515="BOOLEAN","Yes/no",IF(V515="TRUE_ONLY","True only",IF(V515="INTEGER","Integer",IF(V515="INTEGER_ZERO_OR_POSITIVE","Integer zero or positive",""))))</f>
        <v>True only</v>
      </c>
      <c r="K515" s="34" t="str">
        <f t="shared" ref="K515:K578" si="41">IF(V515="LONG_TEXT",255,IF(AND(V515="TEXT",AB515=""),50,""))</f>
        <v/>
      </c>
      <c r="O515" t="s">
        <v>1015</v>
      </c>
      <c r="P515" s="34" t="str">
        <f t="shared" si="39"/>
        <v/>
      </c>
      <c r="V515" t="s">
        <v>32</v>
      </c>
      <c r="W515" t="s">
        <v>4619</v>
      </c>
      <c r="X515" t="s">
        <v>4620</v>
      </c>
      <c r="Y515" t="s">
        <v>1015</v>
      </c>
      <c r="Z515" t="s">
        <v>1015</v>
      </c>
      <c r="AA515" t="s">
        <v>1015</v>
      </c>
      <c r="AB515" t="s">
        <v>1015</v>
      </c>
    </row>
    <row r="516" spans="1:28" ht="15" hidden="1" customHeight="1" x14ac:dyDescent="0.2">
      <c r="A516" t="s">
        <v>4087</v>
      </c>
      <c r="B516" t="s">
        <v>4614</v>
      </c>
      <c r="C516" s="50">
        <f t="shared" ref="C516:C579" ca="1" si="42">IF(A516&lt;&gt;OFFSET(A516,-1,0),1,OFFSET(C516,-1,0)+IF(D516=OFFSET(D516,-1,0),0,1))</f>
        <v>43</v>
      </c>
      <c r="D516" t="s">
        <v>4621</v>
      </c>
      <c r="F516" s="34" t="str">
        <f>IF(AND(V516="TEXT",AB516&lt;&gt;""),"Coded",VLOOKUP(V516,Lists!$E$1:$F$12,2,FALSE))</f>
        <v>Boolean</v>
      </c>
      <c r="G516" s="50" t="str">
        <f t="shared" ca="1" si="38"/>
        <v/>
      </c>
      <c r="H516" t="s">
        <v>1015</v>
      </c>
      <c r="J516" s="34" t="str">
        <f t="shared" si="40"/>
        <v>True only</v>
      </c>
      <c r="K516" s="34" t="str">
        <f t="shared" si="41"/>
        <v/>
      </c>
      <c r="O516" t="s">
        <v>1015</v>
      </c>
      <c r="P516" s="34" t="str">
        <f t="shared" si="39"/>
        <v/>
      </c>
      <c r="V516" t="s">
        <v>32</v>
      </c>
      <c r="W516" t="s">
        <v>4622</v>
      </c>
      <c r="X516" t="s">
        <v>4623</v>
      </c>
      <c r="Y516" t="s">
        <v>1015</v>
      </c>
      <c r="Z516" t="s">
        <v>1015</v>
      </c>
      <c r="AA516" t="s">
        <v>1015</v>
      </c>
      <c r="AB516" t="s">
        <v>1015</v>
      </c>
    </row>
    <row r="517" spans="1:28" ht="15" hidden="1" customHeight="1" x14ac:dyDescent="0.2">
      <c r="A517" t="s">
        <v>4087</v>
      </c>
      <c r="B517" t="s">
        <v>4614</v>
      </c>
      <c r="C517" s="50">
        <f t="shared" ca="1" si="42"/>
        <v>44</v>
      </c>
      <c r="D517" t="s">
        <v>4624</v>
      </c>
      <c r="F517" s="34" t="str">
        <f>IF(AND(V517="TEXT",AB517&lt;&gt;""),"Coded",VLOOKUP(V517,Lists!$E$1:$F$12,2,FALSE))</f>
        <v>Boolean</v>
      </c>
      <c r="G517" s="50" t="str">
        <f t="shared" ref="G517:G580" ca="1" si="43">IF(F517="Coded",IF(D517&lt;&gt;OFFSET(D517,-1,0),1,_xlfn.MAXIFS(INDIRECT("G$1:G"&amp;ROW()-1),INDIRECT("A$1:A"&amp;ROW()-1),A517,INDIRECT("D$1:D"&amp;ROW()-1),D517)+1),"")</f>
        <v/>
      </c>
      <c r="H517" t="s">
        <v>1015</v>
      </c>
      <c r="J517" s="34" t="str">
        <f t="shared" si="40"/>
        <v>Yes/no</v>
      </c>
      <c r="K517" s="34" t="str">
        <f t="shared" si="41"/>
        <v/>
      </c>
      <c r="O517" t="s">
        <v>1015</v>
      </c>
      <c r="P517" s="34" t="str">
        <f t="shared" si="39"/>
        <v/>
      </c>
      <c r="V517" t="s">
        <v>24</v>
      </c>
      <c r="W517" t="s">
        <v>4625</v>
      </c>
      <c r="X517" t="s">
        <v>4626</v>
      </c>
      <c r="Y517" t="s">
        <v>1015</v>
      </c>
      <c r="Z517" t="s">
        <v>1015</v>
      </c>
      <c r="AA517" t="s">
        <v>1015</v>
      </c>
      <c r="AB517" t="s">
        <v>1015</v>
      </c>
    </row>
    <row r="518" spans="1:28" ht="15" hidden="1" customHeight="1" x14ac:dyDescent="0.2">
      <c r="A518" t="s">
        <v>4087</v>
      </c>
      <c r="B518" t="s">
        <v>4627</v>
      </c>
      <c r="C518" s="50">
        <f t="shared" ca="1" si="42"/>
        <v>45</v>
      </c>
      <c r="D518" t="s">
        <v>4628</v>
      </c>
      <c r="F518" s="34" t="str">
        <f>IF(AND(V518="TEXT",AB518&lt;&gt;""),"Coded",VLOOKUP(V518,Lists!$E$1:$F$12,2,FALSE))</f>
        <v>Numeric</v>
      </c>
      <c r="G518" s="50" t="str">
        <f t="shared" ca="1" si="43"/>
        <v/>
      </c>
      <c r="H518" t="s">
        <v>1015</v>
      </c>
      <c r="J518" s="34" t="str">
        <f t="shared" si="40"/>
        <v>Integer</v>
      </c>
      <c r="K518" s="34" t="str">
        <f t="shared" si="41"/>
        <v/>
      </c>
      <c r="O518" t="s">
        <v>1015</v>
      </c>
      <c r="P518" s="34" t="str">
        <f t="shared" si="39"/>
        <v/>
      </c>
      <c r="V518" t="s">
        <v>20</v>
      </c>
      <c r="W518" t="s">
        <v>4629</v>
      </c>
      <c r="X518" t="s">
        <v>4630</v>
      </c>
      <c r="Y518" t="s">
        <v>1015</v>
      </c>
      <c r="Z518" t="s">
        <v>1015</v>
      </c>
      <c r="AA518" t="s">
        <v>1015</v>
      </c>
      <c r="AB518" t="s">
        <v>1015</v>
      </c>
    </row>
    <row r="519" spans="1:28" ht="15" hidden="1" customHeight="1" x14ac:dyDescent="0.2">
      <c r="A519" t="s">
        <v>4087</v>
      </c>
      <c r="B519" t="s">
        <v>4627</v>
      </c>
      <c r="C519" s="50">
        <f t="shared" ca="1" si="42"/>
        <v>46</v>
      </c>
      <c r="D519" t="s">
        <v>2780</v>
      </c>
      <c r="F519" s="34" t="str">
        <f>IF(AND(V519="TEXT",AB519&lt;&gt;""),"Coded",VLOOKUP(V519,Lists!$E$1:$F$12,2,FALSE))</f>
        <v>Coded</v>
      </c>
      <c r="G519" s="50">
        <f t="shared" ca="1" si="43"/>
        <v>1</v>
      </c>
      <c r="H519" t="s">
        <v>2781</v>
      </c>
      <c r="J519" s="34" t="str">
        <f t="shared" si="40"/>
        <v/>
      </c>
      <c r="K519" s="34" t="str">
        <f t="shared" si="41"/>
        <v/>
      </c>
      <c r="O519" t="s">
        <v>1015</v>
      </c>
      <c r="P519" s="34" t="str">
        <f t="shared" si="39"/>
        <v/>
      </c>
      <c r="V519" t="s">
        <v>16</v>
      </c>
      <c r="W519" t="s">
        <v>1304</v>
      </c>
      <c r="X519" t="s">
        <v>1305</v>
      </c>
      <c r="Y519" t="s">
        <v>1306</v>
      </c>
      <c r="Z519" t="s">
        <v>1307</v>
      </c>
      <c r="AA519" t="s">
        <v>2781</v>
      </c>
      <c r="AB519" t="s">
        <v>2782</v>
      </c>
    </row>
    <row r="520" spans="1:28" ht="15" hidden="1" customHeight="1" x14ac:dyDescent="0.2">
      <c r="A520" t="s">
        <v>4087</v>
      </c>
      <c r="B520" t="s">
        <v>4627</v>
      </c>
      <c r="C520" s="50">
        <f t="shared" ca="1" si="42"/>
        <v>46</v>
      </c>
      <c r="D520" t="s">
        <v>2780</v>
      </c>
      <c r="F520" s="34" t="str">
        <f>IF(AND(V520="TEXT",AB520&lt;&gt;""),"Coded",VLOOKUP(V520,Lists!$E$1:$F$12,2,FALSE))</f>
        <v>Coded</v>
      </c>
      <c r="G520" s="50">
        <f t="shared" ca="1" si="43"/>
        <v>2</v>
      </c>
      <c r="H520" t="s">
        <v>2783</v>
      </c>
      <c r="J520" s="34" t="str">
        <f t="shared" si="40"/>
        <v/>
      </c>
      <c r="K520" s="34" t="str">
        <f t="shared" si="41"/>
        <v/>
      </c>
      <c r="O520" t="s">
        <v>1015</v>
      </c>
      <c r="P520" s="34" t="str">
        <f t="shared" si="39"/>
        <v/>
      </c>
      <c r="V520" t="s">
        <v>16</v>
      </c>
      <c r="W520" t="s">
        <v>1304</v>
      </c>
      <c r="X520" t="s">
        <v>1305</v>
      </c>
      <c r="Y520" t="s">
        <v>1306</v>
      </c>
      <c r="Z520" t="s">
        <v>1307</v>
      </c>
      <c r="AA520" t="s">
        <v>2783</v>
      </c>
      <c r="AB520" t="s">
        <v>2784</v>
      </c>
    </row>
    <row r="521" spans="1:28" ht="15" hidden="1" customHeight="1" x14ac:dyDescent="0.2">
      <c r="A521" t="s">
        <v>4087</v>
      </c>
      <c r="B521" t="s">
        <v>4627</v>
      </c>
      <c r="C521" s="50">
        <f t="shared" ca="1" si="42"/>
        <v>46</v>
      </c>
      <c r="D521" t="s">
        <v>2780</v>
      </c>
      <c r="F521" s="34" t="str">
        <f>IF(AND(V521="TEXT",AB521&lt;&gt;""),"Coded",VLOOKUP(V521,Lists!$E$1:$F$12,2,FALSE))</f>
        <v>Coded</v>
      </c>
      <c r="G521" s="50">
        <f t="shared" ca="1" si="43"/>
        <v>3</v>
      </c>
      <c r="H521" t="s">
        <v>2785</v>
      </c>
      <c r="J521" s="34" t="str">
        <f t="shared" si="40"/>
        <v/>
      </c>
      <c r="K521" s="34" t="str">
        <f t="shared" si="41"/>
        <v/>
      </c>
      <c r="O521" t="s">
        <v>1015</v>
      </c>
      <c r="P521" s="34" t="str">
        <f t="shared" si="39"/>
        <v/>
      </c>
      <c r="V521" t="s">
        <v>16</v>
      </c>
      <c r="W521" t="s">
        <v>1304</v>
      </c>
      <c r="X521" t="s">
        <v>1305</v>
      </c>
      <c r="Y521" t="s">
        <v>1306</v>
      </c>
      <c r="Z521" t="s">
        <v>1307</v>
      </c>
      <c r="AA521" t="s">
        <v>2785</v>
      </c>
      <c r="AB521" t="s">
        <v>2786</v>
      </c>
    </row>
    <row r="522" spans="1:28" ht="15" hidden="1" customHeight="1" x14ac:dyDescent="0.2">
      <c r="A522" t="s">
        <v>4087</v>
      </c>
      <c r="B522" t="s">
        <v>4627</v>
      </c>
      <c r="C522" s="50">
        <f t="shared" ca="1" si="42"/>
        <v>46</v>
      </c>
      <c r="D522" t="s">
        <v>2780</v>
      </c>
      <c r="F522" s="34" t="str">
        <f>IF(AND(V522="TEXT",AB522&lt;&gt;""),"Coded",VLOOKUP(V522,Lists!$E$1:$F$12,2,FALSE))</f>
        <v>Coded</v>
      </c>
      <c r="G522" s="50">
        <f t="shared" ca="1" si="43"/>
        <v>4</v>
      </c>
      <c r="H522" t="s">
        <v>2787</v>
      </c>
      <c r="J522" s="34" t="str">
        <f t="shared" si="40"/>
        <v/>
      </c>
      <c r="K522" s="34" t="str">
        <f t="shared" si="41"/>
        <v/>
      </c>
      <c r="O522" t="s">
        <v>1015</v>
      </c>
      <c r="P522" s="34" t="str">
        <f t="shared" si="39"/>
        <v/>
      </c>
      <c r="V522" t="s">
        <v>16</v>
      </c>
      <c r="W522" t="s">
        <v>1304</v>
      </c>
      <c r="X522" t="s">
        <v>1305</v>
      </c>
      <c r="Y522" t="s">
        <v>1306</v>
      </c>
      <c r="Z522" t="s">
        <v>1307</v>
      </c>
      <c r="AA522" t="s">
        <v>2787</v>
      </c>
      <c r="AB522" t="s">
        <v>2788</v>
      </c>
    </row>
    <row r="523" spans="1:28" ht="15" hidden="1" customHeight="1" x14ac:dyDescent="0.2">
      <c r="A523" t="s">
        <v>4087</v>
      </c>
      <c r="B523" t="s">
        <v>4627</v>
      </c>
      <c r="C523" s="50">
        <f t="shared" ca="1" si="42"/>
        <v>46</v>
      </c>
      <c r="D523" t="s">
        <v>2780</v>
      </c>
      <c r="F523" s="34" t="str">
        <f>IF(AND(V523="TEXT",AB523&lt;&gt;""),"Coded",VLOOKUP(V523,Lists!$E$1:$F$12,2,FALSE))</f>
        <v>Coded</v>
      </c>
      <c r="G523" s="50">
        <f t="shared" ca="1" si="43"/>
        <v>5</v>
      </c>
      <c r="H523" t="s">
        <v>2789</v>
      </c>
      <c r="J523" s="34" t="str">
        <f t="shared" si="40"/>
        <v/>
      </c>
      <c r="K523" s="34" t="str">
        <f t="shared" si="41"/>
        <v/>
      </c>
      <c r="O523" t="s">
        <v>1015</v>
      </c>
      <c r="P523" s="34" t="str">
        <f t="shared" si="39"/>
        <v/>
      </c>
      <c r="V523" t="s">
        <v>16</v>
      </c>
      <c r="W523" t="s">
        <v>1304</v>
      </c>
      <c r="X523" t="s">
        <v>1305</v>
      </c>
      <c r="Y523" t="s">
        <v>1306</v>
      </c>
      <c r="Z523" t="s">
        <v>1307</v>
      </c>
      <c r="AA523" t="s">
        <v>2789</v>
      </c>
      <c r="AB523" t="s">
        <v>2790</v>
      </c>
    </row>
    <row r="524" spans="1:28" ht="15" hidden="1" customHeight="1" x14ac:dyDescent="0.2">
      <c r="A524" t="s">
        <v>4087</v>
      </c>
      <c r="B524" t="s">
        <v>4627</v>
      </c>
      <c r="C524" s="50">
        <f t="shared" ca="1" si="42"/>
        <v>47</v>
      </c>
      <c r="D524" t="s">
        <v>1312</v>
      </c>
      <c r="F524" s="34" t="str">
        <f>IF(AND(V524="TEXT",AB524&lt;&gt;""),"Coded",VLOOKUP(V524,Lists!$E$1:$F$12,2,FALSE))</f>
        <v>Coded</v>
      </c>
      <c r="G524" s="50">
        <f t="shared" ca="1" si="43"/>
        <v>1</v>
      </c>
      <c r="H524" t="s">
        <v>2793</v>
      </c>
      <c r="J524" s="34" t="str">
        <f t="shared" si="40"/>
        <v/>
      </c>
      <c r="K524" s="34" t="str">
        <f t="shared" si="41"/>
        <v/>
      </c>
      <c r="O524" t="s">
        <v>1015</v>
      </c>
      <c r="P524" s="34" t="str">
        <f t="shared" si="39"/>
        <v/>
      </c>
      <c r="V524" t="s">
        <v>16</v>
      </c>
      <c r="W524" t="s">
        <v>1318</v>
      </c>
      <c r="X524" t="s">
        <v>1319</v>
      </c>
      <c r="Y524" t="s">
        <v>1320</v>
      </c>
      <c r="Z524" t="s">
        <v>1321</v>
      </c>
      <c r="AA524" t="s">
        <v>2793</v>
      </c>
      <c r="AB524" t="s">
        <v>2794</v>
      </c>
    </row>
    <row r="525" spans="1:28" ht="15" hidden="1" customHeight="1" x14ac:dyDescent="0.2">
      <c r="A525" t="s">
        <v>4087</v>
      </c>
      <c r="B525" t="s">
        <v>4627</v>
      </c>
      <c r="C525" s="50">
        <f t="shared" ca="1" si="42"/>
        <v>47</v>
      </c>
      <c r="D525" t="s">
        <v>1312</v>
      </c>
      <c r="F525" s="34" t="str">
        <f>IF(AND(V525="TEXT",AB525&lt;&gt;""),"Coded",VLOOKUP(V525,Lists!$E$1:$F$12,2,FALSE))</f>
        <v>Coded</v>
      </c>
      <c r="G525" s="50">
        <f t="shared" ca="1" si="43"/>
        <v>2</v>
      </c>
      <c r="H525" t="s">
        <v>2797</v>
      </c>
      <c r="J525" s="34" t="str">
        <f t="shared" si="40"/>
        <v/>
      </c>
      <c r="K525" s="34" t="str">
        <f t="shared" si="41"/>
        <v/>
      </c>
      <c r="O525" t="s">
        <v>1015</v>
      </c>
      <c r="P525" s="34" t="str">
        <f t="shared" si="39"/>
        <v/>
      </c>
      <c r="V525" t="s">
        <v>16</v>
      </c>
      <c r="W525" t="s">
        <v>1318</v>
      </c>
      <c r="X525" t="s">
        <v>1319</v>
      </c>
      <c r="Y525" t="s">
        <v>1320</v>
      </c>
      <c r="Z525" t="s">
        <v>1321</v>
      </c>
      <c r="AA525" t="s">
        <v>2797</v>
      </c>
      <c r="AB525" t="s">
        <v>2798</v>
      </c>
    </row>
    <row r="526" spans="1:28" ht="15" hidden="1" customHeight="1" x14ac:dyDescent="0.2">
      <c r="A526" t="s">
        <v>4087</v>
      </c>
      <c r="B526" t="s">
        <v>4627</v>
      </c>
      <c r="C526" s="50">
        <f t="shared" ca="1" si="42"/>
        <v>47</v>
      </c>
      <c r="D526" t="s">
        <v>1312</v>
      </c>
      <c r="F526" s="34" t="str">
        <f>IF(AND(V526="TEXT",AB526&lt;&gt;""),"Coded",VLOOKUP(V526,Lists!$E$1:$F$12,2,FALSE))</f>
        <v>Coded</v>
      </c>
      <c r="G526" s="50">
        <f t="shared" ca="1" si="43"/>
        <v>3</v>
      </c>
      <c r="H526" t="s">
        <v>2801</v>
      </c>
      <c r="J526" s="34" t="str">
        <f t="shared" si="40"/>
        <v/>
      </c>
      <c r="K526" s="34" t="str">
        <f t="shared" si="41"/>
        <v/>
      </c>
      <c r="O526" t="s">
        <v>1015</v>
      </c>
      <c r="P526" s="34" t="str">
        <f t="shared" si="39"/>
        <v/>
      </c>
      <c r="V526" t="s">
        <v>16</v>
      </c>
      <c r="W526" t="s">
        <v>1318</v>
      </c>
      <c r="X526" t="s">
        <v>1319</v>
      </c>
      <c r="Y526" t="s">
        <v>1320</v>
      </c>
      <c r="Z526" t="s">
        <v>1321</v>
      </c>
      <c r="AA526" t="s">
        <v>2801</v>
      </c>
      <c r="AB526" t="s">
        <v>2802</v>
      </c>
    </row>
    <row r="527" spans="1:28" ht="15" hidden="1" customHeight="1" x14ac:dyDescent="0.2">
      <c r="A527" t="s">
        <v>4087</v>
      </c>
      <c r="B527" t="s">
        <v>4627</v>
      </c>
      <c r="C527" s="50">
        <f t="shared" ca="1" si="42"/>
        <v>47</v>
      </c>
      <c r="D527" t="s">
        <v>1312</v>
      </c>
      <c r="F527" s="34" t="str">
        <f>IF(AND(V527="TEXT",AB527&lt;&gt;""),"Coded",VLOOKUP(V527,Lists!$E$1:$F$12,2,FALSE))</f>
        <v>Coded</v>
      </c>
      <c r="G527" s="50">
        <f t="shared" ca="1" si="43"/>
        <v>4</v>
      </c>
      <c r="H527" t="s">
        <v>2805</v>
      </c>
      <c r="J527" s="34" t="str">
        <f t="shared" si="40"/>
        <v/>
      </c>
      <c r="K527" s="34" t="str">
        <f t="shared" si="41"/>
        <v/>
      </c>
      <c r="O527" t="s">
        <v>1015</v>
      </c>
      <c r="P527" s="34" t="str">
        <f t="shared" si="39"/>
        <v/>
      </c>
      <c r="V527" t="s">
        <v>16</v>
      </c>
      <c r="W527" t="s">
        <v>1318</v>
      </c>
      <c r="X527" t="s">
        <v>1319</v>
      </c>
      <c r="Y527" t="s">
        <v>1320</v>
      </c>
      <c r="Z527" t="s">
        <v>1321</v>
      </c>
      <c r="AA527" t="s">
        <v>2805</v>
      </c>
      <c r="AB527" t="s">
        <v>2806</v>
      </c>
    </row>
    <row r="528" spans="1:28" ht="15" hidden="1" customHeight="1" x14ac:dyDescent="0.2">
      <c r="A528" t="s">
        <v>4087</v>
      </c>
      <c r="B528" t="s">
        <v>4627</v>
      </c>
      <c r="C528" s="50">
        <f t="shared" ca="1" si="42"/>
        <v>47</v>
      </c>
      <c r="D528" t="s">
        <v>1312</v>
      </c>
      <c r="F528" s="34" t="str">
        <f>IF(AND(V528="TEXT",AB528&lt;&gt;""),"Coded",VLOOKUP(V528,Lists!$E$1:$F$12,2,FALSE))</f>
        <v>Coded</v>
      </c>
      <c r="G528" s="50">
        <f t="shared" ca="1" si="43"/>
        <v>5</v>
      </c>
      <c r="H528" t="s">
        <v>2809</v>
      </c>
      <c r="J528" s="34" t="str">
        <f t="shared" si="40"/>
        <v/>
      </c>
      <c r="K528" s="34" t="str">
        <f t="shared" si="41"/>
        <v/>
      </c>
      <c r="O528" t="s">
        <v>1015</v>
      </c>
      <c r="P528" s="34" t="str">
        <f t="shared" si="39"/>
        <v/>
      </c>
      <c r="V528" t="s">
        <v>16</v>
      </c>
      <c r="W528" t="s">
        <v>1318</v>
      </c>
      <c r="X528" t="s">
        <v>1319</v>
      </c>
      <c r="Y528" t="s">
        <v>1320</v>
      </c>
      <c r="Z528" t="s">
        <v>1321</v>
      </c>
      <c r="AA528" t="s">
        <v>2809</v>
      </c>
      <c r="AB528" t="s">
        <v>2810</v>
      </c>
    </row>
    <row r="529" spans="1:28" ht="15" hidden="1" customHeight="1" x14ac:dyDescent="0.2">
      <c r="A529" t="s">
        <v>4087</v>
      </c>
      <c r="B529" t="s">
        <v>4627</v>
      </c>
      <c r="C529" s="50">
        <f t="shared" ca="1" si="42"/>
        <v>47</v>
      </c>
      <c r="D529" t="s">
        <v>1312</v>
      </c>
      <c r="F529" s="34" t="str">
        <f>IF(AND(V529="TEXT",AB529&lt;&gt;""),"Coded",VLOOKUP(V529,Lists!$E$1:$F$12,2,FALSE))</f>
        <v>Coded</v>
      </c>
      <c r="G529" s="50">
        <f t="shared" ca="1" si="43"/>
        <v>6</v>
      </c>
      <c r="H529" t="s">
        <v>2813</v>
      </c>
      <c r="J529" s="34" t="str">
        <f t="shared" si="40"/>
        <v/>
      </c>
      <c r="K529" s="34" t="str">
        <f t="shared" si="41"/>
        <v/>
      </c>
      <c r="O529" t="s">
        <v>1015</v>
      </c>
      <c r="P529" s="34" t="str">
        <f t="shared" si="39"/>
        <v/>
      </c>
      <c r="V529" t="s">
        <v>16</v>
      </c>
      <c r="W529" t="s">
        <v>1318</v>
      </c>
      <c r="X529" t="s">
        <v>1319</v>
      </c>
      <c r="Y529" t="s">
        <v>1320</v>
      </c>
      <c r="Z529" t="s">
        <v>1321</v>
      </c>
      <c r="AA529" t="s">
        <v>2813</v>
      </c>
      <c r="AB529" t="s">
        <v>2814</v>
      </c>
    </row>
    <row r="530" spans="1:28" ht="15" hidden="1" customHeight="1" x14ac:dyDescent="0.2">
      <c r="A530" t="s">
        <v>4087</v>
      </c>
      <c r="B530" t="s">
        <v>4627</v>
      </c>
      <c r="C530" s="50">
        <f t="shared" ca="1" si="42"/>
        <v>47</v>
      </c>
      <c r="D530" t="s">
        <v>1312</v>
      </c>
      <c r="F530" s="34" t="str">
        <f>IF(AND(V530="TEXT",AB530&lt;&gt;""),"Coded",VLOOKUP(V530,Lists!$E$1:$F$12,2,FALSE))</f>
        <v>Coded</v>
      </c>
      <c r="G530" s="50">
        <f t="shared" ca="1" si="43"/>
        <v>7</v>
      </c>
      <c r="H530" t="s">
        <v>2817</v>
      </c>
      <c r="J530" s="34" t="str">
        <f t="shared" si="40"/>
        <v/>
      </c>
      <c r="K530" s="34" t="str">
        <f t="shared" si="41"/>
        <v/>
      </c>
      <c r="O530" t="s">
        <v>1015</v>
      </c>
      <c r="P530" s="34" t="str">
        <f t="shared" ref="P530:P593" si="44">IF(RIGHT(TRIM(SUBSTITUTE(D530,":","")),7)="specify","Hide concept if ["&amp;D529&amp;"] &lt;&gt; 'Other'","")</f>
        <v/>
      </c>
      <c r="V530" t="s">
        <v>16</v>
      </c>
      <c r="W530" t="s">
        <v>1318</v>
      </c>
      <c r="X530" t="s">
        <v>1319</v>
      </c>
      <c r="Y530" t="s">
        <v>1320</v>
      </c>
      <c r="Z530" t="s">
        <v>1321</v>
      </c>
      <c r="AA530" t="s">
        <v>2817</v>
      </c>
      <c r="AB530" t="s">
        <v>2818</v>
      </c>
    </row>
    <row r="531" spans="1:28" ht="15" hidden="1" customHeight="1" x14ac:dyDescent="0.2">
      <c r="A531" t="s">
        <v>4087</v>
      </c>
      <c r="B531" t="s">
        <v>4627</v>
      </c>
      <c r="C531" s="50">
        <f t="shared" ca="1" si="42"/>
        <v>47</v>
      </c>
      <c r="D531" t="s">
        <v>1312</v>
      </c>
      <c r="F531" s="34" t="str">
        <f>IF(AND(V531="TEXT",AB531&lt;&gt;""),"Coded",VLOOKUP(V531,Lists!$E$1:$F$12,2,FALSE))</f>
        <v>Coded</v>
      </c>
      <c r="G531" s="50">
        <f t="shared" ca="1" si="43"/>
        <v>8</v>
      </c>
      <c r="H531" t="s">
        <v>2821</v>
      </c>
      <c r="J531" s="34" t="str">
        <f t="shared" si="40"/>
        <v/>
      </c>
      <c r="K531" s="34" t="str">
        <f t="shared" si="41"/>
        <v/>
      </c>
      <c r="O531" t="s">
        <v>1015</v>
      </c>
      <c r="P531" s="34" t="str">
        <f t="shared" si="44"/>
        <v/>
      </c>
      <c r="V531" t="s">
        <v>16</v>
      </c>
      <c r="W531" t="s">
        <v>1318</v>
      </c>
      <c r="X531" t="s">
        <v>1319</v>
      </c>
      <c r="Y531" t="s">
        <v>1320</v>
      </c>
      <c r="Z531" t="s">
        <v>1321</v>
      </c>
      <c r="AA531" t="s">
        <v>2821</v>
      </c>
      <c r="AB531" t="s">
        <v>2822</v>
      </c>
    </row>
    <row r="532" spans="1:28" ht="15" hidden="1" customHeight="1" x14ac:dyDescent="0.2">
      <c r="A532" t="s">
        <v>4087</v>
      </c>
      <c r="B532" t="s">
        <v>4627</v>
      </c>
      <c r="C532" s="50">
        <f t="shared" ca="1" si="42"/>
        <v>48</v>
      </c>
      <c r="D532" t="s">
        <v>4631</v>
      </c>
      <c r="F532" s="34" t="str">
        <f>IF(AND(V532="TEXT",AB532&lt;&gt;""),"Coded",VLOOKUP(V532,Lists!$E$1:$F$12,2,FALSE))</f>
        <v>Numeric</v>
      </c>
      <c r="G532" s="50" t="str">
        <f t="shared" ca="1" si="43"/>
        <v/>
      </c>
      <c r="H532" t="s">
        <v>1015</v>
      </c>
      <c r="J532" s="34" t="str">
        <f t="shared" si="40"/>
        <v>Integer</v>
      </c>
      <c r="K532" s="34" t="str">
        <f t="shared" si="41"/>
        <v/>
      </c>
      <c r="O532" t="s">
        <v>4632</v>
      </c>
      <c r="P532" s="34" t="str">
        <f t="shared" si="44"/>
        <v/>
      </c>
      <c r="V532" t="s">
        <v>20</v>
      </c>
      <c r="W532" t="s">
        <v>4633</v>
      </c>
      <c r="X532" t="s">
        <v>4634</v>
      </c>
      <c r="Y532" t="s">
        <v>1015</v>
      </c>
      <c r="Z532" t="s">
        <v>1015</v>
      </c>
      <c r="AA532" t="s">
        <v>1015</v>
      </c>
      <c r="AB532" t="s">
        <v>1015</v>
      </c>
    </row>
    <row r="533" spans="1:28" ht="15" hidden="1" customHeight="1" x14ac:dyDescent="0.2">
      <c r="A533" t="s">
        <v>4087</v>
      </c>
      <c r="B533" t="s">
        <v>4635</v>
      </c>
      <c r="C533" s="50">
        <f t="shared" ca="1" si="42"/>
        <v>49</v>
      </c>
      <c r="D533" t="s">
        <v>1684</v>
      </c>
      <c r="F533" s="34" t="str">
        <f>IF(AND(V533="TEXT",AB533&lt;&gt;""),"Coded",VLOOKUP(V533,Lists!$E$1:$F$12,2,FALSE))</f>
        <v>Boolean</v>
      </c>
      <c r="G533" s="50" t="str">
        <f t="shared" ca="1" si="43"/>
        <v/>
      </c>
      <c r="H533" t="s">
        <v>1015</v>
      </c>
      <c r="J533" s="34" t="str">
        <f t="shared" si="40"/>
        <v>Yes/no</v>
      </c>
      <c r="K533" s="34" t="str">
        <f t="shared" si="41"/>
        <v/>
      </c>
      <c r="O533" t="s">
        <v>1015</v>
      </c>
      <c r="P533" s="34" t="str">
        <f t="shared" si="44"/>
        <v/>
      </c>
      <c r="V533" t="s">
        <v>24</v>
      </c>
      <c r="W533" t="s">
        <v>4636</v>
      </c>
      <c r="X533" t="s">
        <v>4637</v>
      </c>
      <c r="Y533" t="s">
        <v>1015</v>
      </c>
      <c r="Z533" t="s">
        <v>1015</v>
      </c>
      <c r="AA533" t="s">
        <v>1015</v>
      </c>
      <c r="AB533" t="s">
        <v>1015</v>
      </c>
    </row>
    <row r="534" spans="1:28" ht="15" hidden="1" customHeight="1" x14ac:dyDescent="0.2">
      <c r="A534" t="s">
        <v>4087</v>
      </c>
      <c r="B534" t="s">
        <v>4635</v>
      </c>
      <c r="C534" s="50">
        <f t="shared" ca="1" si="42"/>
        <v>50</v>
      </c>
      <c r="D534" t="s">
        <v>4638</v>
      </c>
      <c r="F534" s="34" t="str">
        <f>IF(AND(V534="TEXT",AB534&lt;&gt;""),"Coded",VLOOKUP(V534,Lists!$E$1:$F$12,2,FALSE))</f>
        <v>Boolean</v>
      </c>
      <c r="G534" s="50" t="str">
        <f t="shared" ca="1" si="43"/>
        <v/>
      </c>
      <c r="H534" t="s">
        <v>1015</v>
      </c>
      <c r="J534" s="34" t="str">
        <f t="shared" si="40"/>
        <v>Yes/no</v>
      </c>
      <c r="K534" s="34" t="str">
        <f t="shared" si="41"/>
        <v/>
      </c>
      <c r="O534" t="s">
        <v>1015</v>
      </c>
      <c r="P534" s="34" t="str">
        <f t="shared" si="44"/>
        <v/>
      </c>
      <c r="V534" t="s">
        <v>24</v>
      </c>
      <c r="W534" t="s">
        <v>4639</v>
      </c>
      <c r="X534" t="s">
        <v>4640</v>
      </c>
      <c r="Y534" t="s">
        <v>1015</v>
      </c>
      <c r="Z534" t="s">
        <v>1015</v>
      </c>
      <c r="AA534" t="s">
        <v>1015</v>
      </c>
      <c r="AB534" t="s">
        <v>1015</v>
      </c>
    </row>
    <row r="535" spans="1:28" ht="15" hidden="1" customHeight="1" x14ac:dyDescent="0.2">
      <c r="A535" t="s">
        <v>4087</v>
      </c>
      <c r="B535" t="s">
        <v>4641</v>
      </c>
      <c r="C535" s="50">
        <f t="shared" ca="1" si="42"/>
        <v>51</v>
      </c>
      <c r="D535" t="s">
        <v>4642</v>
      </c>
      <c r="F535" s="34" t="str">
        <f>IF(AND(V535="TEXT",AB535&lt;&gt;""),"Coded",VLOOKUP(V535,Lists!$E$1:$F$12,2,FALSE))</f>
        <v>Boolean</v>
      </c>
      <c r="G535" s="50" t="str">
        <f t="shared" ca="1" si="43"/>
        <v/>
      </c>
      <c r="H535" t="s">
        <v>1015</v>
      </c>
      <c r="J535" s="34" t="str">
        <f t="shared" si="40"/>
        <v>Yes/no</v>
      </c>
      <c r="K535" s="34" t="str">
        <f t="shared" si="41"/>
        <v/>
      </c>
      <c r="O535" t="s">
        <v>1015</v>
      </c>
      <c r="P535" s="34" t="str">
        <f t="shared" si="44"/>
        <v/>
      </c>
      <c r="V535" t="s">
        <v>24</v>
      </c>
      <c r="W535" t="s">
        <v>4643</v>
      </c>
      <c r="X535" t="s">
        <v>4644</v>
      </c>
      <c r="Y535" t="s">
        <v>1015</v>
      </c>
      <c r="Z535" t="s">
        <v>1015</v>
      </c>
      <c r="AA535" t="s">
        <v>1015</v>
      </c>
      <c r="AB535" t="s">
        <v>1015</v>
      </c>
    </row>
    <row r="536" spans="1:28" ht="15" hidden="1" customHeight="1" x14ac:dyDescent="0.2">
      <c r="A536" t="s">
        <v>4087</v>
      </c>
      <c r="B536" t="s">
        <v>4641</v>
      </c>
      <c r="C536" s="50">
        <f t="shared" ca="1" si="42"/>
        <v>52</v>
      </c>
      <c r="D536" t="s">
        <v>4645</v>
      </c>
      <c r="F536" s="34" t="str">
        <f>IF(AND(V536="TEXT",AB536&lt;&gt;""),"Coded",VLOOKUP(V536,Lists!$E$1:$F$12,2,FALSE))</f>
        <v>Coded</v>
      </c>
      <c r="G536" s="50">
        <f t="shared" ca="1" si="43"/>
        <v>1</v>
      </c>
      <c r="H536" t="s">
        <v>961</v>
      </c>
      <c r="J536" s="34" t="str">
        <f t="shared" si="40"/>
        <v/>
      </c>
      <c r="K536" s="34" t="str">
        <f t="shared" si="41"/>
        <v/>
      </c>
      <c r="O536" t="s">
        <v>4646</v>
      </c>
      <c r="P536" s="34" t="str">
        <f t="shared" si="44"/>
        <v/>
      </c>
      <c r="V536" t="s">
        <v>16</v>
      </c>
      <c r="W536" t="s">
        <v>4647</v>
      </c>
      <c r="X536" t="s">
        <v>4648</v>
      </c>
      <c r="Y536" t="s">
        <v>4649</v>
      </c>
      <c r="Z536" t="s">
        <v>4650</v>
      </c>
      <c r="AA536" t="s">
        <v>961</v>
      </c>
      <c r="AB536" t="s">
        <v>4651</v>
      </c>
    </row>
    <row r="537" spans="1:28" ht="15" hidden="1" customHeight="1" x14ac:dyDescent="0.2">
      <c r="A537" t="s">
        <v>4087</v>
      </c>
      <c r="B537" t="s">
        <v>4641</v>
      </c>
      <c r="C537" s="50">
        <f t="shared" ca="1" si="42"/>
        <v>52</v>
      </c>
      <c r="D537" t="s">
        <v>4645</v>
      </c>
      <c r="F537" s="34" t="str">
        <f>IF(AND(V537="TEXT",AB537&lt;&gt;""),"Coded",VLOOKUP(V537,Lists!$E$1:$F$12,2,FALSE))</f>
        <v>Coded</v>
      </c>
      <c r="G537" s="50">
        <f t="shared" ca="1" si="43"/>
        <v>2</v>
      </c>
      <c r="H537" t="s">
        <v>2842</v>
      </c>
      <c r="J537" s="34" t="str">
        <f t="shared" si="40"/>
        <v/>
      </c>
      <c r="K537" s="34" t="str">
        <f t="shared" si="41"/>
        <v/>
      </c>
      <c r="O537" t="s">
        <v>1015</v>
      </c>
      <c r="P537" s="34" t="str">
        <f t="shared" si="44"/>
        <v/>
      </c>
      <c r="V537" t="s">
        <v>16</v>
      </c>
      <c r="W537" t="s">
        <v>4647</v>
      </c>
      <c r="X537" t="s">
        <v>4648</v>
      </c>
      <c r="Y537" t="s">
        <v>4649</v>
      </c>
      <c r="Z537" t="s">
        <v>4650</v>
      </c>
      <c r="AA537" t="s">
        <v>2842</v>
      </c>
      <c r="AB537" t="s">
        <v>4652</v>
      </c>
    </row>
    <row r="538" spans="1:28" ht="15" hidden="1" customHeight="1" x14ac:dyDescent="0.2">
      <c r="A538" t="s">
        <v>4087</v>
      </c>
      <c r="B538" t="s">
        <v>4641</v>
      </c>
      <c r="C538" s="50">
        <f t="shared" ca="1" si="42"/>
        <v>53</v>
      </c>
      <c r="D538" t="s">
        <v>4653</v>
      </c>
      <c r="F538" s="34" t="str">
        <f>IF(AND(V538="TEXT",AB538&lt;&gt;""),"Coded",VLOOKUP(V538,Lists!$E$1:$F$12,2,FALSE))</f>
        <v>Date</v>
      </c>
      <c r="G538" s="50" t="str">
        <f t="shared" ca="1" si="43"/>
        <v/>
      </c>
      <c r="H538" t="s">
        <v>1015</v>
      </c>
      <c r="J538" s="34" t="str">
        <f t="shared" si="40"/>
        <v/>
      </c>
      <c r="K538" s="34" t="str">
        <f t="shared" si="41"/>
        <v/>
      </c>
      <c r="O538" t="s">
        <v>1015</v>
      </c>
      <c r="P538" s="34" t="str">
        <f t="shared" si="44"/>
        <v/>
      </c>
      <c r="V538" t="s">
        <v>28</v>
      </c>
      <c r="W538" t="s">
        <v>4654</v>
      </c>
      <c r="X538" t="s">
        <v>4655</v>
      </c>
      <c r="Y538" t="s">
        <v>1015</v>
      </c>
      <c r="Z538" t="s">
        <v>1015</v>
      </c>
      <c r="AA538" t="s">
        <v>1015</v>
      </c>
      <c r="AB538" t="s">
        <v>1015</v>
      </c>
    </row>
    <row r="539" spans="1:28" ht="15" hidden="1" customHeight="1" x14ac:dyDescent="0.2">
      <c r="A539" t="s">
        <v>4087</v>
      </c>
      <c r="B539" t="s">
        <v>4656</v>
      </c>
      <c r="C539" s="50">
        <f t="shared" ca="1" si="42"/>
        <v>54</v>
      </c>
      <c r="D539" t="s">
        <v>4657</v>
      </c>
      <c r="F539" s="34" t="str">
        <f>IF(AND(V539="TEXT",AB539&lt;&gt;""),"Coded",VLOOKUP(V539,Lists!$E$1:$F$12,2,FALSE))</f>
        <v>Coded</v>
      </c>
      <c r="G539" s="50">
        <f t="shared" ca="1" si="43"/>
        <v>1</v>
      </c>
      <c r="H539" t="s">
        <v>49</v>
      </c>
      <c r="J539" s="34" t="str">
        <f t="shared" si="40"/>
        <v/>
      </c>
      <c r="K539" s="34" t="str">
        <f t="shared" si="41"/>
        <v/>
      </c>
      <c r="O539" t="s">
        <v>1015</v>
      </c>
      <c r="P539" s="34" t="str">
        <f t="shared" si="44"/>
        <v/>
      </c>
      <c r="V539" t="s">
        <v>16</v>
      </c>
      <c r="W539" t="s">
        <v>4658</v>
      </c>
      <c r="X539" t="s">
        <v>4659</v>
      </c>
      <c r="Y539" t="s">
        <v>4660</v>
      </c>
      <c r="Z539" t="s">
        <v>4661</v>
      </c>
      <c r="AA539" t="s">
        <v>49</v>
      </c>
      <c r="AB539" t="s">
        <v>4662</v>
      </c>
    </row>
    <row r="540" spans="1:28" ht="15" hidden="1" customHeight="1" x14ac:dyDescent="0.2">
      <c r="A540" t="s">
        <v>4087</v>
      </c>
      <c r="B540" t="s">
        <v>4656</v>
      </c>
      <c r="C540" s="50">
        <f t="shared" ca="1" si="42"/>
        <v>54</v>
      </c>
      <c r="D540" t="s">
        <v>4657</v>
      </c>
      <c r="F540" s="34" t="str">
        <f>IF(AND(V540="TEXT",AB540&lt;&gt;""),"Coded",VLOOKUP(V540,Lists!$E$1:$F$12,2,FALSE))</f>
        <v>Coded</v>
      </c>
      <c r="G540" s="50">
        <f t="shared" ca="1" si="43"/>
        <v>2</v>
      </c>
      <c r="H540" t="s">
        <v>4663</v>
      </c>
      <c r="J540" s="34" t="str">
        <f t="shared" si="40"/>
        <v/>
      </c>
      <c r="K540" s="34" t="str">
        <f t="shared" si="41"/>
        <v/>
      </c>
      <c r="O540" t="s">
        <v>1015</v>
      </c>
      <c r="P540" s="34" t="str">
        <f t="shared" si="44"/>
        <v/>
      </c>
      <c r="V540" t="s">
        <v>16</v>
      </c>
      <c r="W540" t="s">
        <v>4658</v>
      </c>
      <c r="X540" t="s">
        <v>4659</v>
      </c>
      <c r="Y540" t="s">
        <v>4660</v>
      </c>
      <c r="Z540" t="s">
        <v>4661</v>
      </c>
      <c r="AA540" t="s">
        <v>4663</v>
      </c>
      <c r="AB540" t="s">
        <v>4664</v>
      </c>
    </row>
    <row r="541" spans="1:28" ht="15" hidden="1" customHeight="1" x14ac:dyDescent="0.2">
      <c r="A541" t="s">
        <v>4087</v>
      </c>
      <c r="B541" t="s">
        <v>4656</v>
      </c>
      <c r="C541" s="50">
        <f t="shared" ca="1" si="42"/>
        <v>54</v>
      </c>
      <c r="D541" t="s">
        <v>4657</v>
      </c>
      <c r="F541" s="34" t="str">
        <f>IF(AND(V541="TEXT",AB541&lt;&gt;""),"Coded",VLOOKUP(V541,Lists!$E$1:$F$12,2,FALSE))</f>
        <v>Coded</v>
      </c>
      <c r="G541" s="50">
        <f t="shared" ca="1" si="43"/>
        <v>3</v>
      </c>
      <c r="H541" t="s">
        <v>4665</v>
      </c>
      <c r="J541" s="34" t="str">
        <f t="shared" si="40"/>
        <v/>
      </c>
      <c r="K541" s="34" t="str">
        <f t="shared" si="41"/>
        <v/>
      </c>
      <c r="O541" t="s">
        <v>1015</v>
      </c>
      <c r="P541" s="34" t="str">
        <f t="shared" si="44"/>
        <v/>
      </c>
      <c r="V541" t="s">
        <v>16</v>
      </c>
      <c r="W541" t="s">
        <v>4658</v>
      </c>
      <c r="X541" t="s">
        <v>4659</v>
      </c>
      <c r="Y541" t="s">
        <v>4660</v>
      </c>
      <c r="Z541" t="s">
        <v>4661</v>
      </c>
      <c r="AA541" t="s">
        <v>4665</v>
      </c>
      <c r="AB541" t="s">
        <v>4666</v>
      </c>
    </row>
    <row r="542" spans="1:28" ht="15" hidden="1" customHeight="1" x14ac:dyDescent="0.2">
      <c r="A542" t="s">
        <v>4087</v>
      </c>
      <c r="B542" t="s">
        <v>4656</v>
      </c>
      <c r="C542" s="50">
        <f t="shared" ca="1" si="42"/>
        <v>54</v>
      </c>
      <c r="D542" t="s">
        <v>4657</v>
      </c>
      <c r="F542" s="34" t="str">
        <f>IF(AND(V542="TEXT",AB542&lt;&gt;""),"Coded",VLOOKUP(V542,Lists!$E$1:$F$12,2,FALSE))</f>
        <v>Coded</v>
      </c>
      <c r="G542" s="50">
        <f t="shared" ca="1" si="43"/>
        <v>4</v>
      </c>
      <c r="H542" t="s">
        <v>4667</v>
      </c>
      <c r="J542" s="34" t="str">
        <f t="shared" si="40"/>
        <v/>
      </c>
      <c r="K542" s="34" t="str">
        <f t="shared" si="41"/>
        <v/>
      </c>
      <c r="O542" t="s">
        <v>1015</v>
      </c>
      <c r="P542" s="34" t="str">
        <f t="shared" si="44"/>
        <v/>
      </c>
      <c r="V542" t="s">
        <v>16</v>
      </c>
      <c r="W542" t="s">
        <v>4658</v>
      </c>
      <c r="X542" t="s">
        <v>4659</v>
      </c>
      <c r="Y542" t="s">
        <v>4660</v>
      </c>
      <c r="Z542" t="s">
        <v>4661</v>
      </c>
      <c r="AA542" t="s">
        <v>4667</v>
      </c>
      <c r="AB542" t="s">
        <v>4668</v>
      </c>
    </row>
    <row r="543" spans="1:28" ht="15" hidden="1" customHeight="1" x14ac:dyDescent="0.2">
      <c r="A543" t="s">
        <v>4087</v>
      </c>
      <c r="B543" t="s">
        <v>4656</v>
      </c>
      <c r="C543" s="50">
        <f t="shared" ca="1" si="42"/>
        <v>54</v>
      </c>
      <c r="D543" t="s">
        <v>4657</v>
      </c>
      <c r="F543" s="34" t="str">
        <f>IF(AND(V543="TEXT",AB543&lt;&gt;""),"Coded",VLOOKUP(V543,Lists!$E$1:$F$12,2,FALSE))</f>
        <v>Coded</v>
      </c>
      <c r="G543" s="50">
        <f t="shared" ca="1" si="43"/>
        <v>5</v>
      </c>
      <c r="H543" t="s">
        <v>4669</v>
      </c>
      <c r="J543" s="34" t="str">
        <f t="shared" si="40"/>
        <v/>
      </c>
      <c r="K543" s="34" t="str">
        <f t="shared" si="41"/>
        <v/>
      </c>
      <c r="O543" t="s">
        <v>1015</v>
      </c>
      <c r="P543" s="34" t="str">
        <f t="shared" si="44"/>
        <v/>
      </c>
      <c r="V543" t="s">
        <v>16</v>
      </c>
      <c r="W543" t="s">
        <v>4658</v>
      </c>
      <c r="X543" t="s">
        <v>4659</v>
      </c>
      <c r="Y543" t="s">
        <v>4660</v>
      </c>
      <c r="Z543" t="s">
        <v>4661</v>
      </c>
      <c r="AA543" t="s">
        <v>4669</v>
      </c>
      <c r="AB543" t="s">
        <v>4670</v>
      </c>
    </row>
    <row r="544" spans="1:28" ht="15" hidden="1" customHeight="1" x14ac:dyDescent="0.2">
      <c r="A544" t="s">
        <v>4087</v>
      </c>
      <c r="B544" t="s">
        <v>4656</v>
      </c>
      <c r="C544" s="50">
        <f t="shared" ca="1" si="42"/>
        <v>54</v>
      </c>
      <c r="D544" t="s">
        <v>4657</v>
      </c>
      <c r="F544" s="34" t="str">
        <f>IF(AND(V544="TEXT",AB544&lt;&gt;""),"Coded",VLOOKUP(V544,Lists!$E$1:$F$12,2,FALSE))</f>
        <v>Coded</v>
      </c>
      <c r="G544" s="50">
        <f t="shared" ca="1" si="43"/>
        <v>6</v>
      </c>
      <c r="H544" t="s">
        <v>4671</v>
      </c>
      <c r="J544" s="34" t="str">
        <f t="shared" si="40"/>
        <v/>
      </c>
      <c r="K544" s="34" t="str">
        <f t="shared" si="41"/>
        <v/>
      </c>
      <c r="O544" t="s">
        <v>1015</v>
      </c>
      <c r="P544" s="34" t="str">
        <f t="shared" si="44"/>
        <v/>
      </c>
      <c r="V544" t="s">
        <v>16</v>
      </c>
      <c r="W544" t="s">
        <v>4658</v>
      </c>
      <c r="X544" t="s">
        <v>4659</v>
      </c>
      <c r="Y544" t="s">
        <v>4660</v>
      </c>
      <c r="Z544" t="s">
        <v>4661</v>
      </c>
      <c r="AA544" t="s">
        <v>4671</v>
      </c>
      <c r="AB544" t="s">
        <v>4672</v>
      </c>
    </row>
    <row r="545" spans="1:28" ht="15" hidden="1" customHeight="1" x14ac:dyDescent="0.2">
      <c r="A545" t="s">
        <v>4087</v>
      </c>
      <c r="B545" t="s">
        <v>4656</v>
      </c>
      <c r="C545" s="50">
        <f t="shared" ca="1" si="42"/>
        <v>54</v>
      </c>
      <c r="D545" t="s">
        <v>4657</v>
      </c>
      <c r="F545" s="34" t="str">
        <f>IF(AND(V545="TEXT",AB545&lt;&gt;""),"Coded",VLOOKUP(V545,Lists!$E$1:$F$12,2,FALSE))</f>
        <v>Coded</v>
      </c>
      <c r="G545" s="50">
        <f t="shared" ca="1" si="43"/>
        <v>7</v>
      </c>
      <c r="H545" t="s">
        <v>4673</v>
      </c>
      <c r="J545" s="34" t="str">
        <f t="shared" si="40"/>
        <v/>
      </c>
      <c r="K545" s="34" t="str">
        <f t="shared" si="41"/>
        <v/>
      </c>
      <c r="O545" t="s">
        <v>1015</v>
      </c>
      <c r="P545" s="34" t="str">
        <f t="shared" si="44"/>
        <v/>
      </c>
      <c r="V545" t="s">
        <v>16</v>
      </c>
      <c r="W545" t="s">
        <v>4658</v>
      </c>
      <c r="X545" t="s">
        <v>4659</v>
      </c>
      <c r="Y545" t="s">
        <v>4660</v>
      </c>
      <c r="Z545" t="s">
        <v>4661</v>
      </c>
      <c r="AA545" t="s">
        <v>4673</v>
      </c>
      <c r="AB545" t="s">
        <v>4674</v>
      </c>
    </row>
    <row r="546" spans="1:28" ht="15" hidden="1" customHeight="1" x14ac:dyDescent="0.2">
      <c r="A546" t="s">
        <v>4087</v>
      </c>
      <c r="B546" t="s">
        <v>4656</v>
      </c>
      <c r="C546" s="50">
        <f t="shared" ca="1" si="42"/>
        <v>54</v>
      </c>
      <c r="D546" t="s">
        <v>4657</v>
      </c>
      <c r="F546" s="34" t="str">
        <f>IF(AND(V546="TEXT",AB546&lt;&gt;""),"Coded",VLOOKUP(V546,Lists!$E$1:$F$12,2,FALSE))</f>
        <v>Coded</v>
      </c>
      <c r="G546" s="50">
        <f t="shared" ca="1" si="43"/>
        <v>8</v>
      </c>
      <c r="H546" t="s">
        <v>4675</v>
      </c>
      <c r="J546" s="34" t="str">
        <f t="shared" si="40"/>
        <v/>
      </c>
      <c r="K546" s="34" t="str">
        <f t="shared" si="41"/>
        <v/>
      </c>
      <c r="O546" t="s">
        <v>1015</v>
      </c>
      <c r="P546" s="34" t="str">
        <f t="shared" si="44"/>
        <v/>
      </c>
      <c r="V546" t="s">
        <v>16</v>
      </c>
      <c r="W546" t="s">
        <v>4658</v>
      </c>
      <c r="X546" t="s">
        <v>4659</v>
      </c>
      <c r="Y546" t="s">
        <v>4660</v>
      </c>
      <c r="Z546" t="s">
        <v>4661</v>
      </c>
      <c r="AA546" t="s">
        <v>4675</v>
      </c>
      <c r="AB546" t="s">
        <v>4676</v>
      </c>
    </row>
    <row r="547" spans="1:28" ht="15" hidden="1" customHeight="1" x14ac:dyDescent="0.2">
      <c r="A547" t="s">
        <v>4087</v>
      </c>
      <c r="B547" t="s">
        <v>4656</v>
      </c>
      <c r="C547" s="50">
        <f t="shared" ca="1" si="42"/>
        <v>54</v>
      </c>
      <c r="D547" t="s">
        <v>4657</v>
      </c>
      <c r="F547" s="34" t="str">
        <f>IF(AND(V547="TEXT",AB547&lt;&gt;""),"Coded",VLOOKUP(V547,Lists!$E$1:$F$12,2,FALSE))</f>
        <v>Coded</v>
      </c>
      <c r="G547" s="50">
        <f t="shared" ca="1" si="43"/>
        <v>9</v>
      </c>
      <c r="H547" t="s">
        <v>4677</v>
      </c>
      <c r="J547" s="34" t="str">
        <f t="shared" si="40"/>
        <v/>
      </c>
      <c r="K547" s="34" t="str">
        <f t="shared" si="41"/>
        <v/>
      </c>
      <c r="O547" t="s">
        <v>1015</v>
      </c>
      <c r="P547" s="34" t="str">
        <f t="shared" si="44"/>
        <v/>
      </c>
      <c r="V547" t="s">
        <v>16</v>
      </c>
      <c r="W547" t="s">
        <v>4658</v>
      </c>
      <c r="X547" t="s">
        <v>4659</v>
      </c>
      <c r="Y547" t="s">
        <v>4660</v>
      </c>
      <c r="Z547" t="s">
        <v>4661</v>
      </c>
      <c r="AA547" t="s">
        <v>4677</v>
      </c>
      <c r="AB547" t="s">
        <v>4678</v>
      </c>
    </row>
    <row r="548" spans="1:28" ht="15" hidden="1" customHeight="1" x14ac:dyDescent="0.2">
      <c r="A548" t="s">
        <v>4087</v>
      </c>
      <c r="B548" t="s">
        <v>4656</v>
      </c>
      <c r="C548" s="50">
        <f t="shared" ca="1" si="42"/>
        <v>54</v>
      </c>
      <c r="D548" t="s">
        <v>4657</v>
      </c>
      <c r="F548" s="34" t="str">
        <f>IF(AND(V548="TEXT",AB548&lt;&gt;""),"Coded",VLOOKUP(V548,Lists!$E$1:$F$12,2,FALSE))</f>
        <v>Coded</v>
      </c>
      <c r="G548" s="50">
        <f t="shared" ca="1" si="43"/>
        <v>10</v>
      </c>
      <c r="H548" t="s">
        <v>4679</v>
      </c>
      <c r="J548" s="34" t="str">
        <f t="shared" si="40"/>
        <v/>
      </c>
      <c r="K548" s="34" t="str">
        <f t="shared" si="41"/>
        <v/>
      </c>
      <c r="O548" t="s">
        <v>1015</v>
      </c>
      <c r="P548" s="34" t="str">
        <f t="shared" si="44"/>
        <v/>
      </c>
      <c r="V548" t="s">
        <v>16</v>
      </c>
      <c r="W548" t="s">
        <v>4658</v>
      </c>
      <c r="X548" t="s">
        <v>4659</v>
      </c>
      <c r="Y548" t="s">
        <v>4660</v>
      </c>
      <c r="Z548" t="s">
        <v>4661</v>
      </c>
      <c r="AA548" t="s">
        <v>4679</v>
      </c>
      <c r="AB548" t="s">
        <v>4680</v>
      </c>
    </row>
    <row r="549" spans="1:28" ht="15" hidden="1" customHeight="1" x14ac:dyDescent="0.2">
      <c r="A549" t="s">
        <v>4087</v>
      </c>
      <c r="B549" t="s">
        <v>4656</v>
      </c>
      <c r="C549" s="50">
        <f t="shared" ca="1" si="42"/>
        <v>54</v>
      </c>
      <c r="D549" t="s">
        <v>4657</v>
      </c>
      <c r="F549" s="34" t="str">
        <f>IF(AND(V549="TEXT",AB549&lt;&gt;""),"Coded",VLOOKUP(V549,Lists!$E$1:$F$12,2,FALSE))</f>
        <v>Coded</v>
      </c>
      <c r="G549" s="50">
        <f t="shared" ca="1" si="43"/>
        <v>11</v>
      </c>
      <c r="H549" t="s">
        <v>4681</v>
      </c>
      <c r="J549" s="34" t="str">
        <f t="shared" si="40"/>
        <v/>
      </c>
      <c r="K549" s="34" t="str">
        <f t="shared" si="41"/>
        <v/>
      </c>
      <c r="O549" t="s">
        <v>1015</v>
      </c>
      <c r="P549" s="34" t="str">
        <f t="shared" si="44"/>
        <v/>
      </c>
      <c r="V549" t="s">
        <v>16</v>
      </c>
      <c r="W549" t="s">
        <v>4658</v>
      </c>
      <c r="X549" t="s">
        <v>4659</v>
      </c>
      <c r="Y549" t="s">
        <v>4660</v>
      </c>
      <c r="Z549" t="s">
        <v>4661</v>
      </c>
      <c r="AA549" t="s">
        <v>4681</v>
      </c>
      <c r="AB549" t="s">
        <v>4682</v>
      </c>
    </row>
    <row r="550" spans="1:28" ht="15" hidden="1" customHeight="1" x14ac:dyDescent="0.2">
      <c r="A550" t="s">
        <v>4087</v>
      </c>
      <c r="B550" t="s">
        <v>4656</v>
      </c>
      <c r="C550" s="50">
        <f t="shared" ca="1" si="42"/>
        <v>54</v>
      </c>
      <c r="D550" t="s">
        <v>4657</v>
      </c>
      <c r="F550" s="34" t="str">
        <f>IF(AND(V550="TEXT",AB550&lt;&gt;""),"Coded",VLOOKUP(V550,Lists!$E$1:$F$12,2,FALSE))</f>
        <v>Coded</v>
      </c>
      <c r="G550" s="50">
        <f t="shared" ca="1" si="43"/>
        <v>12</v>
      </c>
      <c r="H550" t="s">
        <v>4683</v>
      </c>
      <c r="J550" s="34" t="str">
        <f t="shared" si="40"/>
        <v/>
      </c>
      <c r="K550" s="34" t="str">
        <f t="shared" si="41"/>
        <v/>
      </c>
      <c r="O550" t="s">
        <v>1015</v>
      </c>
      <c r="P550" s="34" t="str">
        <f t="shared" si="44"/>
        <v/>
      </c>
      <c r="V550" t="s">
        <v>16</v>
      </c>
      <c r="W550" t="s">
        <v>4658</v>
      </c>
      <c r="X550" t="s">
        <v>4659</v>
      </c>
      <c r="Y550" t="s">
        <v>4660</v>
      </c>
      <c r="Z550" t="s">
        <v>4661</v>
      </c>
      <c r="AA550" t="s">
        <v>4683</v>
      </c>
      <c r="AB550" t="s">
        <v>4684</v>
      </c>
    </row>
    <row r="551" spans="1:28" ht="15" hidden="1" customHeight="1" x14ac:dyDescent="0.2">
      <c r="A551" t="s">
        <v>4087</v>
      </c>
      <c r="B551" t="s">
        <v>4656</v>
      </c>
      <c r="C551" s="50">
        <f t="shared" ca="1" si="42"/>
        <v>54</v>
      </c>
      <c r="D551" t="s">
        <v>4657</v>
      </c>
      <c r="F551" s="34" t="str">
        <f>IF(AND(V551="TEXT",AB551&lt;&gt;""),"Coded",VLOOKUP(V551,Lists!$E$1:$F$12,2,FALSE))</f>
        <v>Coded</v>
      </c>
      <c r="G551" s="50">
        <f t="shared" ca="1" si="43"/>
        <v>13</v>
      </c>
      <c r="H551" t="s">
        <v>4685</v>
      </c>
      <c r="J551" s="34" t="str">
        <f t="shared" si="40"/>
        <v/>
      </c>
      <c r="K551" s="34" t="str">
        <f t="shared" si="41"/>
        <v/>
      </c>
      <c r="O551" t="s">
        <v>1015</v>
      </c>
      <c r="P551" s="34" t="str">
        <f t="shared" si="44"/>
        <v/>
      </c>
      <c r="V551" t="s">
        <v>16</v>
      </c>
      <c r="W551" t="s">
        <v>4658</v>
      </c>
      <c r="X551" t="s">
        <v>4659</v>
      </c>
      <c r="Y551" t="s">
        <v>4660</v>
      </c>
      <c r="Z551" t="s">
        <v>4661</v>
      </c>
      <c r="AA551" t="s">
        <v>4685</v>
      </c>
      <c r="AB551" t="s">
        <v>4686</v>
      </c>
    </row>
    <row r="552" spans="1:28" ht="15" hidden="1" customHeight="1" x14ac:dyDescent="0.2">
      <c r="A552" t="s">
        <v>4087</v>
      </c>
      <c r="B552" t="s">
        <v>4656</v>
      </c>
      <c r="C552" s="50">
        <f t="shared" ca="1" si="42"/>
        <v>54</v>
      </c>
      <c r="D552" t="s">
        <v>4657</v>
      </c>
      <c r="F552" s="34" t="str">
        <f>IF(AND(V552="TEXT",AB552&lt;&gt;""),"Coded",VLOOKUP(V552,Lists!$E$1:$F$12,2,FALSE))</f>
        <v>Coded</v>
      </c>
      <c r="G552" s="50">
        <f t="shared" ca="1" si="43"/>
        <v>14</v>
      </c>
      <c r="H552" t="s">
        <v>4687</v>
      </c>
      <c r="J552" s="34" t="str">
        <f t="shared" si="40"/>
        <v/>
      </c>
      <c r="K552" s="34" t="str">
        <f t="shared" si="41"/>
        <v/>
      </c>
      <c r="O552" t="s">
        <v>1015</v>
      </c>
      <c r="P552" s="34" t="str">
        <f t="shared" si="44"/>
        <v/>
      </c>
      <c r="V552" t="s">
        <v>16</v>
      </c>
      <c r="W552" t="s">
        <v>4658</v>
      </c>
      <c r="X552" t="s">
        <v>4659</v>
      </c>
      <c r="Y552" t="s">
        <v>4660</v>
      </c>
      <c r="Z552" t="s">
        <v>4661</v>
      </c>
      <c r="AA552" t="s">
        <v>4687</v>
      </c>
      <c r="AB552" t="s">
        <v>4688</v>
      </c>
    </row>
    <row r="553" spans="1:28" ht="15" hidden="1" customHeight="1" x14ac:dyDescent="0.2">
      <c r="A553" t="s">
        <v>4087</v>
      </c>
      <c r="B553" t="s">
        <v>4656</v>
      </c>
      <c r="C553" s="50">
        <f t="shared" ca="1" si="42"/>
        <v>54</v>
      </c>
      <c r="D553" t="s">
        <v>4657</v>
      </c>
      <c r="F553" s="34" t="str">
        <f>IF(AND(V553="TEXT",AB553&lt;&gt;""),"Coded",VLOOKUP(V553,Lists!$E$1:$F$12,2,FALSE))</f>
        <v>Coded</v>
      </c>
      <c r="G553" s="50">
        <f t="shared" ca="1" si="43"/>
        <v>15</v>
      </c>
      <c r="H553" t="s">
        <v>4689</v>
      </c>
      <c r="J553" s="34" t="str">
        <f t="shared" si="40"/>
        <v/>
      </c>
      <c r="K553" s="34" t="str">
        <f t="shared" si="41"/>
        <v/>
      </c>
      <c r="O553" t="s">
        <v>1015</v>
      </c>
      <c r="P553" s="34" t="str">
        <f t="shared" si="44"/>
        <v/>
      </c>
      <c r="V553" t="s">
        <v>16</v>
      </c>
      <c r="W553" t="s">
        <v>4658</v>
      </c>
      <c r="X553" t="s">
        <v>4659</v>
      </c>
      <c r="Y553" t="s">
        <v>4660</v>
      </c>
      <c r="Z553" t="s">
        <v>4661</v>
      </c>
      <c r="AA553" t="s">
        <v>4689</v>
      </c>
      <c r="AB553" t="s">
        <v>4690</v>
      </c>
    </row>
    <row r="554" spans="1:28" ht="15" hidden="1" customHeight="1" x14ac:dyDescent="0.2">
      <c r="A554" t="s">
        <v>4087</v>
      </c>
      <c r="B554" t="s">
        <v>4656</v>
      </c>
      <c r="C554" s="50">
        <f t="shared" ca="1" si="42"/>
        <v>54</v>
      </c>
      <c r="D554" t="s">
        <v>4657</v>
      </c>
      <c r="F554" s="34" t="str">
        <f>IF(AND(V554="TEXT",AB554&lt;&gt;""),"Coded",VLOOKUP(V554,Lists!$E$1:$F$12,2,FALSE))</f>
        <v>Coded</v>
      </c>
      <c r="G554" s="50">
        <f t="shared" ca="1" si="43"/>
        <v>16</v>
      </c>
      <c r="H554" t="s">
        <v>4691</v>
      </c>
      <c r="J554" s="34" t="str">
        <f t="shared" si="40"/>
        <v/>
      </c>
      <c r="K554" s="34" t="str">
        <f t="shared" si="41"/>
        <v/>
      </c>
      <c r="O554" t="s">
        <v>1015</v>
      </c>
      <c r="P554" s="34" t="str">
        <f t="shared" si="44"/>
        <v/>
      </c>
      <c r="V554" t="s">
        <v>16</v>
      </c>
      <c r="W554" t="s">
        <v>4658</v>
      </c>
      <c r="X554" t="s">
        <v>4659</v>
      </c>
      <c r="Y554" t="s">
        <v>4660</v>
      </c>
      <c r="Z554" t="s">
        <v>4661</v>
      </c>
      <c r="AA554" t="s">
        <v>4691</v>
      </c>
      <c r="AB554" t="s">
        <v>4692</v>
      </c>
    </row>
    <row r="555" spans="1:28" ht="15" hidden="1" customHeight="1" x14ac:dyDescent="0.2">
      <c r="A555" t="s">
        <v>4087</v>
      </c>
      <c r="B555" t="s">
        <v>4656</v>
      </c>
      <c r="C555" s="50">
        <f t="shared" ca="1" si="42"/>
        <v>54</v>
      </c>
      <c r="D555" t="s">
        <v>4657</v>
      </c>
      <c r="F555" s="34" t="str">
        <f>IF(AND(V555="TEXT",AB555&lt;&gt;""),"Coded",VLOOKUP(V555,Lists!$E$1:$F$12,2,FALSE))</f>
        <v>Coded</v>
      </c>
      <c r="G555" s="50">
        <f t="shared" ca="1" si="43"/>
        <v>17</v>
      </c>
      <c r="H555" t="s">
        <v>4693</v>
      </c>
      <c r="J555" s="34" t="str">
        <f t="shared" si="40"/>
        <v/>
      </c>
      <c r="K555" s="34" t="str">
        <f t="shared" si="41"/>
        <v/>
      </c>
      <c r="O555" t="s">
        <v>1015</v>
      </c>
      <c r="P555" s="34" t="str">
        <f t="shared" si="44"/>
        <v/>
      </c>
      <c r="V555" t="s">
        <v>16</v>
      </c>
      <c r="W555" t="s">
        <v>4658</v>
      </c>
      <c r="X555" t="s">
        <v>4659</v>
      </c>
      <c r="Y555" t="s">
        <v>4660</v>
      </c>
      <c r="Z555" t="s">
        <v>4661</v>
      </c>
      <c r="AA555" t="s">
        <v>4693</v>
      </c>
      <c r="AB555" t="s">
        <v>4694</v>
      </c>
    </row>
    <row r="556" spans="1:28" ht="15" hidden="1" customHeight="1" x14ac:dyDescent="0.2">
      <c r="A556" t="s">
        <v>4087</v>
      </c>
      <c r="B556" t="s">
        <v>4656</v>
      </c>
      <c r="C556" s="50">
        <f t="shared" ca="1" si="42"/>
        <v>54</v>
      </c>
      <c r="D556" t="s">
        <v>4657</v>
      </c>
      <c r="F556" s="34" t="str">
        <f>IF(AND(V556="TEXT",AB556&lt;&gt;""),"Coded",VLOOKUP(V556,Lists!$E$1:$F$12,2,FALSE))</f>
        <v>Coded</v>
      </c>
      <c r="G556" s="50">
        <f t="shared" ca="1" si="43"/>
        <v>18</v>
      </c>
      <c r="H556" t="s">
        <v>4695</v>
      </c>
      <c r="J556" s="34" t="str">
        <f t="shared" si="40"/>
        <v/>
      </c>
      <c r="K556" s="34" t="str">
        <f t="shared" si="41"/>
        <v/>
      </c>
      <c r="O556" t="s">
        <v>1015</v>
      </c>
      <c r="P556" s="34" t="str">
        <f t="shared" si="44"/>
        <v/>
      </c>
      <c r="V556" t="s">
        <v>16</v>
      </c>
      <c r="W556" t="s">
        <v>4658</v>
      </c>
      <c r="X556" t="s">
        <v>4659</v>
      </c>
      <c r="Y556" t="s">
        <v>4660</v>
      </c>
      <c r="Z556" t="s">
        <v>4661</v>
      </c>
      <c r="AA556" t="s">
        <v>4695</v>
      </c>
      <c r="AB556" t="s">
        <v>4696</v>
      </c>
    </row>
    <row r="557" spans="1:28" ht="15" hidden="1" customHeight="1" x14ac:dyDescent="0.2">
      <c r="A557" t="s">
        <v>4087</v>
      </c>
      <c r="B557" t="s">
        <v>4656</v>
      </c>
      <c r="C557" s="50">
        <f t="shared" ca="1" si="42"/>
        <v>54</v>
      </c>
      <c r="D557" t="s">
        <v>4657</v>
      </c>
      <c r="F557" s="34" t="str">
        <f>IF(AND(V557="TEXT",AB557&lt;&gt;""),"Coded",VLOOKUP(V557,Lists!$E$1:$F$12,2,FALSE))</f>
        <v>Coded</v>
      </c>
      <c r="G557" s="50">
        <f t="shared" ca="1" si="43"/>
        <v>19</v>
      </c>
      <c r="H557" t="s">
        <v>4697</v>
      </c>
      <c r="J557" s="34" t="str">
        <f t="shared" si="40"/>
        <v/>
      </c>
      <c r="K557" s="34" t="str">
        <f t="shared" si="41"/>
        <v/>
      </c>
      <c r="O557" t="s">
        <v>1015</v>
      </c>
      <c r="P557" s="34" t="str">
        <f t="shared" si="44"/>
        <v/>
      </c>
      <c r="V557" t="s">
        <v>16</v>
      </c>
      <c r="W557" t="s">
        <v>4658</v>
      </c>
      <c r="X557" t="s">
        <v>4659</v>
      </c>
      <c r="Y557" t="s">
        <v>4660</v>
      </c>
      <c r="Z557" t="s">
        <v>4661</v>
      </c>
      <c r="AA557" t="s">
        <v>4697</v>
      </c>
      <c r="AB557" t="s">
        <v>4698</v>
      </c>
    </row>
    <row r="558" spans="1:28" ht="15" hidden="1" customHeight="1" x14ac:dyDescent="0.2">
      <c r="A558" t="s">
        <v>4087</v>
      </c>
      <c r="B558" t="s">
        <v>4656</v>
      </c>
      <c r="C558" s="50">
        <f t="shared" ca="1" si="42"/>
        <v>54</v>
      </c>
      <c r="D558" t="s">
        <v>4657</v>
      </c>
      <c r="F558" s="34" t="str">
        <f>IF(AND(V558="TEXT",AB558&lt;&gt;""),"Coded",VLOOKUP(V558,Lists!$E$1:$F$12,2,FALSE))</f>
        <v>Coded</v>
      </c>
      <c r="G558" s="50">
        <f t="shared" ca="1" si="43"/>
        <v>20</v>
      </c>
      <c r="H558" t="s">
        <v>4699</v>
      </c>
      <c r="J558" s="34" t="str">
        <f t="shared" si="40"/>
        <v/>
      </c>
      <c r="K558" s="34" t="str">
        <f t="shared" si="41"/>
        <v/>
      </c>
      <c r="O558" t="s">
        <v>1015</v>
      </c>
      <c r="P558" s="34" t="str">
        <f t="shared" si="44"/>
        <v/>
      </c>
      <c r="V558" t="s">
        <v>16</v>
      </c>
      <c r="W558" t="s">
        <v>4658</v>
      </c>
      <c r="X558" t="s">
        <v>4659</v>
      </c>
      <c r="Y558" t="s">
        <v>4660</v>
      </c>
      <c r="Z558" t="s">
        <v>4661</v>
      </c>
      <c r="AA558" t="s">
        <v>4699</v>
      </c>
      <c r="AB558" t="s">
        <v>4700</v>
      </c>
    </row>
    <row r="559" spans="1:28" ht="15" hidden="1" customHeight="1" x14ac:dyDescent="0.2">
      <c r="A559" t="s">
        <v>4087</v>
      </c>
      <c r="B559" t="s">
        <v>4656</v>
      </c>
      <c r="C559" s="50">
        <f t="shared" ca="1" si="42"/>
        <v>54</v>
      </c>
      <c r="D559" t="s">
        <v>4657</v>
      </c>
      <c r="F559" s="34" t="str">
        <f>IF(AND(V559="TEXT",AB559&lt;&gt;""),"Coded",VLOOKUP(V559,Lists!$E$1:$F$12,2,FALSE))</f>
        <v>Coded</v>
      </c>
      <c r="G559" s="50">
        <f t="shared" ca="1" si="43"/>
        <v>21</v>
      </c>
      <c r="H559" t="s">
        <v>4701</v>
      </c>
      <c r="J559" s="34" t="str">
        <f t="shared" si="40"/>
        <v/>
      </c>
      <c r="K559" s="34" t="str">
        <f t="shared" si="41"/>
        <v/>
      </c>
      <c r="O559" t="s">
        <v>1015</v>
      </c>
      <c r="P559" s="34" t="str">
        <f t="shared" si="44"/>
        <v/>
      </c>
      <c r="V559" t="s">
        <v>16</v>
      </c>
      <c r="W559" t="s">
        <v>4658</v>
      </c>
      <c r="X559" t="s">
        <v>4659</v>
      </c>
      <c r="Y559" t="s">
        <v>4660</v>
      </c>
      <c r="Z559" t="s">
        <v>4661</v>
      </c>
      <c r="AA559" t="s">
        <v>4701</v>
      </c>
      <c r="AB559" t="s">
        <v>4702</v>
      </c>
    </row>
    <row r="560" spans="1:28" ht="15" hidden="1" customHeight="1" x14ac:dyDescent="0.2">
      <c r="A560" t="s">
        <v>4087</v>
      </c>
      <c r="B560" t="s">
        <v>4656</v>
      </c>
      <c r="C560" s="50">
        <f t="shared" ca="1" si="42"/>
        <v>54</v>
      </c>
      <c r="D560" t="s">
        <v>4657</v>
      </c>
      <c r="F560" s="34" t="str">
        <f>IF(AND(V560="TEXT",AB560&lt;&gt;""),"Coded",VLOOKUP(V560,Lists!$E$1:$F$12,2,FALSE))</f>
        <v>Coded</v>
      </c>
      <c r="G560" s="50">
        <f t="shared" ca="1" si="43"/>
        <v>22</v>
      </c>
      <c r="H560" t="s">
        <v>4703</v>
      </c>
      <c r="J560" s="34" t="str">
        <f t="shared" si="40"/>
        <v/>
      </c>
      <c r="K560" s="34" t="str">
        <f t="shared" si="41"/>
        <v/>
      </c>
      <c r="O560" t="s">
        <v>1015</v>
      </c>
      <c r="P560" s="34" t="str">
        <f t="shared" si="44"/>
        <v/>
      </c>
      <c r="V560" t="s">
        <v>16</v>
      </c>
      <c r="W560" t="s">
        <v>4658</v>
      </c>
      <c r="X560" t="s">
        <v>4659</v>
      </c>
      <c r="Y560" t="s">
        <v>4660</v>
      </c>
      <c r="Z560" t="s">
        <v>4661</v>
      </c>
      <c r="AA560" t="s">
        <v>4703</v>
      </c>
      <c r="AB560" t="s">
        <v>4704</v>
      </c>
    </row>
    <row r="561" spans="1:28" ht="15" hidden="1" customHeight="1" x14ac:dyDescent="0.2">
      <c r="A561" t="s">
        <v>4087</v>
      </c>
      <c r="B561" t="s">
        <v>4656</v>
      </c>
      <c r="C561" s="50">
        <f t="shared" ca="1" si="42"/>
        <v>54</v>
      </c>
      <c r="D561" t="s">
        <v>4657</v>
      </c>
      <c r="F561" s="34" t="str">
        <f>IF(AND(V561="TEXT",AB561&lt;&gt;""),"Coded",VLOOKUP(V561,Lists!$E$1:$F$12,2,FALSE))</f>
        <v>Coded</v>
      </c>
      <c r="G561" s="50">
        <f t="shared" ca="1" si="43"/>
        <v>23</v>
      </c>
      <c r="H561" t="s">
        <v>4705</v>
      </c>
      <c r="J561" s="34" t="str">
        <f t="shared" si="40"/>
        <v/>
      </c>
      <c r="K561" s="34" t="str">
        <f t="shared" si="41"/>
        <v/>
      </c>
      <c r="O561" t="s">
        <v>1015</v>
      </c>
      <c r="P561" s="34" t="str">
        <f t="shared" si="44"/>
        <v/>
      </c>
      <c r="V561" t="s">
        <v>16</v>
      </c>
      <c r="W561" t="s">
        <v>4658</v>
      </c>
      <c r="X561" t="s">
        <v>4659</v>
      </c>
      <c r="Y561" t="s">
        <v>4660</v>
      </c>
      <c r="Z561" t="s">
        <v>4661</v>
      </c>
      <c r="AA561" t="s">
        <v>4705</v>
      </c>
      <c r="AB561" t="s">
        <v>4706</v>
      </c>
    </row>
    <row r="562" spans="1:28" ht="15" hidden="1" customHeight="1" x14ac:dyDescent="0.2">
      <c r="A562" t="s">
        <v>4087</v>
      </c>
      <c r="B562" t="s">
        <v>4656</v>
      </c>
      <c r="C562" s="50">
        <f t="shared" ca="1" si="42"/>
        <v>54</v>
      </c>
      <c r="D562" t="s">
        <v>4657</v>
      </c>
      <c r="F562" s="34" t="str">
        <f>IF(AND(V562="TEXT",AB562&lt;&gt;""),"Coded",VLOOKUP(V562,Lists!$E$1:$F$12,2,FALSE))</f>
        <v>Coded</v>
      </c>
      <c r="G562" s="50">
        <f t="shared" ca="1" si="43"/>
        <v>24</v>
      </c>
      <c r="H562" t="s">
        <v>4707</v>
      </c>
      <c r="J562" s="34" t="str">
        <f t="shared" si="40"/>
        <v/>
      </c>
      <c r="K562" s="34" t="str">
        <f t="shared" si="41"/>
        <v/>
      </c>
      <c r="O562" t="s">
        <v>1015</v>
      </c>
      <c r="P562" s="34" t="str">
        <f t="shared" si="44"/>
        <v/>
      </c>
      <c r="V562" t="s">
        <v>16</v>
      </c>
      <c r="W562" t="s">
        <v>4658</v>
      </c>
      <c r="X562" t="s">
        <v>4659</v>
      </c>
      <c r="Y562" t="s">
        <v>4660</v>
      </c>
      <c r="Z562" t="s">
        <v>4661</v>
      </c>
      <c r="AA562" t="s">
        <v>4707</v>
      </c>
      <c r="AB562" t="s">
        <v>4708</v>
      </c>
    </row>
    <row r="563" spans="1:28" ht="15" hidden="1" customHeight="1" x14ac:dyDescent="0.2">
      <c r="A563" t="s">
        <v>4087</v>
      </c>
      <c r="B563" t="s">
        <v>4656</v>
      </c>
      <c r="C563" s="50">
        <f t="shared" ca="1" si="42"/>
        <v>54</v>
      </c>
      <c r="D563" t="s">
        <v>4657</v>
      </c>
      <c r="F563" s="34" t="str">
        <f>IF(AND(V563="TEXT",AB563&lt;&gt;""),"Coded",VLOOKUP(V563,Lists!$E$1:$F$12,2,FALSE))</f>
        <v>Coded</v>
      </c>
      <c r="G563" s="50">
        <f t="shared" ca="1" si="43"/>
        <v>25</v>
      </c>
      <c r="H563" t="s">
        <v>4709</v>
      </c>
      <c r="J563" s="34" t="str">
        <f t="shared" si="40"/>
        <v/>
      </c>
      <c r="K563" s="34" t="str">
        <f t="shared" si="41"/>
        <v/>
      </c>
      <c r="O563" t="s">
        <v>1015</v>
      </c>
      <c r="P563" s="34" t="str">
        <f t="shared" si="44"/>
        <v/>
      </c>
      <c r="V563" t="s">
        <v>16</v>
      </c>
      <c r="W563" t="s">
        <v>4658</v>
      </c>
      <c r="X563" t="s">
        <v>4659</v>
      </c>
      <c r="Y563" t="s">
        <v>4660</v>
      </c>
      <c r="Z563" t="s">
        <v>4661</v>
      </c>
      <c r="AA563" t="s">
        <v>4709</v>
      </c>
      <c r="AB563" t="s">
        <v>4710</v>
      </c>
    </row>
    <row r="564" spans="1:28" ht="15" hidden="1" customHeight="1" x14ac:dyDescent="0.2">
      <c r="A564" t="s">
        <v>4087</v>
      </c>
      <c r="B564" t="s">
        <v>4656</v>
      </c>
      <c r="C564" s="50">
        <f t="shared" ca="1" si="42"/>
        <v>54</v>
      </c>
      <c r="D564" t="s">
        <v>4657</v>
      </c>
      <c r="F564" s="34" t="str">
        <f>IF(AND(V564="TEXT",AB564&lt;&gt;""),"Coded",VLOOKUP(V564,Lists!$E$1:$F$12,2,FALSE))</f>
        <v>Coded</v>
      </c>
      <c r="G564" s="50">
        <f t="shared" ca="1" si="43"/>
        <v>26</v>
      </c>
      <c r="H564" t="s">
        <v>4711</v>
      </c>
      <c r="J564" s="34" t="str">
        <f t="shared" si="40"/>
        <v/>
      </c>
      <c r="K564" s="34" t="str">
        <f t="shared" si="41"/>
        <v/>
      </c>
      <c r="O564" t="s">
        <v>1015</v>
      </c>
      <c r="P564" s="34" t="str">
        <f t="shared" si="44"/>
        <v/>
      </c>
      <c r="V564" t="s">
        <v>16</v>
      </c>
      <c r="W564" t="s">
        <v>4658</v>
      </c>
      <c r="X564" t="s">
        <v>4659</v>
      </c>
      <c r="Y564" t="s">
        <v>4660</v>
      </c>
      <c r="Z564" t="s">
        <v>4661</v>
      </c>
      <c r="AA564" t="s">
        <v>4711</v>
      </c>
      <c r="AB564" t="s">
        <v>4712</v>
      </c>
    </row>
    <row r="565" spans="1:28" ht="15" hidden="1" customHeight="1" x14ac:dyDescent="0.2">
      <c r="A565" t="s">
        <v>4087</v>
      </c>
      <c r="B565" t="s">
        <v>4656</v>
      </c>
      <c r="C565" s="50">
        <f t="shared" ca="1" si="42"/>
        <v>54</v>
      </c>
      <c r="D565" t="s">
        <v>4657</v>
      </c>
      <c r="F565" s="34" t="str">
        <f>IF(AND(V565="TEXT",AB565&lt;&gt;""),"Coded",VLOOKUP(V565,Lists!$E$1:$F$12,2,FALSE))</f>
        <v>Coded</v>
      </c>
      <c r="G565" s="50">
        <f t="shared" ca="1" si="43"/>
        <v>27</v>
      </c>
      <c r="H565" t="s">
        <v>4713</v>
      </c>
      <c r="J565" s="34" t="str">
        <f t="shared" si="40"/>
        <v/>
      </c>
      <c r="K565" s="34" t="str">
        <f t="shared" si="41"/>
        <v/>
      </c>
      <c r="O565" t="s">
        <v>1015</v>
      </c>
      <c r="P565" s="34" t="str">
        <f t="shared" si="44"/>
        <v/>
      </c>
      <c r="V565" t="s">
        <v>16</v>
      </c>
      <c r="W565" t="s">
        <v>4658</v>
      </c>
      <c r="X565" t="s">
        <v>4659</v>
      </c>
      <c r="Y565" t="s">
        <v>4660</v>
      </c>
      <c r="Z565" t="s">
        <v>4661</v>
      </c>
      <c r="AA565" t="s">
        <v>4713</v>
      </c>
      <c r="AB565" t="s">
        <v>4714</v>
      </c>
    </row>
    <row r="566" spans="1:28" ht="15" hidden="1" customHeight="1" x14ac:dyDescent="0.2">
      <c r="A566" t="s">
        <v>4087</v>
      </c>
      <c r="B566" t="s">
        <v>4656</v>
      </c>
      <c r="C566" s="50">
        <f t="shared" ca="1" si="42"/>
        <v>54</v>
      </c>
      <c r="D566" t="s">
        <v>4657</v>
      </c>
      <c r="F566" s="34" t="str">
        <f>IF(AND(V566="TEXT",AB566&lt;&gt;""),"Coded",VLOOKUP(V566,Lists!$E$1:$F$12,2,FALSE))</f>
        <v>Coded</v>
      </c>
      <c r="G566" s="50">
        <f t="shared" ca="1" si="43"/>
        <v>28</v>
      </c>
      <c r="H566" t="s">
        <v>4715</v>
      </c>
      <c r="J566" s="34" t="str">
        <f t="shared" si="40"/>
        <v/>
      </c>
      <c r="K566" s="34" t="str">
        <f t="shared" si="41"/>
        <v/>
      </c>
      <c r="O566" t="s">
        <v>1015</v>
      </c>
      <c r="P566" s="34" t="str">
        <f t="shared" si="44"/>
        <v/>
      </c>
      <c r="V566" t="s">
        <v>16</v>
      </c>
      <c r="W566" t="s">
        <v>4658</v>
      </c>
      <c r="X566" t="s">
        <v>4659</v>
      </c>
      <c r="Y566" t="s">
        <v>4660</v>
      </c>
      <c r="Z566" t="s">
        <v>4661</v>
      </c>
      <c r="AA566" t="s">
        <v>4715</v>
      </c>
      <c r="AB566" t="s">
        <v>4716</v>
      </c>
    </row>
    <row r="567" spans="1:28" ht="15" hidden="1" customHeight="1" x14ac:dyDescent="0.2">
      <c r="A567" t="s">
        <v>4087</v>
      </c>
      <c r="B567" t="s">
        <v>4656</v>
      </c>
      <c r="C567" s="50">
        <f t="shared" ca="1" si="42"/>
        <v>54</v>
      </c>
      <c r="D567" t="s">
        <v>4657</v>
      </c>
      <c r="F567" s="34" t="str">
        <f>IF(AND(V567="TEXT",AB567&lt;&gt;""),"Coded",VLOOKUP(V567,Lists!$E$1:$F$12,2,FALSE))</f>
        <v>Coded</v>
      </c>
      <c r="G567" s="50">
        <f t="shared" ca="1" si="43"/>
        <v>29</v>
      </c>
      <c r="H567" t="s">
        <v>4717</v>
      </c>
      <c r="J567" s="34" t="str">
        <f t="shared" si="40"/>
        <v/>
      </c>
      <c r="K567" s="34" t="str">
        <f t="shared" si="41"/>
        <v/>
      </c>
      <c r="O567" t="s">
        <v>1015</v>
      </c>
      <c r="P567" s="34" t="str">
        <f t="shared" si="44"/>
        <v/>
      </c>
      <c r="V567" t="s">
        <v>16</v>
      </c>
      <c r="W567" t="s">
        <v>4658</v>
      </c>
      <c r="X567" t="s">
        <v>4659</v>
      </c>
      <c r="Y567" t="s">
        <v>4660</v>
      </c>
      <c r="Z567" t="s">
        <v>4661</v>
      </c>
      <c r="AA567" t="s">
        <v>4717</v>
      </c>
      <c r="AB567" t="s">
        <v>4718</v>
      </c>
    </row>
    <row r="568" spans="1:28" ht="15" hidden="1" customHeight="1" x14ac:dyDescent="0.2">
      <c r="A568" t="s">
        <v>4087</v>
      </c>
      <c r="B568" t="s">
        <v>4656</v>
      </c>
      <c r="C568" s="50">
        <f t="shared" ca="1" si="42"/>
        <v>54</v>
      </c>
      <c r="D568" t="s">
        <v>4657</v>
      </c>
      <c r="F568" s="34" t="str">
        <f>IF(AND(V568="TEXT",AB568&lt;&gt;""),"Coded",VLOOKUP(V568,Lists!$E$1:$F$12,2,FALSE))</f>
        <v>Coded</v>
      </c>
      <c r="G568" s="50">
        <f t="shared" ca="1" si="43"/>
        <v>30</v>
      </c>
      <c r="H568" t="s">
        <v>4719</v>
      </c>
      <c r="J568" s="34" t="str">
        <f t="shared" si="40"/>
        <v/>
      </c>
      <c r="K568" s="34" t="str">
        <f t="shared" si="41"/>
        <v/>
      </c>
      <c r="O568" t="s">
        <v>1015</v>
      </c>
      <c r="P568" s="34" t="str">
        <f t="shared" si="44"/>
        <v/>
      </c>
      <c r="V568" t="s">
        <v>16</v>
      </c>
      <c r="W568" t="s">
        <v>4658</v>
      </c>
      <c r="X568" t="s">
        <v>4659</v>
      </c>
      <c r="Y568" t="s">
        <v>4660</v>
      </c>
      <c r="Z568" t="s">
        <v>4661</v>
      </c>
      <c r="AA568" t="s">
        <v>4719</v>
      </c>
      <c r="AB568" t="s">
        <v>4720</v>
      </c>
    </row>
    <row r="569" spans="1:28" ht="15" hidden="1" customHeight="1" x14ac:dyDescent="0.2">
      <c r="A569" t="s">
        <v>4087</v>
      </c>
      <c r="B569" t="s">
        <v>4656</v>
      </c>
      <c r="C569" s="50">
        <f t="shared" ca="1" si="42"/>
        <v>54</v>
      </c>
      <c r="D569" t="s">
        <v>4657</v>
      </c>
      <c r="F569" s="34" t="str">
        <f>IF(AND(V569="TEXT",AB569&lt;&gt;""),"Coded",VLOOKUP(V569,Lists!$E$1:$F$12,2,FALSE))</f>
        <v>Coded</v>
      </c>
      <c r="G569" s="50">
        <f t="shared" ca="1" si="43"/>
        <v>31</v>
      </c>
      <c r="H569" t="s">
        <v>4721</v>
      </c>
      <c r="J569" s="34" t="str">
        <f t="shared" si="40"/>
        <v/>
      </c>
      <c r="K569" s="34" t="str">
        <f t="shared" si="41"/>
        <v/>
      </c>
      <c r="O569" t="s">
        <v>1015</v>
      </c>
      <c r="P569" s="34" t="str">
        <f t="shared" si="44"/>
        <v/>
      </c>
      <c r="V569" t="s">
        <v>16</v>
      </c>
      <c r="W569" t="s">
        <v>4658</v>
      </c>
      <c r="X569" t="s">
        <v>4659</v>
      </c>
      <c r="Y569" t="s">
        <v>4660</v>
      </c>
      <c r="Z569" t="s">
        <v>4661</v>
      </c>
      <c r="AA569" t="s">
        <v>4721</v>
      </c>
      <c r="AB569" t="s">
        <v>4722</v>
      </c>
    </row>
    <row r="570" spans="1:28" ht="15" hidden="1" customHeight="1" x14ac:dyDescent="0.2">
      <c r="A570" t="s">
        <v>4087</v>
      </c>
      <c r="B570" t="s">
        <v>4656</v>
      </c>
      <c r="C570" s="50">
        <f t="shared" ca="1" si="42"/>
        <v>54</v>
      </c>
      <c r="D570" t="s">
        <v>4657</v>
      </c>
      <c r="F570" s="34" t="str">
        <f>IF(AND(V570="TEXT",AB570&lt;&gt;""),"Coded",VLOOKUP(V570,Lists!$E$1:$F$12,2,FALSE))</f>
        <v>Coded</v>
      </c>
      <c r="G570" s="50">
        <f t="shared" ca="1" si="43"/>
        <v>32</v>
      </c>
      <c r="H570" t="s">
        <v>4723</v>
      </c>
      <c r="J570" s="34" t="str">
        <f t="shared" si="40"/>
        <v/>
      </c>
      <c r="K570" s="34" t="str">
        <f t="shared" si="41"/>
        <v/>
      </c>
      <c r="O570" t="s">
        <v>1015</v>
      </c>
      <c r="P570" s="34" t="str">
        <f t="shared" si="44"/>
        <v/>
      </c>
      <c r="V570" t="s">
        <v>16</v>
      </c>
      <c r="W570" t="s">
        <v>4658</v>
      </c>
      <c r="X570" t="s">
        <v>4659</v>
      </c>
      <c r="Y570" t="s">
        <v>4660</v>
      </c>
      <c r="Z570" t="s">
        <v>4661</v>
      </c>
      <c r="AA570" t="s">
        <v>4723</v>
      </c>
      <c r="AB570" t="s">
        <v>4724</v>
      </c>
    </row>
    <row r="571" spans="1:28" ht="15" hidden="1" customHeight="1" x14ac:dyDescent="0.2">
      <c r="A571" t="s">
        <v>4087</v>
      </c>
      <c r="B571" t="s">
        <v>4656</v>
      </c>
      <c r="C571" s="50">
        <f t="shared" ca="1" si="42"/>
        <v>54</v>
      </c>
      <c r="D571" t="s">
        <v>4657</v>
      </c>
      <c r="F571" s="34" t="str">
        <f>IF(AND(V571="TEXT",AB571&lt;&gt;""),"Coded",VLOOKUP(V571,Lists!$E$1:$F$12,2,FALSE))</f>
        <v>Coded</v>
      </c>
      <c r="G571" s="50">
        <f t="shared" ca="1" si="43"/>
        <v>33</v>
      </c>
      <c r="H571" t="s">
        <v>4725</v>
      </c>
      <c r="J571" s="34" t="str">
        <f t="shared" si="40"/>
        <v/>
      </c>
      <c r="K571" s="34" t="str">
        <f t="shared" si="41"/>
        <v/>
      </c>
      <c r="O571" t="s">
        <v>1015</v>
      </c>
      <c r="P571" s="34" t="str">
        <f t="shared" si="44"/>
        <v/>
      </c>
      <c r="V571" t="s">
        <v>16</v>
      </c>
      <c r="W571" t="s">
        <v>4658</v>
      </c>
      <c r="X571" t="s">
        <v>4659</v>
      </c>
      <c r="Y571" t="s">
        <v>4660</v>
      </c>
      <c r="Z571" t="s">
        <v>4661</v>
      </c>
      <c r="AA571" t="s">
        <v>4725</v>
      </c>
      <c r="AB571" t="s">
        <v>4726</v>
      </c>
    </row>
    <row r="572" spans="1:28" ht="15" hidden="1" customHeight="1" x14ac:dyDescent="0.2">
      <c r="A572" t="s">
        <v>4087</v>
      </c>
      <c r="B572" t="s">
        <v>4656</v>
      </c>
      <c r="C572" s="50">
        <f t="shared" ca="1" si="42"/>
        <v>54</v>
      </c>
      <c r="D572" t="s">
        <v>4657</v>
      </c>
      <c r="F572" s="34" t="str">
        <f>IF(AND(V572="TEXT",AB572&lt;&gt;""),"Coded",VLOOKUP(V572,Lists!$E$1:$F$12,2,FALSE))</f>
        <v>Coded</v>
      </c>
      <c r="G572" s="50">
        <f t="shared" ca="1" si="43"/>
        <v>34</v>
      </c>
      <c r="H572" t="s">
        <v>4727</v>
      </c>
      <c r="J572" s="34" t="str">
        <f t="shared" si="40"/>
        <v/>
      </c>
      <c r="K572" s="34" t="str">
        <f t="shared" si="41"/>
        <v/>
      </c>
      <c r="O572" t="s">
        <v>1015</v>
      </c>
      <c r="P572" s="34" t="str">
        <f t="shared" si="44"/>
        <v/>
      </c>
      <c r="V572" t="s">
        <v>16</v>
      </c>
      <c r="W572" t="s">
        <v>4658</v>
      </c>
      <c r="X572" t="s">
        <v>4659</v>
      </c>
      <c r="Y572" t="s">
        <v>4660</v>
      </c>
      <c r="Z572" t="s">
        <v>4661</v>
      </c>
      <c r="AA572" t="s">
        <v>4727</v>
      </c>
      <c r="AB572" t="s">
        <v>4728</v>
      </c>
    </row>
    <row r="573" spans="1:28" ht="15" hidden="1" customHeight="1" x14ac:dyDescent="0.2">
      <c r="A573" t="s">
        <v>4087</v>
      </c>
      <c r="B573" t="s">
        <v>4656</v>
      </c>
      <c r="C573" s="50">
        <f t="shared" ca="1" si="42"/>
        <v>54</v>
      </c>
      <c r="D573" t="s">
        <v>4657</v>
      </c>
      <c r="F573" s="34" t="str">
        <f>IF(AND(V573="TEXT",AB573&lt;&gt;""),"Coded",VLOOKUP(V573,Lists!$E$1:$F$12,2,FALSE))</f>
        <v>Coded</v>
      </c>
      <c r="G573" s="50">
        <f t="shared" ca="1" si="43"/>
        <v>35</v>
      </c>
      <c r="H573" t="s">
        <v>4729</v>
      </c>
      <c r="J573" s="34" t="str">
        <f t="shared" si="40"/>
        <v/>
      </c>
      <c r="K573" s="34" t="str">
        <f t="shared" si="41"/>
        <v/>
      </c>
      <c r="O573" t="s">
        <v>1015</v>
      </c>
      <c r="P573" s="34" t="str">
        <f t="shared" si="44"/>
        <v/>
      </c>
      <c r="V573" t="s">
        <v>16</v>
      </c>
      <c r="W573" t="s">
        <v>4658</v>
      </c>
      <c r="X573" t="s">
        <v>4659</v>
      </c>
      <c r="Y573" t="s">
        <v>4660</v>
      </c>
      <c r="Z573" t="s">
        <v>4661</v>
      </c>
      <c r="AA573" t="s">
        <v>4729</v>
      </c>
      <c r="AB573" t="s">
        <v>4730</v>
      </c>
    </row>
    <row r="574" spans="1:28" ht="15" hidden="1" customHeight="1" x14ac:dyDescent="0.2">
      <c r="A574" t="s">
        <v>4087</v>
      </c>
      <c r="B574" t="s">
        <v>4656</v>
      </c>
      <c r="C574" s="50">
        <f t="shared" ca="1" si="42"/>
        <v>54</v>
      </c>
      <c r="D574" t="s">
        <v>4657</v>
      </c>
      <c r="F574" s="34" t="str">
        <f>IF(AND(V574="TEXT",AB574&lt;&gt;""),"Coded",VLOOKUP(V574,Lists!$E$1:$F$12,2,FALSE))</f>
        <v>Coded</v>
      </c>
      <c r="G574" s="50">
        <f t="shared" ca="1" si="43"/>
        <v>36</v>
      </c>
      <c r="H574" t="s">
        <v>4731</v>
      </c>
      <c r="J574" s="34" t="str">
        <f t="shared" si="40"/>
        <v/>
      </c>
      <c r="K574" s="34" t="str">
        <f t="shared" si="41"/>
        <v/>
      </c>
      <c r="O574" t="s">
        <v>1015</v>
      </c>
      <c r="P574" s="34" t="str">
        <f t="shared" si="44"/>
        <v/>
      </c>
      <c r="V574" t="s">
        <v>16</v>
      </c>
      <c r="W574" t="s">
        <v>4658</v>
      </c>
      <c r="X574" t="s">
        <v>4659</v>
      </c>
      <c r="Y574" t="s">
        <v>4660</v>
      </c>
      <c r="Z574" t="s">
        <v>4661</v>
      </c>
      <c r="AA574" t="s">
        <v>4731</v>
      </c>
      <c r="AB574" t="s">
        <v>4732</v>
      </c>
    </row>
    <row r="575" spans="1:28" ht="15" hidden="1" customHeight="1" x14ac:dyDescent="0.2">
      <c r="A575" t="s">
        <v>4087</v>
      </c>
      <c r="B575" t="s">
        <v>4656</v>
      </c>
      <c r="C575" s="50">
        <f t="shared" ca="1" si="42"/>
        <v>54</v>
      </c>
      <c r="D575" t="s">
        <v>4657</v>
      </c>
      <c r="F575" s="34" t="str">
        <f>IF(AND(V575="TEXT",AB575&lt;&gt;""),"Coded",VLOOKUP(V575,Lists!$E$1:$F$12,2,FALSE))</f>
        <v>Coded</v>
      </c>
      <c r="G575" s="50">
        <f t="shared" ca="1" si="43"/>
        <v>37</v>
      </c>
      <c r="H575" t="s">
        <v>580</v>
      </c>
      <c r="J575" s="34" t="str">
        <f t="shared" si="40"/>
        <v/>
      </c>
      <c r="K575" s="34" t="str">
        <f t="shared" si="41"/>
        <v/>
      </c>
      <c r="O575" t="s">
        <v>1015</v>
      </c>
      <c r="P575" s="34" t="str">
        <f t="shared" si="44"/>
        <v/>
      </c>
      <c r="V575" t="s">
        <v>16</v>
      </c>
      <c r="W575" t="s">
        <v>4658</v>
      </c>
      <c r="X575" t="s">
        <v>4659</v>
      </c>
      <c r="Y575" t="s">
        <v>4660</v>
      </c>
      <c r="Z575" t="s">
        <v>4661</v>
      </c>
      <c r="AA575" t="s">
        <v>580</v>
      </c>
      <c r="AB575" t="s">
        <v>4733</v>
      </c>
    </row>
    <row r="576" spans="1:28" ht="15" hidden="1" customHeight="1" x14ac:dyDescent="0.2">
      <c r="A576" t="s">
        <v>4087</v>
      </c>
      <c r="B576" t="s">
        <v>4656</v>
      </c>
      <c r="C576" s="50">
        <f t="shared" ca="1" si="42"/>
        <v>55</v>
      </c>
      <c r="D576" t="s">
        <v>4734</v>
      </c>
      <c r="F576" s="34" t="str">
        <f>IF(AND(V576="TEXT",AB576&lt;&gt;""),"Coded",VLOOKUP(V576,Lists!$E$1:$F$12,2,FALSE))</f>
        <v>Coded</v>
      </c>
      <c r="G576" s="50">
        <f t="shared" ca="1" si="43"/>
        <v>1</v>
      </c>
      <c r="H576" t="s">
        <v>49</v>
      </c>
      <c r="J576" s="34" t="str">
        <f t="shared" si="40"/>
        <v/>
      </c>
      <c r="K576" s="34" t="str">
        <f t="shared" si="41"/>
        <v/>
      </c>
      <c r="O576" t="s">
        <v>1015</v>
      </c>
      <c r="P576" s="34" t="str">
        <f t="shared" si="44"/>
        <v/>
      </c>
      <c r="V576" t="s">
        <v>16</v>
      </c>
      <c r="W576" t="s">
        <v>4735</v>
      </c>
      <c r="X576" t="s">
        <v>4736</v>
      </c>
      <c r="Y576" t="s">
        <v>4737</v>
      </c>
      <c r="Z576" t="s">
        <v>4738</v>
      </c>
      <c r="AA576" t="s">
        <v>49</v>
      </c>
      <c r="AB576" t="s">
        <v>4739</v>
      </c>
    </row>
    <row r="577" spans="1:28" ht="15" hidden="1" customHeight="1" x14ac:dyDescent="0.2">
      <c r="A577" t="s">
        <v>4087</v>
      </c>
      <c r="B577" t="s">
        <v>4656</v>
      </c>
      <c r="C577" s="50">
        <f t="shared" ca="1" si="42"/>
        <v>55</v>
      </c>
      <c r="D577" t="s">
        <v>4734</v>
      </c>
      <c r="F577" s="34" t="str">
        <f>IF(AND(V577="TEXT",AB577&lt;&gt;""),"Coded",VLOOKUP(V577,Lists!$E$1:$F$12,2,FALSE))</f>
        <v>Coded</v>
      </c>
      <c r="G577" s="50">
        <f t="shared" ca="1" si="43"/>
        <v>2</v>
      </c>
      <c r="H577" t="s">
        <v>4663</v>
      </c>
      <c r="J577" s="34" t="str">
        <f t="shared" si="40"/>
        <v/>
      </c>
      <c r="K577" s="34" t="str">
        <f t="shared" si="41"/>
        <v/>
      </c>
      <c r="O577" t="s">
        <v>1015</v>
      </c>
      <c r="P577" s="34" t="str">
        <f t="shared" si="44"/>
        <v/>
      </c>
      <c r="V577" t="s">
        <v>16</v>
      </c>
      <c r="W577" t="s">
        <v>4735</v>
      </c>
      <c r="X577" t="s">
        <v>4736</v>
      </c>
      <c r="Y577" t="s">
        <v>4737</v>
      </c>
      <c r="Z577" t="s">
        <v>4738</v>
      </c>
      <c r="AA577" t="s">
        <v>4663</v>
      </c>
      <c r="AB577" t="s">
        <v>4740</v>
      </c>
    </row>
    <row r="578" spans="1:28" ht="15" hidden="1" customHeight="1" x14ac:dyDescent="0.2">
      <c r="A578" t="s">
        <v>4087</v>
      </c>
      <c r="B578" t="s">
        <v>4656</v>
      </c>
      <c r="C578" s="50">
        <f t="shared" ca="1" si="42"/>
        <v>55</v>
      </c>
      <c r="D578" t="s">
        <v>4734</v>
      </c>
      <c r="F578" s="34" t="str">
        <f>IF(AND(V578="TEXT",AB578&lt;&gt;""),"Coded",VLOOKUP(V578,Lists!$E$1:$F$12,2,FALSE))</f>
        <v>Coded</v>
      </c>
      <c r="G578" s="50">
        <f t="shared" ca="1" si="43"/>
        <v>3</v>
      </c>
      <c r="H578" t="s">
        <v>4665</v>
      </c>
      <c r="J578" s="34" t="str">
        <f t="shared" si="40"/>
        <v/>
      </c>
      <c r="K578" s="34" t="str">
        <f t="shared" si="41"/>
        <v/>
      </c>
      <c r="O578" t="s">
        <v>1015</v>
      </c>
      <c r="P578" s="34" t="str">
        <f t="shared" si="44"/>
        <v/>
      </c>
      <c r="V578" t="s">
        <v>16</v>
      </c>
      <c r="W578" t="s">
        <v>4735</v>
      </c>
      <c r="X578" t="s">
        <v>4736</v>
      </c>
      <c r="Y578" t="s">
        <v>4737</v>
      </c>
      <c r="Z578" t="s">
        <v>4738</v>
      </c>
      <c r="AA578" t="s">
        <v>4665</v>
      </c>
      <c r="AB578" t="s">
        <v>4741</v>
      </c>
    </row>
    <row r="579" spans="1:28" ht="15" hidden="1" customHeight="1" x14ac:dyDescent="0.2">
      <c r="A579" t="s">
        <v>4087</v>
      </c>
      <c r="B579" t="s">
        <v>4656</v>
      </c>
      <c r="C579" s="50">
        <f t="shared" ca="1" si="42"/>
        <v>55</v>
      </c>
      <c r="D579" t="s">
        <v>4734</v>
      </c>
      <c r="F579" s="34" t="str">
        <f>IF(AND(V579="TEXT",AB579&lt;&gt;""),"Coded",VLOOKUP(V579,Lists!$E$1:$F$12,2,FALSE))</f>
        <v>Coded</v>
      </c>
      <c r="G579" s="50">
        <f t="shared" ca="1" si="43"/>
        <v>4</v>
      </c>
      <c r="H579" t="s">
        <v>4667</v>
      </c>
      <c r="J579" s="34" t="str">
        <f t="shared" ref="J579:J642" si="45">IF(V579="BOOLEAN","Yes/no",IF(V579="TRUE_ONLY","True only",IF(V579="INTEGER","Integer",IF(V579="INTEGER_ZERO_OR_POSITIVE","Integer zero or positive",""))))</f>
        <v/>
      </c>
      <c r="K579" s="34" t="str">
        <f t="shared" ref="K579:K642" si="46">IF(V579="LONG_TEXT",255,IF(AND(V579="TEXT",AB579=""),50,""))</f>
        <v/>
      </c>
      <c r="O579" t="s">
        <v>1015</v>
      </c>
      <c r="P579" s="34" t="str">
        <f t="shared" si="44"/>
        <v/>
      </c>
      <c r="V579" t="s">
        <v>16</v>
      </c>
      <c r="W579" t="s">
        <v>4735</v>
      </c>
      <c r="X579" t="s">
        <v>4736</v>
      </c>
      <c r="Y579" t="s">
        <v>4737</v>
      </c>
      <c r="Z579" t="s">
        <v>4738</v>
      </c>
      <c r="AA579" t="s">
        <v>4667</v>
      </c>
      <c r="AB579" t="s">
        <v>4742</v>
      </c>
    </row>
    <row r="580" spans="1:28" ht="15" hidden="1" customHeight="1" x14ac:dyDescent="0.2">
      <c r="A580" t="s">
        <v>4087</v>
      </c>
      <c r="B580" t="s">
        <v>4656</v>
      </c>
      <c r="C580" s="50">
        <f t="shared" ref="C580:C643" ca="1" si="47">IF(A580&lt;&gt;OFFSET(A580,-1,0),1,OFFSET(C580,-1,0)+IF(D580=OFFSET(D580,-1,0),0,1))</f>
        <v>55</v>
      </c>
      <c r="D580" t="s">
        <v>4734</v>
      </c>
      <c r="F580" s="34" t="str">
        <f>IF(AND(V580="TEXT",AB580&lt;&gt;""),"Coded",VLOOKUP(V580,Lists!$E$1:$F$12,2,FALSE))</f>
        <v>Coded</v>
      </c>
      <c r="G580" s="50">
        <f t="shared" ca="1" si="43"/>
        <v>5</v>
      </c>
      <c r="H580" t="s">
        <v>4669</v>
      </c>
      <c r="J580" s="34" t="str">
        <f t="shared" si="45"/>
        <v/>
      </c>
      <c r="K580" s="34" t="str">
        <f t="shared" si="46"/>
        <v/>
      </c>
      <c r="O580" t="s">
        <v>1015</v>
      </c>
      <c r="P580" s="34" t="str">
        <f t="shared" si="44"/>
        <v/>
      </c>
      <c r="V580" t="s">
        <v>16</v>
      </c>
      <c r="W580" t="s">
        <v>4735</v>
      </c>
      <c r="X580" t="s">
        <v>4736</v>
      </c>
      <c r="Y580" t="s">
        <v>4737</v>
      </c>
      <c r="Z580" t="s">
        <v>4738</v>
      </c>
      <c r="AA580" t="s">
        <v>4669</v>
      </c>
      <c r="AB580" t="s">
        <v>4743</v>
      </c>
    </row>
    <row r="581" spans="1:28" ht="15" hidden="1" customHeight="1" x14ac:dyDescent="0.2">
      <c r="A581" t="s">
        <v>4087</v>
      </c>
      <c r="B581" t="s">
        <v>4656</v>
      </c>
      <c r="C581" s="50">
        <f t="shared" ca="1" si="47"/>
        <v>55</v>
      </c>
      <c r="D581" t="s">
        <v>4734</v>
      </c>
      <c r="F581" s="34" t="str">
        <f>IF(AND(V581="TEXT",AB581&lt;&gt;""),"Coded",VLOOKUP(V581,Lists!$E$1:$F$12,2,FALSE))</f>
        <v>Coded</v>
      </c>
      <c r="G581" s="50">
        <f t="shared" ref="G581:G644" ca="1" si="48">IF(F581="Coded",IF(D581&lt;&gt;OFFSET(D581,-1,0),1,_xlfn.MAXIFS(INDIRECT("G$1:G"&amp;ROW()-1),INDIRECT("A$1:A"&amp;ROW()-1),A581,INDIRECT("D$1:D"&amp;ROW()-1),D581)+1),"")</f>
        <v>6</v>
      </c>
      <c r="H581" t="s">
        <v>4671</v>
      </c>
      <c r="J581" s="34" t="str">
        <f t="shared" si="45"/>
        <v/>
      </c>
      <c r="K581" s="34" t="str">
        <f t="shared" si="46"/>
        <v/>
      </c>
      <c r="O581" t="s">
        <v>1015</v>
      </c>
      <c r="P581" s="34" t="str">
        <f t="shared" si="44"/>
        <v/>
      </c>
      <c r="V581" t="s">
        <v>16</v>
      </c>
      <c r="W581" t="s">
        <v>4735</v>
      </c>
      <c r="X581" t="s">
        <v>4736</v>
      </c>
      <c r="Y581" t="s">
        <v>4737</v>
      </c>
      <c r="Z581" t="s">
        <v>4738</v>
      </c>
      <c r="AA581" t="s">
        <v>4671</v>
      </c>
      <c r="AB581" t="s">
        <v>4744</v>
      </c>
    </row>
    <row r="582" spans="1:28" ht="15" hidden="1" customHeight="1" x14ac:dyDescent="0.2">
      <c r="A582" t="s">
        <v>4087</v>
      </c>
      <c r="B582" t="s">
        <v>4656</v>
      </c>
      <c r="C582" s="50">
        <f t="shared" ca="1" si="47"/>
        <v>55</v>
      </c>
      <c r="D582" t="s">
        <v>4734</v>
      </c>
      <c r="F582" s="34" t="str">
        <f>IF(AND(V582="TEXT",AB582&lt;&gt;""),"Coded",VLOOKUP(V582,Lists!$E$1:$F$12,2,FALSE))</f>
        <v>Coded</v>
      </c>
      <c r="G582" s="50">
        <f t="shared" ca="1" si="48"/>
        <v>7</v>
      </c>
      <c r="H582" t="s">
        <v>4673</v>
      </c>
      <c r="J582" s="34" t="str">
        <f t="shared" si="45"/>
        <v/>
      </c>
      <c r="K582" s="34" t="str">
        <f t="shared" si="46"/>
        <v/>
      </c>
      <c r="O582" t="s">
        <v>1015</v>
      </c>
      <c r="P582" s="34" t="str">
        <f t="shared" si="44"/>
        <v/>
      </c>
      <c r="V582" t="s">
        <v>16</v>
      </c>
      <c r="W582" t="s">
        <v>4735</v>
      </c>
      <c r="X582" t="s">
        <v>4736</v>
      </c>
      <c r="Y582" t="s">
        <v>4737</v>
      </c>
      <c r="Z582" t="s">
        <v>4738</v>
      </c>
      <c r="AA582" t="s">
        <v>4673</v>
      </c>
      <c r="AB582" t="s">
        <v>4745</v>
      </c>
    </row>
    <row r="583" spans="1:28" ht="15" hidden="1" customHeight="1" x14ac:dyDescent="0.2">
      <c r="A583" t="s">
        <v>4087</v>
      </c>
      <c r="B583" t="s">
        <v>4656</v>
      </c>
      <c r="C583" s="50">
        <f t="shared" ca="1" si="47"/>
        <v>55</v>
      </c>
      <c r="D583" t="s">
        <v>4734</v>
      </c>
      <c r="F583" s="34" t="str">
        <f>IF(AND(V583="TEXT",AB583&lt;&gt;""),"Coded",VLOOKUP(V583,Lists!$E$1:$F$12,2,FALSE))</f>
        <v>Coded</v>
      </c>
      <c r="G583" s="50">
        <f t="shared" ca="1" si="48"/>
        <v>8</v>
      </c>
      <c r="H583" t="s">
        <v>4675</v>
      </c>
      <c r="J583" s="34" t="str">
        <f t="shared" si="45"/>
        <v/>
      </c>
      <c r="K583" s="34" t="str">
        <f t="shared" si="46"/>
        <v/>
      </c>
      <c r="O583" t="s">
        <v>1015</v>
      </c>
      <c r="P583" s="34" t="str">
        <f t="shared" si="44"/>
        <v/>
      </c>
      <c r="V583" t="s">
        <v>16</v>
      </c>
      <c r="W583" t="s">
        <v>4735</v>
      </c>
      <c r="X583" t="s">
        <v>4736</v>
      </c>
      <c r="Y583" t="s">
        <v>4737</v>
      </c>
      <c r="Z583" t="s">
        <v>4738</v>
      </c>
      <c r="AA583" t="s">
        <v>4675</v>
      </c>
      <c r="AB583" t="s">
        <v>4746</v>
      </c>
    </row>
    <row r="584" spans="1:28" ht="15" hidden="1" customHeight="1" x14ac:dyDescent="0.2">
      <c r="A584" t="s">
        <v>4087</v>
      </c>
      <c r="B584" t="s">
        <v>4656</v>
      </c>
      <c r="C584" s="50">
        <f t="shared" ca="1" si="47"/>
        <v>55</v>
      </c>
      <c r="D584" t="s">
        <v>4734</v>
      </c>
      <c r="F584" s="34" t="str">
        <f>IF(AND(V584="TEXT",AB584&lt;&gt;""),"Coded",VLOOKUP(V584,Lists!$E$1:$F$12,2,FALSE))</f>
        <v>Coded</v>
      </c>
      <c r="G584" s="50">
        <f t="shared" ca="1" si="48"/>
        <v>9</v>
      </c>
      <c r="H584" t="s">
        <v>4677</v>
      </c>
      <c r="J584" s="34" t="str">
        <f t="shared" si="45"/>
        <v/>
      </c>
      <c r="K584" s="34" t="str">
        <f t="shared" si="46"/>
        <v/>
      </c>
      <c r="O584" t="s">
        <v>1015</v>
      </c>
      <c r="P584" s="34" t="str">
        <f t="shared" si="44"/>
        <v/>
      </c>
      <c r="V584" t="s">
        <v>16</v>
      </c>
      <c r="W584" t="s">
        <v>4735</v>
      </c>
      <c r="X584" t="s">
        <v>4736</v>
      </c>
      <c r="Y584" t="s">
        <v>4737</v>
      </c>
      <c r="Z584" t="s">
        <v>4738</v>
      </c>
      <c r="AA584" t="s">
        <v>4677</v>
      </c>
      <c r="AB584" t="s">
        <v>4747</v>
      </c>
    </row>
    <row r="585" spans="1:28" ht="15" hidden="1" customHeight="1" x14ac:dyDescent="0.2">
      <c r="A585" t="s">
        <v>4087</v>
      </c>
      <c r="B585" t="s">
        <v>4656</v>
      </c>
      <c r="C585" s="50">
        <f t="shared" ca="1" si="47"/>
        <v>55</v>
      </c>
      <c r="D585" t="s">
        <v>4734</v>
      </c>
      <c r="F585" s="34" t="str">
        <f>IF(AND(V585="TEXT",AB585&lt;&gt;""),"Coded",VLOOKUP(V585,Lists!$E$1:$F$12,2,FALSE))</f>
        <v>Coded</v>
      </c>
      <c r="G585" s="50">
        <f t="shared" ca="1" si="48"/>
        <v>10</v>
      </c>
      <c r="H585" t="s">
        <v>4679</v>
      </c>
      <c r="J585" s="34" t="str">
        <f t="shared" si="45"/>
        <v/>
      </c>
      <c r="K585" s="34" t="str">
        <f t="shared" si="46"/>
        <v/>
      </c>
      <c r="O585" t="s">
        <v>1015</v>
      </c>
      <c r="P585" s="34" t="str">
        <f t="shared" si="44"/>
        <v/>
      </c>
      <c r="V585" t="s">
        <v>16</v>
      </c>
      <c r="W585" t="s">
        <v>4735</v>
      </c>
      <c r="X585" t="s">
        <v>4736</v>
      </c>
      <c r="Y585" t="s">
        <v>4737</v>
      </c>
      <c r="Z585" t="s">
        <v>4738</v>
      </c>
      <c r="AA585" t="s">
        <v>4679</v>
      </c>
      <c r="AB585" t="s">
        <v>4748</v>
      </c>
    </row>
    <row r="586" spans="1:28" ht="15" hidden="1" customHeight="1" x14ac:dyDescent="0.2">
      <c r="A586" t="s">
        <v>4087</v>
      </c>
      <c r="B586" t="s">
        <v>4656</v>
      </c>
      <c r="C586" s="50">
        <f t="shared" ca="1" si="47"/>
        <v>55</v>
      </c>
      <c r="D586" t="s">
        <v>4734</v>
      </c>
      <c r="F586" s="34" t="str">
        <f>IF(AND(V586="TEXT",AB586&lt;&gt;""),"Coded",VLOOKUP(V586,Lists!$E$1:$F$12,2,FALSE))</f>
        <v>Coded</v>
      </c>
      <c r="G586" s="50">
        <f t="shared" ca="1" si="48"/>
        <v>11</v>
      </c>
      <c r="H586" t="s">
        <v>4681</v>
      </c>
      <c r="J586" s="34" t="str">
        <f t="shared" si="45"/>
        <v/>
      </c>
      <c r="K586" s="34" t="str">
        <f t="shared" si="46"/>
        <v/>
      </c>
      <c r="O586" t="s">
        <v>1015</v>
      </c>
      <c r="P586" s="34" t="str">
        <f t="shared" si="44"/>
        <v/>
      </c>
      <c r="V586" t="s">
        <v>16</v>
      </c>
      <c r="W586" t="s">
        <v>4735</v>
      </c>
      <c r="X586" t="s">
        <v>4736</v>
      </c>
      <c r="Y586" t="s">
        <v>4737</v>
      </c>
      <c r="Z586" t="s">
        <v>4738</v>
      </c>
      <c r="AA586" t="s">
        <v>4681</v>
      </c>
      <c r="AB586" t="s">
        <v>4749</v>
      </c>
    </row>
    <row r="587" spans="1:28" ht="15" hidden="1" customHeight="1" x14ac:dyDescent="0.2">
      <c r="A587" t="s">
        <v>4087</v>
      </c>
      <c r="B587" t="s">
        <v>4656</v>
      </c>
      <c r="C587" s="50">
        <f t="shared" ca="1" si="47"/>
        <v>55</v>
      </c>
      <c r="D587" t="s">
        <v>4734</v>
      </c>
      <c r="F587" s="34" t="str">
        <f>IF(AND(V587="TEXT",AB587&lt;&gt;""),"Coded",VLOOKUP(V587,Lists!$E$1:$F$12,2,FALSE))</f>
        <v>Coded</v>
      </c>
      <c r="G587" s="50">
        <f t="shared" ca="1" si="48"/>
        <v>12</v>
      </c>
      <c r="H587" t="s">
        <v>4683</v>
      </c>
      <c r="J587" s="34" t="str">
        <f t="shared" si="45"/>
        <v/>
      </c>
      <c r="K587" s="34" t="str">
        <f t="shared" si="46"/>
        <v/>
      </c>
      <c r="O587" t="s">
        <v>1015</v>
      </c>
      <c r="P587" s="34" t="str">
        <f t="shared" si="44"/>
        <v/>
      </c>
      <c r="V587" t="s">
        <v>16</v>
      </c>
      <c r="W587" t="s">
        <v>4735</v>
      </c>
      <c r="X587" t="s">
        <v>4736</v>
      </c>
      <c r="Y587" t="s">
        <v>4737</v>
      </c>
      <c r="Z587" t="s">
        <v>4738</v>
      </c>
      <c r="AA587" t="s">
        <v>4683</v>
      </c>
      <c r="AB587" t="s">
        <v>4750</v>
      </c>
    </row>
    <row r="588" spans="1:28" ht="15" hidden="1" customHeight="1" x14ac:dyDescent="0.2">
      <c r="A588" t="s">
        <v>4087</v>
      </c>
      <c r="B588" t="s">
        <v>4656</v>
      </c>
      <c r="C588" s="50">
        <f t="shared" ca="1" si="47"/>
        <v>55</v>
      </c>
      <c r="D588" t="s">
        <v>4734</v>
      </c>
      <c r="F588" s="34" t="str">
        <f>IF(AND(V588="TEXT",AB588&lt;&gt;""),"Coded",VLOOKUP(V588,Lists!$E$1:$F$12,2,FALSE))</f>
        <v>Coded</v>
      </c>
      <c r="G588" s="50">
        <f t="shared" ca="1" si="48"/>
        <v>13</v>
      </c>
      <c r="H588" t="s">
        <v>4685</v>
      </c>
      <c r="J588" s="34" t="str">
        <f t="shared" si="45"/>
        <v/>
      </c>
      <c r="K588" s="34" t="str">
        <f t="shared" si="46"/>
        <v/>
      </c>
      <c r="O588" t="s">
        <v>1015</v>
      </c>
      <c r="P588" s="34" t="str">
        <f t="shared" si="44"/>
        <v/>
      </c>
      <c r="V588" t="s">
        <v>16</v>
      </c>
      <c r="W588" t="s">
        <v>4735</v>
      </c>
      <c r="X588" t="s">
        <v>4736</v>
      </c>
      <c r="Y588" t="s">
        <v>4737</v>
      </c>
      <c r="Z588" t="s">
        <v>4738</v>
      </c>
      <c r="AA588" t="s">
        <v>4685</v>
      </c>
      <c r="AB588" t="s">
        <v>4751</v>
      </c>
    </row>
    <row r="589" spans="1:28" ht="15" hidden="1" customHeight="1" x14ac:dyDescent="0.2">
      <c r="A589" t="s">
        <v>4087</v>
      </c>
      <c r="B589" t="s">
        <v>4656</v>
      </c>
      <c r="C589" s="50">
        <f t="shared" ca="1" si="47"/>
        <v>55</v>
      </c>
      <c r="D589" t="s">
        <v>4734</v>
      </c>
      <c r="F589" s="34" t="str">
        <f>IF(AND(V589="TEXT",AB589&lt;&gt;""),"Coded",VLOOKUP(V589,Lists!$E$1:$F$12,2,FALSE))</f>
        <v>Coded</v>
      </c>
      <c r="G589" s="50">
        <f t="shared" ca="1" si="48"/>
        <v>14</v>
      </c>
      <c r="H589" t="s">
        <v>4687</v>
      </c>
      <c r="J589" s="34" t="str">
        <f t="shared" si="45"/>
        <v/>
      </c>
      <c r="K589" s="34" t="str">
        <f t="shared" si="46"/>
        <v/>
      </c>
      <c r="O589" t="s">
        <v>1015</v>
      </c>
      <c r="P589" s="34" t="str">
        <f t="shared" si="44"/>
        <v/>
      </c>
      <c r="V589" t="s">
        <v>16</v>
      </c>
      <c r="W589" t="s">
        <v>4735</v>
      </c>
      <c r="X589" t="s">
        <v>4736</v>
      </c>
      <c r="Y589" t="s">
        <v>4737</v>
      </c>
      <c r="Z589" t="s">
        <v>4738</v>
      </c>
      <c r="AA589" t="s">
        <v>4687</v>
      </c>
      <c r="AB589" t="s">
        <v>4752</v>
      </c>
    </row>
    <row r="590" spans="1:28" ht="15" hidden="1" customHeight="1" x14ac:dyDescent="0.2">
      <c r="A590" t="s">
        <v>4087</v>
      </c>
      <c r="B590" t="s">
        <v>4656</v>
      </c>
      <c r="C590" s="50">
        <f t="shared" ca="1" si="47"/>
        <v>55</v>
      </c>
      <c r="D590" t="s">
        <v>4734</v>
      </c>
      <c r="F590" s="34" t="str">
        <f>IF(AND(V590="TEXT",AB590&lt;&gt;""),"Coded",VLOOKUP(V590,Lists!$E$1:$F$12,2,FALSE))</f>
        <v>Coded</v>
      </c>
      <c r="G590" s="50">
        <f t="shared" ca="1" si="48"/>
        <v>15</v>
      </c>
      <c r="H590" t="s">
        <v>4689</v>
      </c>
      <c r="J590" s="34" t="str">
        <f t="shared" si="45"/>
        <v/>
      </c>
      <c r="K590" s="34" t="str">
        <f t="shared" si="46"/>
        <v/>
      </c>
      <c r="O590" t="s">
        <v>1015</v>
      </c>
      <c r="P590" s="34" t="str">
        <f t="shared" si="44"/>
        <v/>
      </c>
      <c r="V590" t="s">
        <v>16</v>
      </c>
      <c r="W590" t="s">
        <v>4735</v>
      </c>
      <c r="X590" t="s">
        <v>4736</v>
      </c>
      <c r="Y590" t="s">
        <v>4737</v>
      </c>
      <c r="Z590" t="s">
        <v>4738</v>
      </c>
      <c r="AA590" t="s">
        <v>4689</v>
      </c>
      <c r="AB590" t="s">
        <v>4753</v>
      </c>
    </row>
    <row r="591" spans="1:28" ht="15" hidden="1" customHeight="1" x14ac:dyDescent="0.2">
      <c r="A591" t="s">
        <v>4087</v>
      </c>
      <c r="B591" t="s">
        <v>4656</v>
      </c>
      <c r="C591" s="50">
        <f t="shared" ca="1" si="47"/>
        <v>55</v>
      </c>
      <c r="D591" t="s">
        <v>4734</v>
      </c>
      <c r="F591" s="34" t="str">
        <f>IF(AND(V591="TEXT",AB591&lt;&gt;""),"Coded",VLOOKUP(V591,Lists!$E$1:$F$12,2,FALSE))</f>
        <v>Coded</v>
      </c>
      <c r="G591" s="50">
        <f t="shared" ca="1" si="48"/>
        <v>16</v>
      </c>
      <c r="H591" t="s">
        <v>4691</v>
      </c>
      <c r="J591" s="34" t="str">
        <f t="shared" si="45"/>
        <v/>
      </c>
      <c r="K591" s="34" t="str">
        <f t="shared" si="46"/>
        <v/>
      </c>
      <c r="O591" t="s">
        <v>1015</v>
      </c>
      <c r="P591" s="34" t="str">
        <f t="shared" si="44"/>
        <v/>
      </c>
      <c r="V591" t="s">
        <v>16</v>
      </c>
      <c r="W591" t="s">
        <v>4735</v>
      </c>
      <c r="X591" t="s">
        <v>4736</v>
      </c>
      <c r="Y591" t="s">
        <v>4737</v>
      </c>
      <c r="Z591" t="s">
        <v>4738</v>
      </c>
      <c r="AA591" t="s">
        <v>4691</v>
      </c>
      <c r="AB591" t="s">
        <v>4754</v>
      </c>
    </row>
    <row r="592" spans="1:28" ht="15" hidden="1" customHeight="1" x14ac:dyDescent="0.2">
      <c r="A592" t="s">
        <v>4087</v>
      </c>
      <c r="B592" t="s">
        <v>4656</v>
      </c>
      <c r="C592" s="50">
        <f t="shared" ca="1" si="47"/>
        <v>55</v>
      </c>
      <c r="D592" t="s">
        <v>4734</v>
      </c>
      <c r="F592" s="34" t="str">
        <f>IF(AND(V592="TEXT",AB592&lt;&gt;""),"Coded",VLOOKUP(V592,Lists!$E$1:$F$12,2,FALSE))</f>
        <v>Coded</v>
      </c>
      <c r="G592" s="50">
        <f t="shared" ca="1" si="48"/>
        <v>17</v>
      </c>
      <c r="H592" t="s">
        <v>4693</v>
      </c>
      <c r="J592" s="34" t="str">
        <f t="shared" si="45"/>
        <v/>
      </c>
      <c r="K592" s="34" t="str">
        <f t="shared" si="46"/>
        <v/>
      </c>
      <c r="O592" t="s">
        <v>1015</v>
      </c>
      <c r="P592" s="34" t="str">
        <f t="shared" si="44"/>
        <v/>
      </c>
      <c r="V592" t="s">
        <v>16</v>
      </c>
      <c r="W592" t="s">
        <v>4735</v>
      </c>
      <c r="X592" t="s">
        <v>4736</v>
      </c>
      <c r="Y592" t="s">
        <v>4737</v>
      </c>
      <c r="Z592" t="s">
        <v>4738</v>
      </c>
      <c r="AA592" t="s">
        <v>4693</v>
      </c>
      <c r="AB592" t="s">
        <v>4755</v>
      </c>
    </row>
    <row r="593" spans="1:28" ht="15" hidden="1" customHeight="1" x14ac:dyDescent="0.2">
      <c r="A593" t="s">
        <v>4087</v>
      </c>
      <c r="B593" t="s">
        <v>4656</v>
      </c>
      <c r="C593" s="50">
        <f t="shared" ca="1" si="47"/>
        <v>55</v>
      </c>
      <c r="D593" t="s">
        <v>4734</v>
      </c>
      <c r="F593" s="34" t="str">
        <f>IF(AND(V593="TEXT",AB593&lt;&gt;""),"Coded",VLOOKUP(V593,Lists!$E$1:$F$12,2,FALSE))</f>
        <v>Coded</v>
      </c>
      <c r="G593" s="50">
        <f t="shared" ca="1" si="48"/>
        <v>18</v>
      </c>
      <c r="H593" t="s">
        <v>4695</v>
      </c>
      <c r="J593" s="34" t="str">
        <f t="shared" si="45"/>
        <v/>
      </c>
      <c r="K593" s="34" t="str">
        <f t="shared" si="46"/>
        <v/>
      </c>
      <c r="O593" t="s">
        <v>1015</v>
      </c>
      <c r="P593" s="34" t="str">
        <f t="shared" si="44"/>
        <v/>
      </c>
      <c r="V593" t="s">
        <v>16</v>
      </c>
      <c r="W593" t="s">
        <v>4735</v>
      </c>
      <c r="X593" t="s">
        <v>4736</v>
      </c>
      <c r="Y593" t="s">
        <v>4737</v>
      </c>
      <c r="Z593" t="s">
        <v>4738</v>
      </c>
      <c r="AA593" t="s">
        <v>4695</v>
      </c>
      <c r="AB593" t="s">
        <v>4756</v>
      </c>
    </row>
    <row r="594" spans="1:28" ht="15" hidden="1" customHeight="1" x14ac:dyDescent="0.2">
      <c r="A594" t="s">
        <v>4087</v>
      </c>
      <c r="B594" t="s">
        <v>4656</v>
      </c>
      <c r="C594" s="50">
        <f t="shared" ca="1" si="47"/>
        <v>55</v>
      </c>
      <c r="D594" t="s">
        <v>4734</v>
      </c>
      <c r="F594" s="34" t="str">
        <f>IF(AND(V594="TEXT",AB594&lt;&gt;""),"Coded",VLOOKUP(V594,Lists!$E$1:$F$12,2,FALSE))</f>
        <v>Coded</v>
      </c>
      <c r="G594" s="50">
        <f t="shared" ca="1" si="48"/>
        <v>19</v>
      </c>
      <c r="H594" t="s">
        <v>4697</v>
      </c>
      <c r="J594" s="34" t="str">
        <f t="shared" si="45"/>
        <v/>
      </c>
      <c r="K594" s="34" t="str">
        <f t="shared" si="46"/>
        <v/>
      </c>
      <c r="O594" t="s">
        <v>1015</v>
      </c>
      <c r="P594" s="34" t="str">
        <f t="shared" ref="P594:P657" si="49">IF(RIGHT(TRIM(SUBSTITUTE(D594,":","")),7)="specify","Hide concept if ["&amp;D593&amp;"] &lt;&gt; 'Other'","")</f>
        <v/>
      </c>
      <c r="V594" t="s">
        <v>16</v>
      </c>
      <c r="W594" t="s">
        <v>4735</v>
      </c>
      <c r="X594" t="s">
        <v>4736</v>
      </c>
      <c r="Y594" t="s">
        <v>4737</v>
      </c>
      <c r="Z594" t="s">
        <v>4738</v>
      </c>
      <c r="AA594" t="s">
        <v>4697</v>
      </c>
      <c r="AB594" t="s">
        <v>4757</v>
      </c>
    </row>
    <row r="595" spans="1:28" ht="15" hidden="1" customHeight="1" x14ac:dyDescent="0.2">
      <c r="A595" t="s">
        <v>4087</v>
      </c>
      <c r="B595" t="s">
        <v>4656</v>
      </c>
      <c r="C595" s="50">
        <f t="shared" ca="1" si="47"/>
        <v>55</v>
      </c>
      <c r="D595" t="s">
        <v>4734</v>
      </c>
      <c r="F595" s="34" t="str">
        <f>IF(AND(V595="TEXT",AB595&lt;&gt;""),"Coded",VLOOKUP(V595,Lists!$E$1:$F$12,2,FALSE))</f>
        <v>Coded</v>
      </c>
      <c r="G595" s="50">
        <f t="shared" ca="1" si="48"/>
        <v>20</v>
      </c>
      <c r="H595" t="s">
        <v>4699</v>
      </c>
      <c r="J595" s="34" t="str">
        <f t="shared" si="45"/>
        <v/>
      </c>
      <c r="K595" s="34" t="str">
        <f t="shared" si="46"/>
        <v/>
      </c>
      <c r="O595" t="s">
        <v>1015</v>
      </c>
      <c r="P595" s="34" t="str">
        <f t="shared" si="49"/>
        <v/>
      </c>
      <c r="V595" t="s">
        <v>16</v>
      </c>
      <c r="W595" t="s">
        <v>4735</v>
      </c>
      <c r="X595" t="s">
        <v>4736</v>
      </c>
      <c r="Y595" t="s">
        <v>4737</v>
      </c>
      <c r="Z595" t="s">
        <v>4738</v>
      </c>
      <c r="AA595" t="s">
        <v>4699</v>
      </c>
      <c r="AB595" t="s">
        <v>4758</v>
      </c>
    </row>
    <row r="596" spans="1:28" ht="15" hidden="1" customHeight="1" x14ac:dyDescent="0.2">
      <c r="A596" t="s">
        <v>4087</v>
      </c>
      <c r="B596" t="s">
        <v>4656</v>
      </c>
      <c r="C596" s="50">
        <f t="shared" ca="1" si="47"/>
        <v>55</v>
      </c>
      <c r="D596" t="s">
        <v>4734</v>
      </c>
      <c r="F596" s="34" t="str">
        <f>IF(AND(V596="TEXT",AB596&lt;&gt;""),"Coded",VLOOKUP(V596,Lists!$E$1:$F$12,2,FALSE))</f>
        <v>Coded</v>
      </c>
      <c r="G596" s="50">
        <f t="shared" ca="1" si="48"/>
        <v>21</v>
      </c>
      <c r="H596" t="s">
        <v>4701</v>
      </c>
      <c r="J596" s="34" t="str">
        <f t="shared" si="45"/>
        <v/>
      </c>
      <c r="K596" s="34" t="str">
        <f t="shared" si="46"/>
        <v/>
      </c>
      <c r="O596" t="s">
        <v>1015</v>
      </c>
      <c r="P596" s="34" t="str">
        <f t="shared" si="49"/>
        <v/>
      </c>
      <c r="V596" t="s">
        <v>16</v>
      </c>
      <c r="W596" t="s">
        <v>4735</v>
      </c>
      <c r="X596" t="s">
        <v>4736</v>
      </c>
      <c r="Y596" t="s">
        <v>4737</v>
      </c>
      <c r="Z596" t="s">
        <v>4738</v>
      </c>
      <c r="AA596" t="s">
        <v>4701</v>
      </c>
      <c r="AB596" t="s">
        <v>4759</v>
      </c>
    </row>
    <row r="597" spans="1:28" ht="15" hidden="1" customHeight="1" x14ac:dyDescent="0.2">
      <c r="A597" t="s">
        <v>4087</v>
      </c>
      <c r="B597" t="s">
        <v>4656</v>
      </c>
      <c r="C597" s="50">
        <f t="shared" ca="1" si="47"/>
        <v>55</v>
      </c>
      <c r="D597" t="s">
        <v>4734</v>
      </c>
      <c r="F597" s="34" t="str">
        <f>IF(AND(V597="TEXT",AB597&lt;&gt;""),"Coded",VLOOKUP(V597,Lists!$E$1:$F$12,2,FALSE))</f>
        <v>Coded</v>
      </c>
      <c r="G597" s="50">
        <f t="shared" ca="1" si="48"/>
        <v>22</v>
      </c>
      <c r="H597" t="s">
        <v>4703</v>
      </c>
      <c r="J597" s="34" t="str">
        <f t="shared" si="45"/>
        <v/>
      </c>
      <c r="K597" s="34" t="str">
        <f t="shared" si="46"/>
        <v/>
      </c>
      <c r="O597" t="s">
        <v>1015</v>
      </c>
      <c r="P597" s="34" t="str">
        <f t="shared" si="49"/>
        <v/>
      </c>
      <c r="V597" t="s">
        <v>16</v>
      </c>
      <c r="W597" t="s">
        <v>4735</v>
      </c>
      <c r="X597" t="s">
        <v>4736</v>
      </c>
      <c r="Y597" t="s">
        <v>4737</v>
      </c>
      <c r="Z597" t="s">
        <v>4738</v>
      </c>
      <c r="AA597" t="s">
        <v>4703</v>
      </c>
      <c r="AB597" t="s">
        <v>4760</v>
      </c>
    </row>
    <row r="598" spans="1:28" ht="15" hidden="1" customHeight="1" x14ac:dyDescent="0.2">
      <c r="A598" t="s">
        <v>4087</v>
      </c>
      <c r="B598" t="s">
        <v>4656</v>
      </c>
      <c r="C598" s="50">
        <f t="shared" ca="1" si="47"/>
        <v>55</v>
      </c>
      <c r="D598" t="s">
        <v>4734</v>
      </c>
      <c r="F598" s="34" t="str">
        <f>IF(AND(V598="TEXT",AB598&lt;&gt;""),"Coded",VLOOKUP(V598,Lists!$E$1:$F$12,2,FALSE))</f>
        <v>Coded</v>
      </c>
      <c r="G598" s="50">
        <f t="shared" ca="1" si="48"/>
        <v>23</v>
      </c>
      <c r="H598" t="s">
        <v>4705</v>
      </c>
      <c r="J598" s="34" t="str">
        <f t="shared" si="45"/>
        <v/>
      </c>
      <c r="K598" s="34" t="str">
        <f t="shared" si="46"/>
        <v/>
      </c>
      <c r="O598" t="s">
        <v>1015</v>
      </c>
      <c r="P598" s="34" t="str">
        <f t="shared" si="49"/>
        <v/>
      </c>
      <c r="V598" t="s">
        <v>16</v>
      </c>
      <c r="W598" t="s">
        <v>4735</v>
      </c>
      <c r="X598" t="s">
        <v>4736</v>
      </c>
      <c r="Y598" t="s">
        <v>4737</v>
      </c>
      <c r="Z598" t="s">
        <v>4738</v>
      </c>
      <c r="AA598" t="s">
        <v>4705</v>
      </c>
      <c r="AB598" t="s">
        <v>4761</v>
      </c>
    </row>
    <row r="599" spans="1:28" ht="15" hidden="1" customHeight="1" x14ac:dyDescent="0.2">
      <c r="A599" t="s">
        <v>4087</v>
      </c>
      <c r="B599" t="s">
        <v>4656</v>
      </c>
      <c r="C599" s="50">
        <f t="shared" ca="1" si="47"/>
        <v>55</v>
      </c>
      <c r="D599" t="s">
        <v>4734</v>
      </c>
      <c r="F599" s="34" t="str">
        <f>IF(AND(V599="TEXT",AB599&lt;&gt;""),"Coded",VLOOKUP(V599,Lists!$E$1:$F$12,2,FALSE))</f>
        <v>Coded</v>
      </c>
      <c r="G599" s="50">
        <f t="shared" ca="1" si="48"/>
        <v>24</v>
      </c>
      <c r="H599" t="s">
        <v>4707</v>
      </c>
      <c r="J599" s="34" t="str">
        <f t="shared" si="45"/>
        <v/>
      </c>
      <c r="K599" s="34" t="str">
        <f t="shared" si="46"/>
        <v/>
      </c>
      <c r="O599" t="s">
        <v>1015</v>
      </c>
      <c r="P599" s="34" t="str">
        <f t="shared" si="49"/>
        <v/>
      </c>
      <c r="V599" t="s">
        <v>16</v>
      </c>
      <c r="W599" t="s">
        <v>4735</v>
      </c>
      <c r="X599" t="s">
        <v>4736</v>
      </c>
      <c r="Y599" t="s">
        <v>4737</v>
      </c>
      <c r="Z599" t="s">
        <v>4738</v>
      </c>
      <c r="AA599" t="s">
        <v>4707</v>
      </c>
      <c r="AB599" t="s">
        <v>4762</v>
      </c>
    </row>
    <row r="600" spans="1:28" ht="15" hidden="1" customHeight="1" x14ac:dyDescent="0.2">
      <c r="A600" t="s">
        <v>4087</v>
      </c>
      <c r="B600" t="s">
        <v>4656</v>
      </c>
      <c r="C600" s="50">
        <f t="shared" ca="1" si="47"/>
        <v>55</v>
      </c>
      <c r="D600" t="s">
        <v>4734</v>
      </c>
      <c r="F600" s="34" t="str">
        <f>IF(AND(V600="TEXT",AB600&lt;&gt;""),"Coded",VLOOKUP(V600,Lists!$E$1:$F$12,2,FALSE))</f>
        <v>Coded</v>
      </c>
      <c r="G600" s="50">
        <f t="shared" ca="1" si="48"/>
        <v>25</v>
      </c>
      <c r="H600" t="s">
        <v>4709</v>
      </c>
      <c r="J600" s="34" t="str">
        <f t="shared" si="45"/>
        <v/>
      </c>
      <c r="K600" s="34" t="str">
        <f t="shared" si="46"/>
        <v/>
      </c>
      <c r="O600" t="s">
        <v>1015</v>
      </c>
      <c r="P600" s="34" t="str">
        <f t="shared" si="49"/>
        <v/>
      </c>
      <c r="V600" t="s">
        <v>16</v>
      </c>
      <c r="W600" t="s">
        <v>4735</v>
      </c>
      <c r="X600" t="s">
        <v>4736</v>
      </c>
      <c r="Y600" t="s">
        <v>4737</v>
      </c>
      <c r="Z600" t="s">
        <v>4738</v>
      </c>
      <c r="AA600" t="s">
        <v>4709</v>
      </c>
      <c r="AB600" t="s">
        <v>4763</v>
      </c>
    </row>
    <row r="601" spans="1:28" ht="15" hidden="1" customHeight="1" x14ac:dyDescent="0.2">
      <c r="A601" t="s">
        <v>4087</v>
      </c>
      <c r="B601" t="s">
        <v>4656</v>
      </c>
      <c r="C601" s="50">
        <f t="shared" ca="1" si="47"/>
        <v>55</v>
      </c>
      <c r="D601" t="s">
        <v>4734</v>
      </c>
      <c r="F601" s="34" t="str">
        <f>IF(AND(V601="TEXT",AB601&lt;&gt;""),"Coded",VLOOKUP(V601,Lists!$E$1:$F$12,2,FALSE))</f>
        <v>Coded</v>
      </c>
      <c r="G601" s="50">
        <f t="shared" ca="1" si="48"/>
        <v>26</v>
      </c>
      <c r="H601" t="s">
        <v>4711</v>
      </c>
      <c r="J601" s="34" t="str">
        <f t="shared" si="45"/>
        <v/>
      </c>
      <c r="K601" s="34" t="str">
        <f t="shared" si="46"/>
        <v/>
      </c>
      <c r="O601" t="s">
        <v>1015</v>
      </c>
      <c r="P601" s="34" t="str">
        <f t="shared" si="49"/>
        <v/>
      </c>
      <c r="V601" t="s">
        <v>16</v>
      </c>
      <c r="W601" t="s">
        <v>4735</v>
      </c>
      <c r="X601" t="s">
        <v>4736</v>
      </c>
      <c r="Y601" t="s">
        <v>4737</v>
      </c>
      <c r="Z601" t="s">
        <v>4738</v>
      </c>
      <c r="AA601" t="s">
        <v>4711</v>
      </c>
      <c r="AB601" t="s">
        <v>4764</v>
      </c>
    </row>
    <row r="602" spans="1:28" ht="15" hidden="1" customHeight="1" x14ac:dyDescent="0.2">
      <c r="A602" t="s">
        <v>4087</v>
      </c>
      <c r="B602" t="s">
        <v>4656</v>
      </c>
      <c r="C602" s="50">
        <f t="shared" ca="1" si="47"/>
        <v>55</v>
      </c>
      <c r="D602" t="s">
        <v>4734</v>
      </c>
      <c r="F602" s="34" t="str">
        <f>IF(AND(V602="TEXT",AB602&lt;&gt;""),"Coded",VLOOKUP(V602,Lists!$E$1:$F$12,2,FALSE))</f>
        <v>Coded</v>
      </c>
      <c r="G602" s="50">
        <f t="shared" ca="1" si="48"/>
        <v>27</v>
      </c>
      <c r="H602" t="s">
        <v>4713</v>
      </c>
      <c r="J602" s="34" t="str">
        <f t="shared" si="45"/>
        <v/>
      </c>
      <c r="K602" s="34" t="str">
        <f t="shared" si="46"/>
        <v/>
      </c>
      <c r="O602" t="s">
        <v>1015</v>
      </c>
      <c r="P602" s="34" t="str">
        <f t="shared" si="49"/>
        <v/>
      </c>
      <c r="V602" t="s">
        <v>16</v>
      </c>
      <c r="W602" t="s">
        <v>4735</v>
      </c>
      <c r="X602" t="s">
        <v>4736</v>
      </c>
      <c r="Y602" t="s">
        <v>4737</v>
      </c>
      <c r="Z602" t="s">
        <v>4738</v>
      </c>
      <c r="AA602" t="s">
        <v>4713</v>
      </c>
      <c r="AB602" t="s">
        <v>4765</v>
      </c>
    </row>
    <row r="603" spans="1:28" ht="15" hidden="1" customHeight="1" x14ac:dyDescent="0.2">
      <c r="A603" t="s">
        <v>4087</v>
      </c>
      <c r="B603" t="s">
        <v>4656</v>
      </c>
      <c r="C603" s="50">
        <f t="shared" ca="1" si="47"/>
        <v>55</v>
      </c>
      <c r="D603" t="s">
        <v>4734</v>
      </c>
      <c r="F603" s="34" t="str">
        <f>IF(AND(V603="TEXT",AB603&lt;&gt;""),"Coded",VLOOKUP(V603,Lists!$E$1:$F$12,2,FALSE))</f>
        <v>Coded</v>
      </c>
      <c r="G603" s="50">
        <f t="shared" ca="1" si="48"/>
        <v>28</v>
      </c>
      <c r="H603" t="s">
        <v>4715</v>
      </c>
      <c r="J603" s="34" t="str">
        <f t="shared" si="45"/>
        <v/>
      </c>
      <c r="K603" s="34" t="str">
        <f t="shared" si="46"/>
        <v/>
      </c>
      <c r="O603" t="s">
        <v>1015</v>
      </c>
      <c r="P603" s="34" t="str">
        <f t="shared" si="49"/>
        <v/>
      </c>
      <c r="V603" t="s">
        <v>16</v>
      </c>
      <c r="W603" t="s">
        <v>4735</v>
      </c>
      <c r="X603" t="s">
        <v>4736</v>
      </c>
      <c r="Y603" t="s">
        <v>4737</v>
      </c>
      <c r="Z603" t="s">
        <v>4738</v>
      </c>
      <c r="AA603" t="s">
        <v>4715</v>
      </c>
      <c r="AB603" t="s">
        <v>4766</v>
      </c>
    </row>
    <row r="604" spans="1:28" ht="15" hidden="1" customHeight="1" x14ac:dyDescent="0.2">
      <c r="A604" t="s">
        <v>4087</v>
      </c>
      <c r="B604" t="s">
        <v>4656</v>
      </c>
      <c r="C604" s="50">
        <f t="shared" ca="1" si="47"/>
        <v>55</v>
      </c>
      <c r="D604" t="s">
        <v>4734</v>
      </c>
      <c r="F604" s="34" t="str">
        <f>IF(AND(V604="TEXT",AB604&lt;&gt;""),"Coded",VLOOKUP(V604,Lists!$E$1:$F$12,2,FALSE))</f>
        <v>Coded</v>
      </c>
      <c r="G604" s="50">
        <f t="shared" ca="1" si="48"/>
        <v>29</v>
      </c>
      <c r="H604" t="s">
        <v>4717</v>
      </c>
      <c r="J604" s="34" t="str">
        <f t="shared" si="45"/>
        <v/>
      </c>
      <c r="K604" s="34" t="str">
        <f t="shared" si="46"/>
        <v/>
      </c>
      <c r="O604" t="s">
        <v>1015</v>
      </c>
      <c r="P604" s="34" t="str">
        <f t="shared" si="49"/>
        <v/>
      </c>
      <c r="V604" t="s">
        <v>16</v>
      </c>
      <c r="W604" t="s">
        <v>4735</v>
      </c>
      <c r="X604" t="s">
        <v>4736</v>
      </c>
      <c r="Y604" t="s">
        <v>4737</v>
      </c>
      <c r="Z604" t="s">
        <v>4738</v>
      </c>
      <c r="AA604" t="s">
        <v>4717</v>
      </c>
      <c r="AB604" t="s">
        <v>4767</v>
      </c>
    </row>
    <row r="605" spans="1:28" ht="15" hidden="1" customHeight="1" x14ac:dyDescent="0.2">
      <c r="A605" t="s">
        <v>4087</v>
      </c>
      <c r="B605" t="s">
        <v>4656</v>
      </c>
      <c r="C605" s="50">
        <f t="shared" ca="1" si="47"/>
        <v>55</v>
      </c>
      <c r="D605" t="s">
        <v>4734</v>
      </c>
      <c r="F605" s="34" t="str">
        <f>IF(AND(V605="TEXT",AB605&lt;&gt;""),"Coded",VLOOKUP(V605,Lists!$E$1:$F$12,2,FALSE))</f>
        <v>Coded</v>
      </c>
      <c r="G605" s="50">
        <f t="shared" ca="1" si="48"/>
        <v>30</v>
      </c>
      <c r="H605" t="s">
        <v>4719</v>
      </c>
      <c r="J605" s="34" t="str">
        <f t="shared" si="45"/>
        <v/>
      </c>
      <c r="K605" s="34" t="str">
        <f t="shared" si="46"/>
        <v/>
      </c>
      <c r="O605" t="s">
        <v>1015</v>
      </c>
      <c r="P605" s="34" t="str">
        <f t="shared" si="49"/>
        <v/>
      </c>
      <c r="V605" t="s">
        <v>16</v>
      </c>
      <c r="W605" t="s">
        <v>4735</v>
      </c>
      <c r="X605" t="s">
        <v>4736</v>
      </c>
      <c r="Y605" t="s">
        <v>4737</v>
      </c>
      <c r="Z605" t="s">
        <v>4738</v>
      </c>
      <c r="AA605" t="s">
        <v>4719</v>
      </c>
      <c r="AB605" t="s">
        <v>4768</v>
      </c>
    </row>
    <row r="606" spans="1:28" ht="15" hidden="1" customHeight="1" x14ac:dyDescent="0.2">
      <c r="A606" t="s">
        <v>4087</v>
      </c>
      <c r="B606" t="s">
        <v>4656</v>
      </c>
      <c r="C606" s="50">
        <f t="shared" ca="1" si="47"/>
        <v>55</v>
      </c>
      <c r="D606" t="s">
        <v>4734</v>
      </c>
      <c r="F606" s="34" t="str">
        <f>IF(AND(V606="TEXT",AB606&lt;&gt;""),"Coded",VLOOKUP(V606,Lists!$E$1:$F$12,2,FALSE))</f>
        <v>Coded</v>
      </c>
      <c r="G606" s="50">
        <f t="shared" ca="1" si="48"/>
        <v>31</v>
      </c>
      <c r="H606" t="s">
        <v>4721</v>
      </c>
      <c r="J606" s="34" t="str">
        <f t="shared" si="45"/>
        <v/>
      </c>
      <c r="K606" s="34" t="str">
        <f t="shared" si="46"/>
        <v/>
      </c>
      <c r="O606" t="s">
        <v>1015</v>
      </c>
      <c r="P606" s="34" t="str">
        <f t="shared" si="49"/>
        <v/>
      </c>
      <c r="V606" t="s">
        <v>16</v>
      </c>
      <c r="W606" t="s">
        <v>4735</v>
      </c>
      <c r="X606" t="s">
        <v>4736</v>
      </c>
      <c r="Y606" t="s">
        <v>4737</v>
      </c>
      <c r="Z606" t="s">
        <v>4738</v>
      </c>
      <c r="AA606" t="s">
        <v>4721</v>
      </c>
      <c r="AB606" t="s">
        <v>4769</v>
      </c>
    </row>
    <row r="607" spans="1:28" ht="15" hidden="1" customHeight="1" x14ac:dyDescent="0.2">
      <c r="A607" t="s">
        <v>4087</v>
      </c>
      <c r="B607" t="s">
        <v>4656</v>
      </c>
      <c r="C607" s="50">
        <f t="shared" ca="1" si="47"/>
        <v>55</v>
      </c>
      <c r="D607" t="s">
        <v>4734</v>
      </c>
      <c r="F607" s="34" t="str">
        <f>IF(AND(V607="TEXT",AB607&lt;&gt;""),"Coded",VLOOKUP(V607,Lists!$E$1:$F$12,2,FALSE))</f>
        <v>Coded</v>
      </c>
      <c r="G607" s="50">
        <f t="shared" ca="1" si="48"/>
        <v>32</v>
      </c>
      <c r="H607" t="s">
        <v>4723</v>
      </c>
      <c r="J607" s="34" t="str">
        <f t="shared" si="45"/>
        <v/>
      </c>
      <c r="K607" s="34" t="str">
        <f t="shared" si="46"/>
        <v/>
      </c>
      <c r="O607" t="s">
        <v>1015</v>
      </c>
      <c r="P607" s="34" t="str">
        <f t="shared" si="49"/>
        <v/>
      </c>
      <c r="V607" t="s">
        <v>16</v>
      </c>
      <c r="W607" t="s">
        <v>4735</v>
      </c>
      <c r="X607" t="s">
        <v>4736</v>
      </c>
      <c r="Y607" t="s">
        <v>4737</v>
      </c>
      <c r="Z607" t="s">
        <v>4738</v>
      </c>
      <c r="AA607" t="s">
        <v>4723</v>
      </c>
      <c r="AB607" t="s">
        <v>4770</v>
      </c>
    </row>
    <row r="608" spans="1:28" ht="15" hidden="1" customHeight="1" x14ac:dyDescent="0.2">
      <c r="A608" t="s">
        <v>4087</v>
      </c>
      <c r="B608" t="s">
        <v>4656</v>
      </c>
      <c r="C608" s="50">
        <f t="shared" ca="1" si="47"/>
        <v>55</v>
      </c>
      <c r="D608" t="s">
        <v>4734</v>
      </c>
      <c r="F608" s="34" t="str">
        <f>IF(AND(V608="TEXT",AB608&lt;&gt;""),"Coded",VLOOKUP(V608,Lists!$E$1:$F$12,2,FALSE))</f>
        <v>Coded</v>
      </c>
      <c r="G608" s="50">
        <f t="shared" ca="1" si="48"/>
        <v>33</v>
      </c>
      <c r="H608" t="s">
        <v>4725</v>
      </c>
      <c r="J608" s="34" t="str">
        <f t="shared" si="45"/>
        <v/>
      </c>
      <c r="K608" s="34" t="str">
        <f t="shared" si="46"/>
        <v/>
      </c>
      <c r="O608" t="s">
        <v>1015</v>
      </c>
      <c r="P608" s="34" t="str">
        <f t="shared" si="49"/>
        <v/>
      </c>
      <c r="V608" t="s">
        <v>16</v>
      </c>
      <c r="W608" t="s">
        <v>4735</v>
      </c>
      <c r="X608" t="s">
        <v>4736</v>
      </c>
      <c r="Y608" t="s">
        <v>4737</v>
      </c>
      <c r="Z608" t="s">
        <v>4738</v>
      </c>
      <c r="AA608" t="s">
        <v>4725</v>
      </c>
      <c r="AB608" t="s">
        <v>4771</v>
      </c>
    </row>
    <row r="609" spans="1:28" ht="15" hidden="1" customHeight="1" x14ac:dyDescent="0.2">
      <c r="A609" t="s">
        <v>4087</v>
      </c>
      <c r="B609" t="s">
        <v>4656</v>
      </c>
      <c r="C609" s="50">
        <f t="shared" ca="1" si="47"/>
        <v>55</v>
      </c>
      <c r="D609" t="s">
        <v>4734</v>
      </c>
      <c r="F609" s="34" t="str">
        <f>IF(AND(V609="TEXT",AB609&lt;&gt;""),"Coded",VLOOKUP(V609,Lists!$E$1:$F$12,2,FALSE))</f>
        <v>Coded</v>
      </c>
      <c r="G609" s="50">
        <f t="shared" ca="1" si="48"/>
        <v>34</v>
      </c>
      <c r="H609" t="s">
        <v>4727</v>
      </c>
      <c r="J609" s="34" t="str">
        <f t="shared" si="45"/>
        <v/>
      </c>
      <c r="K609" s="34" t="str">
        <f t="shared" si="46"/>
        <v/>
      </c>
      <c r="O609" t="s">
        <v>1015</v>
      </c>
      <c r="P609" s="34" t="str">
        <f t="shared" si="49"/>
        <v/>
      </c>
      <c r="V609" t="s">
        <v>16</v>
      </c>
      <c r="W609" t="s">
        <v>4735</v>
      </c>
      <c r="X609" t="s">
        <v>4736</v>
      </c>
      <c r="Y609" t="s">
        <v>4737</v>
      </c>
      <c r="Z609" t="s">
        <v>4738</v>
      </c>
      <c r="AA609" t="s">
        <v>4727</v>
      </c>
      <c r="AB609" t="s">
        <v>4772</v>
      </c>
    </row>
    <row r="610" spans="1:28" ht="15" hidden="1" customHeight="1" x14ac:dyDescent="0.2">
      <c r="A610" t="s">
        <v>4087</v>
      </c>
      <c r="B610" t="s">
        <v>4656</v>
      </c>
      <c r="C610" s="50">
        <f t="shared" ca="1" si="47"/>
        <v>55</v>
      </c>
      <c r="D610" t="s">
        <v>4734</v>
      </c>
      <c r="F610" s="34" t="str">
        <f>IF(AND(V610="TEXT",AB610&lt;&gt;""),"Coded",VLOOKUP(V610,Lists!$E$1:$F$12,2,FALSE))</f>
        <v>Coded</v>
      </c>
      <c r="G610" s="50">
        <f t="shared" ca="1" si="48"/>
        <v>35</v>
      </c>
      <c r="H610" t="s">
        <v>4729</v>
      </c>
      <c r="J610" s="34" t="str">
        <f t="shared" si="45"/>
        <v/>
      </c>
      <c r="K610" s="34" t="str">
        <f t="shared" si="46"/>
        <v/>
      </c>
      <c r="O610" t="s">
        <v>1015</v>
      </c>
      <c r="P610" s="34" t="str">
        <f t="shared" si="49"/>
        <v/>
      </c>
      <c r="V610" t="s">
        <v>16</v>
      </c>
      <c r="W610" t="s">
        <v>4735</v>
      </c>
      <c r="X610" t="s">
        <v>4736</v>
      </c>
      <c r="Y610" t="s">
        <v>4737</v>
      </c>
      <c r="Z610" t="s">
        <v>4738</v>
      </c>
      <c r="AA610" t="s">
        <v>4729</v>
      </c>
      <c r="AB610" t="s">
        <v>4773</v>
      </c>
    </row>
    <row r="611" spans="1:28" ht="15" hidden="1" customHeight="1" x14ac:dyDescent="0.2">
      <c r="A611" t="s">
        <v>4087</v>
      </c>
      <c r="B611" t="s">
        <v>4656</v>
      </c>
      <c r="C611" s="50">
        <f t="shared" ca="1" si="47"/>
        <v>55</v>
      </c>
      <c r="D611" t="s">
        <v>4734</v>
      </c>
      <c r="F611" s="34" t="str">
        <f>IF(AND(V611="TEXT",AB611&lt;&gt;""),"Coded",VLOOKUP(V611,Lists!$E$1:$F$12,2,FALSE))</f>
        <v>Coded</v>
      </c>
      <c r="G611" s="50">
        <f t="shared" ca="1" si="48"/>
        <v>36</v>
      </c>
      <c r="H611" t="s">
        <v>4731</v>
      </c>
      <c r="J611" s="34" t="str">
        <f t="shared" si="45"/>
        <v/>
      </c>
      <c r="K611" s="34" t="str">
        <f t="shared" si="46"/>
        <v/>
      </c>
      <c r="O611" t="s">
        <v>1015</v>
      </c>
      <c r="P611" s="34" t="str">
        <f t="shared" si="49"/>
        <v/>
      </c>
      <c r="V611" t="s">
        <v>16</v>
      </c>
      <c r="W611" t="s">
        <v>4735</v>
      </c>
      <c r="X611" t="s">
        <v>4736</v>
      </c>
      <c r="Y611" t="s">
        <v>4737</v>
      </c>
      <c r="Z611" t="s">
        <v>4738</v>
      </c>
      <c r="AA611" t="s">
        <v>4731</v>
      </c>
      <c r="AB611" t="s">
        <v>4774</v>
      </c>
    </row>
    <row r="612" spans="1:28" ht="15" hidden="1" customHeight="1" x14ac:dyDescent="0.2">
      <c r="A612" t="s">
        <v>4087</v>
      </c>
      <c r="B612" t="s">
        <v>4656</v>
      </c>
      <c r="C612" s="50">
        <f t="shared" ca="1" si="47"/>
        <v>55</v>
      </c>
      <c r="D612" t="s">
        <v>4734</v>
      </c>
      <c r="F612" s="34" t="str">
        <f>IF(AND(V612="TEXT",AB612&lt;&gt;""),"Coded",VLOOKUP(V612,Lists!$E$1:$F$12,2,FALSE))</f>
        <v>Coded</v>
      </c>
      <c r="G612" s="50">
        <f t="shared" ca="1" si="48"/>
        <v>37</v>
      </c>
      <c r="H612" t="s">
        <v>580</v>
      </c>
      <c r="J612" s="34" t="str">
        <f t="shared" si="45"/>
        <v/>
      </c>
      <c r="K612" s="34" t="str">
        <f t="shared" si="46"/>
        <v/>
      </c>
      <c r="O612" t="s">
        <v>1015</v>
      </c>
      <c r="P612" s="34" t="str">
        <f t="shared" si="49"/>
        <v/>
      </c>
      <c r="V612" t="s">
        <v>16</v>
      </c>
      <c r="W612" t="s">
        <v>4735</v>
      </c>
      <c r="X612" t="s">
        <v>4736</v>
      </c>
      <c r="Y612" t="s">
        <v>4737</v>
      </c>
      <c r="Z612" t="s">
        <v>4738</v>
      </c>
      <c r="AA612" t="s">
        <v>580</v>
      </c>
      <c r="AB612" t="s">
        <v>4775</v>
      </c>
    </row>
    <row r="613" spans="1:28" ht="15" hidden="1" customHeight="1" x14ac:dyDescent="0.2">
      <c r="A613" t="s">
        <v>4087</v>
      </c>
      <c r="B613" t="s">
        <v>4656</v>
      </c>
      <c r="C613" s="50">
        <f t="shared" ca="1" si="47"/>
        <v>56</v>
      </c>
      <c r="D613" t="s">
        <v>4776</v>
      </c>
      <c r="F613" s="34" t="str">
        <f>IF(AND(V613="TEXT",AB613&lt;&gt;""),"Coded",VLOOKUP(V613,Lists!$E$1:$F$12,2,FALSE))</f>
        <v>Coded</v>
      </c>
      <c r="G613" s="50">
        <f t="shared" ca="1" si="48"/>
        <v>1</v>
      </c>
      <c r="H613" t="s">
        <v>49</v>
      </c>
      <c r="J613" s="34" t="str">
        <f t="shared" si="45"/>
        <v/>
      </c>
      <c r="K613" s="34" t="str">
        <f t="shared" si="46"/>
        <v/>
      </c>
      <c r="O613" t="s">
        <v>1015</v>
      </c>
      <c r="P613" s="34" t="str">
        <f t="shared" si="49"/>
        <v/>
      </c>
      <c r="V613" t="s">
        <v>16</v>
      </c>
      <c r="W613" t="s">
        <v>4777</v>
      </c>
      <c r="X613" t="s">
        <v>4778</v>
      </c>
      <c r="Y613" t="s">
        <v>4779</v>
      </c>
      <c r="Z613" t="s">
        <v>4780</v>
      </c>
      <c r="AA613" t="s">
        <v>49</v>
      </c>
      <c r="AB613" t="s">
        <v>4781</v>
      </c>
    </row>
    <row r="614" spans="1:28" ht="15" hidden="1" customHeight="1" x14ac:dyDescent="0.2">
      <c r="A614" t="s">
        <v>4087</v>
      </c>
      <c r="B614" t="s">
        <v>4656</v>
      </c>
      <c r="C614" s="50">
        <f t="shared" ca="1" si="47"/>
        <v>56</v>
      </c>
      <c r="D614" t="s">
        <v>4776</v>
      </c>
      <c r="F614" s="34" t="str">
        <f>IF(AND(V614="TEXT",AB614&lt;&gt;""),"Coded",VLOOKUP(V614,Lists!$E$1:$F$12,2,FALSE))</f>
        <v>Coded</v>
      </c>
      <c r="G614" s="50">
        <f t="shared" ca="1" si="48"/>
        <v>2</v>
      </c>
      <c r="H614" t="s">
        <v>4663</v>
      </c>
      <c r="J614" s="34" t="str">
        <f t="shared" si="45"/>
        <v/>
      </c>
      <c r="K614" s="34" t="str">
        <f t="shared" si="46"/>
        <v/>
      </c>
      <c r="O614" t="s">
        <v>1015</v>
      </c>
      <c r="P614" s="34" t="str">
        <f t="shared" si="49"/>
        <v/>
      </c>
      <c r="V614" t="s">
        <v>16</v>
      </c>
      <c r="W614" t="s">
        <v>4777</v>
      </c>
      <c r="X614" t="s">
        <v>4778</v>
      </c>
      <c r="Y614" t="s">
        <v>4779</v>
      </c>
      <c r="Z614" t="s">
        <v>4780</v>
      </c>
      <c r="AA614" t="s">
        <v>4663</v>
      </c>
      <c r="AB614" t="s">
        <v>4782</v>
      </c>
    </row>
    <row r="615" spans="1:28" ht="15" hidden="1" customHeight="1" x14ac:dyDescent="0.2">
      <c r="A615" t="s">
        <v>4087</v>
      </c>
      <c r="B615" t="s">
        <v>4656</v>
      </c>
      <c r="C615" s="50">
        <f t="shared" ca="1" si="47"/>
        <v>56</v>
      </c>
      <c r="D615" t="s">
        <v>4776</v>
      </c>
      <c r="F615" s="34" t="str">
        <f>IF(AND(V615="TEXT",AB615&lt;&gt;""),"Coded",VLOOKUP(V615,Lists!$E$1:$F$12,2,FALSE))</f>
        <v>Coded</v>
      </c>
      <c r="G615" s="50">
        <f t="shared" ca="1" si="48"/>
        <v>3</v>
      </c>
      <c r="H615" t="s">
        <v>4665</v>
      </c>
      <c r="J615" s="34" t="str">
        <f t="shared" si="45"/>
        <v/>
      </c>
      <c r="K615" s="34" t="str">
        <f t="shared" si="46"/>
        <v/>
      </c>
      <c r="O615" t="s">
        <v>1015</v>
      </c>
      <c r="P615" s="34" t="str">
        <f t="shared" si="49"/>
        <v/>
      </c>
      <c r="V615" t="s">
        <v>16</v>
      </c>
      <c r="W615" t="s">
        <v>4777</v>
      </c>
      <c r="X615" t="s">
        <v>4778</v>
      </c>
      <c r="Y615" t="s">
        <v>4779</v>
      </c>
      <c r="Z615" t="s">
        <v>4780</v>
      </c>
      <c r="AA615" t="s">
        <v>4665</v>
      </c>
      <c r="AB615" t="s">
        <v>4783</v>
      </c>
    </row>
    <row r="616" spans="1:28" ht="15" hidden="1" customHeight="1" x14ac:dyDescent="0.2">
      <c r="A616" t="s">
        <v>4087</v>
      </c>
      <c r="B616" t="s">
        <v>4656</v>
      </c>
      <c r="C616" s="50">
        <f t="shared" ca="1" si="47"/>
        <v>56</v>
      </c>
      <c r="D616" t="s">
        <v>4776</v>
      </c>
      <c r="F616" s="34" t="str">
        <f>IF(AND(V616="TEXT",AB616&lt;&gt;""),"Coded",VLOOKUP(V616,Lists!$E$1:$F$12,2,FALSE))</f>
        <v>Coded</v>
      </c>
      <c r="G616" s="50">
        <f t="shared" ca="1" si="48"/>
        <v>4</v>
      </c>
      <c r="H616" t="s">
        <v>4667</v>
      </c>
      <c r="J616" s="34" t="str">
        <f t="shared" si="45"/>
        <v/>
      </c>
      <c r="K616" s="34" t="str">
        <f t="shared" si="46"/>
        <v/>
      </c>
      <c r="O616" t="s">
        <v>1015</v>
      </c>
      <c r="P616" s="34" t="str">
        <f t="shared" si="49"/>
        <v/>
      </c>
      <c r="V616" t="s">
        <v>16</v>
      </c>
      <c r="W616" t="s">
        <v>4777</v>
      </c>
      <c r="X616" t="s">
        <v>4778</v>
      </c>
      <c r="Y616" t="s">
        <v>4779</v>
      </c>
      <c r="Z616" t="s">
        <v>4780</v>
      </c>
      <c r="AA616" t="s">
        <v>4667</v>
      </c>
      <c r="AB616" t="s">
        <v>4784</v>
      </c>
    </row>
    <row r="617" spans="1:28" ht="15" hidden="1" customHeight="1" x14ac:dyDescent="0.2">
      <c r="A617" t="s">
        <v>4087</v>
      </c>
      <c r="B617" t="s">
        <v>4656</v>
      </c>
      <c r="C617" s="50">
        <f t="shared" ca="1" si="47"/>
        <v>56</v>
      </c>
      <c r="D617" t="s">
        <v>4776</v>
      </c>
      <c r="F617" s="34" t="str">
        <f>IF(AND(V617="TEXT",AB617&lt;&gt;""),"Coded",VLOOKUP(V617,Lists!$E$1:$F$12,2,FALSE))</f>
        <v>Coded</v>
      </c>
      <c r="G617" s="50">
        <f t="shared" ca="1" si="48"/>
        <v>5</v>
      </c>
      <c r="H617" t="s">
        <v>4669</v>
      </c>
      <c r="J617" s="34" t="str">
        <f t="shared" si="45"/>
        <v/>
      </c>
      <c r="K617" s="34" t="str">
        <f t="shared" si="46"/>
        <v/>
      </c>
      <c r="O617" t="s">
        <v>1015</v>
      </c>
      <c r="P617" s="34" t="str">
        <f t="shared" si="49"/>
        <v/>
      </c>
      <c r="V617" t="s">
        <v>16</v>
      </c>
      <c r="W617" t="s">
        <v>4777</v>
      </c>
      <c r="X617" t="s">
        <v>4778</v>
      </c>
      <c r="Y617" t="s">
        <v>4779</v>
      </c>
      <c r="Z617" t="s">
        <v>4780</v>
      </c>
      <c r="AA617" t="s">
        <v>4669</v>
      </c>
      <c r="AB617" t="s">
        <v>4785</v>
      </c>
    </row>
    <row r="618" spans="1:28" ht="15" hidden="1" customHeight="1" x14ac:dyDescent="0.2">
      <c r="A618" t="s">
        <v>4087</v>
      </c>
      <c r="B618" t="s">
        <v>4656</v>
      </c>
      <c r="C618" s="50">
        <f t="shared" ca="1" si="47"/>
        <v>56</v>
      </c>
      <c r="D618" t="s">
        <v>4776</v>
      </c>
      <c r="F618" s="34" t="str">
        <f>IF(AND(V618="TEXT",AB618&lt;&gt;""),"Coded",VLOOKUP(V618,Lists!$E$1:$F$12,2,FALSE))</f>
        <v>Coded</v>
      </c>
      <c r="G618" s="50">
        <f t="shared" ca="1" si="48"/>
        <v>6</v>
      </c>
      <c r="H618" t="s">
        <v>4671</v>
      </c>
      <c r="J618" s="34" t="str">
        <f t="shared" si="45"/>
        <v/>
      </c>
      <c r="K618" s="34" t="str">
        <f t="shared" si="46"/>
        <v/>
      </c>
      <c r="O618" t="s">
        <v>1015</v>
      </c>
      <c r="P618" s="34" t="str">
        <f t="shared" si="49"/>
        <v/>
      </c>
      <c r="V618" t="s">
        <v>16</v>
      </c>
      <c r="W618" t="s">
        <v>4777</v>
      </c>
      <c r="X618" t="s">
        <v>4778</v>
      </c>
      <c r="Y618" t="s">
        <v>4779</v>
      </c>
      <c r="Z618" t="s">
        <v>4780</v>
      </c>
      <c r="AA618" t="s">
        <v>4671</v>
      </c>
      <c r="AB618" t="s">
        <v>4786</v>
      </c>
    </row>
    <row r="619" spans="1:28" ht="15" hidden="1" customHeight="1" x14ac:dyDescent="0.2">
      <c r="A619" t="s">
        <v>4087</v>
      </c>
      <c r="B619" t="s">
        <v>4656</v>
      </c>
      <c r="C619" s="50">
        <f t="shared" ca="1" si="47"/>
        <v>56</v>
      </c>
      <c r="D619" t="s">
        <v>4776</v>
      </c>
      <c r="F619" s="34" t="str">
        <f>IF(AND(V619="TEXT",AB619&lt;&gt;""),"Coded",VLOOKUP(V619,Lists!$E$1:$F$12,2,FALSE))</f>
        <v>Coded</v>
      </c>
      <c r="G619" s="50">
        <f t="shared" ca="1" si="48"/>
        <v>7</v>
      </c>
      <c r="H619" t="s">
        <v>4673</v>
      </c>
      <c r="J619" s="34" t="str">
        <f t="shared" si="45"/>
        <v/>
      </c>
      <c r="K619" s="34" t="str">
        <f t="shared" si="46"/>
        <v/>
      </c>
      <c r="O619" t="s">
        <v>1015</v>
      </c>
      <c r="P619" s="34" t="str">
        <f t="shared" si="49"/>
        <v/>
      </c>
      <c r="V619" t="s">
        <v>16</v>
      </c>
      <c r="W619" t="s">
        <v>4777</v>
      </c>
      <c r="X619" t="s">
        <v>4778</v>
      </c>
      <c r="Y619" t="s">
        <v>4779</v>
      </c>
      <c r="Z619" t="s">
        <v>4780</v>
      </c>
      <c r="AA619" t="s">
        <v>4673</v>
      </c>
      <c r="AB619" t="s">
        <v>4787</v>
      </c>
    </row>
    <row r="620" spans="1:28" ht="15" hidden="1" customHeight="1" x14ac:dyDescent="0.2">
      <c r="A620" t="s">
        <v>4087</v>
      </c>
      <c r="B620" t="s">
        <v>4656</v>
      </c>
      <c r="C620" s="50">
        <f t="shared" ca="1" si="47"/>
        <v>56</v>
      </c>
      <c r="D620" t="s">
        <v>4776</v>
      </c>
      <c r="F620" s="34" t="str">
        <f>IF(AND(V620="TEXT",AB620&lt;&gt;""),"Coded",VLOOKUP(V620,Lists!$E$1:$F$12,2,FALSE))</f>
        <v>Coded</v>
      </c>
      <c r="G620" s="50">
        <f t="shared" ca="1" si="48"/>
        <v>8</v>
      </c>
      <c r="H620" t="s">
        <v>4675</v>
      </c>
      <c r="J620" s="34" t="str">
        <f t="shared" si="45"/>
        <v/>
      </c>
      <c r="K620" s="34" t="str">
        <f t="shared" si="46"/>
        <v/>
      </c>
      <c r="O620" t="s">
        <v>1015</v>
      </c>
      <c r="P620" s="34" t="str">
        <f t="shared" si="49"/>
        <v/>
      </c>
      <c r="V620" t="s">
        <v>16</v>
      </c>
      <c r="W620" t="s">
        <v>4777</v>
      </c>
      <c r="X620" t="s">
        <v>4778</v>
      </c>
      <c r="Y620" t="s">
        <v>4779</v>
      </c>
      <c r="Z620" t="s">
        <v>4780</v>
      </c>
      <c r="AA620" t="s">
        <v>4675</v>
      </c>
      <c r="AB620" t="s">
        <v>4788</v>
      </c>
    </row>
    <row r="621" spans="1:28" ht="15" hidden="1" customHeight="1" x14ac:dyDescent="0.2">
      <c r="A621" t="s">
        <v>4087</v>
      </c>
      <c r="B621" t="s">
        <v>4656</v>
      </c>
      <c r="C621" s="50">
        <f t="shared" ca="1" si="47"/>
        <v>56</v>
      </c>
      <c r="D621" t="s">
        <v>4776</v>
      </c>
      <c r="F621" s="34" t="str">
        <f>IF(AND(V621="TEXT",AB621&lt;&gt;""),"Coded",VLOOKUP(V621,Lists!$E$1:$F$12,2,FALSE))</f>
        <v>Coded</v>
      </c>
      <c r="G621" s="50">
        <f t="shared" ca="1" si="48"/>
        <v>9</v>
      </c>
      <c r="H621" t="s">
        <v>4677</v>
      </c>
      <c r="J621" s="34" t="str">
        <f t="shared" si="45"/>
        <v/>
      </c>
      <c r="K621" s="34" t="str">
        <f t="shared" si="46"/>
        <v/>
      </c>
      <c r="O621" t="s">
        <v>1015</v>
      </c>
      <c r="P621" s="34" t="str">
        <f t="shared" si="49"/>
        <v/>
      </c>
      <c r="V621" t="s">
        <v>16</v>
      </c>
      <c r="W621" t="s">
        <v>4777</v>
      </c>
      <c r="X621" t="s">
        <v>4778</v>
      </c>
      <c r="Y621" t="s">
        <v>4779</v>
      </c>
      <c r="Z621" t="s">
        <v>4780</v>
      </c>
      <c r="AA621" t="s">
        <v>4677</v>
      </c>
      <c r="AB621" t="s">
        <v>4789</v>
      </c>
    </row>
    <row r="622" spans="1:28" ht="15" hidden="1" customHeight="1" x14ac:dyDescent="0.2">
      <c r="A622" t="s">
        <v>4087</v>
      </c>
      <c r="B622" t="s">
        <v>4656</v>
      </c>
      <c r="C622" s="50">
        <f t="shared" ca="1" si="47"/>
        <v>56</v>
      </c>
      <c r="D622" t="s">
        <v>4776</v>
      </c>
      <c r="F622" s="34" t="str">
        <f>IF(AND(V622="TEXT",AB622&lt;&gt;""),"Coded",VLOOKUP(V622,Lists!$E$1:$F$12,2,FALSE))</f>
        <v>Coded</v>
      </c>
      <c r="G622" s="50">
        <f t="shared" ca="1" si="48"/>
        <v>10</v>
      </c>
      <c r="H622" t="s">
        <v>4679</v>
      </c>
      <c r="J622" s="34" t="str">
        <f t="shared" si="45"/>
        <v/>
      </c>
      <c r="K622" s="34" t="str">
        <f t="shared" si="46"/>
        <v/>
      </c>
      <c r="O622" t="s">
        <v>1015</v>
      </c>
      <c r="P622" s="34" t="str">
        <f t="shared" si="49"/>
        <v/>
      </c>
      <c r="V622" t="s">
        <v>16</v>
      </c>
      <c r="W622" t="s">
        <v>4777</v>
      </c>
      <c r="X622" t="s">
        <v>4778</v>
      </c>
      <c r="Y622" t="s">
        <v>4779</v>
      </c>
      <c r="Z622" t="s">
        <v>4780</v>
      </c>
      <c r="AA622" t="s">
        <v>4679</v>
      </c>
      <c r="AB622" t="s">
        <v>4790</v>
      </c>
    </row>
    <row r="623" spans="1:28" ht="15" hidden="1" customHeight="1" x14ac:dyDescent="0.2">
      <c r="A623" t="s">
        <v>4087</v>
      </c>
      <c r="B623" t="s">
        <v>4656</v>
      </c>
      <c r="C623" s="50">
        <f t="shared" ca="1" si="47"/>
        <v>56</v>
      </c>
      <c r="D623" t="s">
        <v>4776</v>
      </c>
      <c r="F623" s="34" t="str">
        <f>IF(AND(V623="TEXT",AB623&lt;&gt;""),"Coded",VLOOKUP(V623,Lists!$E$1:$F$12,2,FALSE))</f>
        <v>Coded</v>
      </c>
      <c r="G623" s="50">
        <f t="shared" ca="1" si="48"/>
        <v>11</v>
      </c>
      <c r="H623" t="s">
        <v>4681</v>
      </c>
      <c r="J623" s="34" t="str">
        <f t="shared" si="45"/>
        <v/>
      </c>
      <c r="K623" s="34" t="str">
        <f t="shared" si="46"/>
        <v/>
      </c>
      <c r="O623" t="s">
        <v>1015</v>
      </c>
      <c r="P623" s="34" t="str">
        <f t="shared" si="49"/>
        <v/>
      </c>
      <c r="V623" t="s">
        <v>16</v>
      </c>
      <c r="W623" t="s">
        <v>4777</v>
      </c>
      <c r="X623" t="s">
        <v>4778</v>
      </c>
      <c r="Y623" t="s">
        <v>4779</v>
      </c>
      <c r="Z623" t="s">
        <v>4780</v>
      </c>
      <c r="AA623" t="s">
        <v>4681</v>
      </c>
      <c r="AB623" t="s">
        <v>4791</v>
      </c>
    </row>
    <row r="624" spans="1:28" ht="15" hidden="1" customHeight="1" x14ac:dyDescent="0.2">
      <c r="A624" t="s">
        <v>4087</v>
      </c>
      <c r="B624" t="s">
        <v>4656</v>
      </c>
      <c r="C624" s="50">
        <f t="shared" ca="1" si="47"/>
        <v>56</v>
      </c>
      <c r="D624" t="s">
        <v>4776</v>
      </c>
      <c r="F624" s="34" t="str">
        <f>IF(AND(V624="TEXT",AB624&lt;&gt;""),"Coded",VLOOKUP(V624,Lists!$E$1:$F$12,2,FALSE))</f>
        <v>Coded</v>
      </c>
      <c r="G624" s="50">
        <f t="shared" ca="1" si="48"/>
        <v>12</v>
      </c>
      <c r="H624" t="s">
        <v>4683</v>
      </c>
      <c r="J624" s="34" t="str">
        <f t="shared" si="45"/>
        <v/>
      </c>
      <c r="K624" s="34" t="str">
        <f t="shared" si="46"/>
        <v/>
      </c>
      <c r="O624" t="s">
        <v>1015</v>
      </c>
      <c r="P624" s="34" t="str">
        <f t="shared" si="49"/>
        <v/>
      </c>
      <c r="V624" t="s">
        <v>16</v>
      </c>
      <c r="W624" t="s">
        <v>4777</v>
      </c>
      <c r="X624" t="s">
        <v>4778</v>
      </c>
      <c r="Y624" t="s">
        <v>4779</v>
      </c>
      <c r="Z624" t="s">
        <v>4780</v>
      </c>
      <c r="AA624" t="s">
        <v>4683</v>
      </c>
      <c r="AB624" t="s">
        <v>4792</v>
      </c>
    </row>
    <row r="625" spans="1:28" ht="15" hidden="1" customHeight="1" x14ac:dyDescent="0.2">
      <c r="A625" t="s">
        <v>4087</v>
      </c>
      <c r="B625" t="s">
        <v>4656</v>
      </c>
      <c r="C625" s="50">
        <f t="shared" ca="1" si="47"/>
        <v>56</v>
      </c>
      <c r="D625" t="s">
        <v>4776</v>
      </c>
      <c r="F625" s="34" t="str">
        <f>IF(AND(V625="TEXT",AB625&lt;&gt;""),"Coded",VLOOKUP(V625,Lists!$E$1:$F$12,2,FALSE))</f>
        <v>Coded</v>
      </c>
      <c r="G625" s="50">
        <f t="shared" ca="1" si="48"/>
        <v>13</v>
      </c>
      <c r="H625" t="s">
        <v>4685</v>
      </c>
      <c r="J625" s="34" t="str">
        <f t="shared" si="45"/>
        <v/>
      </c>
      <c r="K625" s="34" t="str">
        <f t="shared" si="46"/>
        <v/>
      </c>
      <c r="O625" t="s">
        <v>1015</v>
      </c>
      <c r="P625" s="34" t="str">
        <f t="shared" si="49"/>
        <v/>
      </c>
      <c r="V625" t="s">
        <v>16</v>
      </c>
      <c r="W625" t="s">
        <v>4777</v>
      </c>
      <c r="X625" t="s">
        <v>4778</v>
      </c>
      <c r="Y625" t="s">
        <v>4779</v>
      </c>
      <c r="Z625" t="s">
        <v>4780</v>
      </c>
      <c r="AA625" t="s">
        <v>4685</v>
      </c>
      <c r="AB625" t="s">
        <v>4793</v>
      </c>
    </row>
    <row r="626" spans="1:28" ht="15" hidden="1" customHeight="1" x14ac:dyDescent="0.2">
      <c r="A626" t="s">
        <v>4087</v>
      </c>
      <c r="B626" t="s">
        <v>4656</v>
      </c>
      <c r="C626" s="50">
        <f t="shared" ca="1" si="47"/>
        <v>56</v>
      </c>
      <c r="D626" t="s">
        <v>4776</v>
      </c>
      <c r="F626" s="34" t="str">
        <f>IF(AND(V626="TEXT",AB626&lt;&gt;""),"Coded",VLOOKUP(V626,Lists!$E$1:$F$12,2,FALSE))</f>
        <v>Coded</v>
      </c>
      <c r="G626" s="50">
        <f t="shared" ca="1" si="48"/>
        <v>14</v>
      </c>
      <c r="H626" t="s">
        <v>4687</v>
      </c>
      <c r="J626" s="34" t="str">
        <f t="shared" si="45"/>
        <v/>
      </c>
      <c r="K626" s="34" t="str">
        <f t="shared" si="46"/>
        <v/>
      </c>
      <c r="O626" t="s">
        <v>1015</v>
      </c>
      <c r="P626" s="34" t="str">
        <f t="shared" si="49"/>
        <v/>
      </c>
      <c r="V626" t="s">
        <v>16</v>
      </c>
      <c r="W626" t="s">
        <v>4777</v>
      </c>
      <c r="X626" t="s">
        <v>4778</v>
      </c>
      <c r="Y626" t="s">
        <v>4779</v>
      </c>
      <c r="Z626" t="s">
        <v>4780</v>
      </c>
      <c r="AA626" t="s">
        <v>4687</v>
      </c>
      <c r="AB626" t="s">
        <v>4794</v>
      </c>
    </row>
    <row r="627" spans="1:28" ht="15" hidden="1" customHeight="1" x14ac:dyDescent="0.2">
      <c r="A627" t="s">
        <v>4087</v>
      </c>
      <c r="B627" t="s">
        <v>4656</v>
      </c>
      <c r="C627" s="50">
        <f t="shared" ca="1" si="47"/>
        <v>56</v>
      </c>
      <c r="D627" t="s">
        <v>4776</v>
      </c>
      <c r="F627" s="34" t="str">
        <f>IF(AND(V627="TEXT",AB627&lt;&gt;""),"Coded",VLOOKUP(V627,Lists!$E$1:$F$12,2,FALSE))</f>
        <v>Coded</v>
      </c>
      <c r="G627" s="50">
        <f t="shared" ca="1" si="48"/>
        <v>15</v>
      </c>
      <c r="H627" t="s">
        <v>4689</v>
      </c>
      <c r="J627" s="34" t="str">
        <f t="shared" si="45"/>
        <v/>
      </c>
      <c r="K627" s="34" t="str">
        <f t="shared" si="46"/>
        <v/>
      </c>
      <c r="O627" t="s">
        <v>1015</v>
      </c>
      <c r="P627" s="34" t="str">
        <f t="shared" si="49"/>
        <v/>
      </c>
      <c r="V627" t="s">
        <v>16</v>
      </c>
      <c r="W627" t="s">
        <v>4777</v>
      </c>
      <c r="X627" t="s">
        <v>4778</v>
      </c>
      <c r="Y627" t="s">
        <v>4779</v>
      </c>
      <c r="Z627" t="s">
        <v>4780</v>
      </c>
      <c r="AA627" t="s">
        <v>4689</v>
      </c>
      <c r="AB627" t="s">
        <v>4795</v>
      </c>
    </row>
    <row r="628" spans="1:28" ht="15" hidden="1" customHeight="1" x14ac:dyDescent="0.2">
      <c r="A628" t="s">
        <v>4087</v>
      </c>
      <c r="B628" t="s">
        <v>4656</v>
      </c>
      <c r="C628" s="50">
        <f t="shared" ca="1" si="47"/>
        <v>56</v>
      </c>
      <c r="D628" t="s">
        <v>4776</v>
      </c>
      <c r="F628" s="34" t="str">
        <f>IF(AND(V628="TEXT",AB628&lt;&gt;""),"Coded",VLOOKUP(V628,Lists!$E$1:$F$12,2,FALSE))</f>
        <v>Coded</v>
      </c>
      <c r="G628" s="50">
        <f t="shared" ca="1" si="48"/>
        <v>16</v>
      </c>
      <c r="H628" t="s">
        <v>4691</v>
      </c>
      <c r="J628" s="34" t="str">
        <f t="shared" si="45"/>
        <v/>
      </c>
      <c r="K628" s="34" t="str">
        <f t="shared" si="46"/>
        <v/>
      </c>
      <c r="O628" t="s">
        <v>1015</v>
      </c>
      <c r="P628" s="34" t="str">
        <f t="shared" si="49"/>
        <v/>
      </c>
      <c r="V628" t="s">
        <v>16</v>
      </c>
      <c r="W628" t="s">
        <v>4777</v>
      </c>
      <c r="X628" t="s">
        <v>4778</v>
      </c>
      <c r="Y628" t="s">
        <v>4779</v>
      </c>
      <c r="Z628" t="s">
        <v>4780</v>
      </c>
      <c r="AA628" t="s">
        <v>4691</v>
      </c>
      <c r="AB628" t="s">
        <v>4796</v>
      </c>
    </row>
    <row r="629" spans="1:28" ht="15" hidden="1" customHeight="1" x14ac:dyDescent="0.2">
      <c r="A629" t="s">
        <v>4087</v>
      </c>
      <c r="B629" t="s">
        <v>4656</v>
      </c>
      <c r="C629" s="50">
        <f t="shared" ca="1" si="47"/>
        <v>56</v>
      </c>
      <c r="D629" t="s">
        <v>4776</v>
      </c>
      <c r="F629" s="34" t="str">
        <f>IF(AND(V629="TEXT",AB629&lt;&gt;""),"Coded",VLOOKUP(V629,Lists!$E$1:$F$12,2,FALSE))</f>
        <v>Coded</v>
      </c>
      <c r="G629" s="50">
        <f t="shared" ca="1" si="48"/>
        <v>17</v>
      </c>
      <c r="H629" t="s">
        <v>4693</v>
      </c>
      <c r="J629" s="34" t="str">
        <f t="shared" si="45"/>
        <v/>
      </c>
      <c r="K629" s="34" t="str">
        <f t="shared" si="46"/>
        <v/>
      </c>
      <c r="O629" t="s">
        <v>1015</v>
      </c>
      <c r="P629" s="34" t="str">
        <f t="shared" si="49"/>
        <v/>
      </c>
      <c r="V629" t="s">
        <v>16</v>
      </c>
      <c r="W629" t="s">
        <v>4777</v>
      </c>
      <c r="X629" t="s">
        <v>4778</v>
      </c>
      <c r="Y629" t="s">
        <v>4779</v>
      </c>
      <c r="Z629" t="s">
        <v>4780</v>
      </c>
      <c r="AA629" t="s">
        <v>4693</v>
      </c>
      <c r="AB629" t="s">
        <v>4797</v>
      </c>
    </row>
    <row r="630" spans="1:28" ht="15" hidden="1" customHeight="1" x14ac:dyDescent="0.2">
      <c r="A630" t="s">
        <v>4087</v>
      </c>
      <c r="B630" t="s">
        <v>4656</v>
      </c>
      <c r="C630" s="50">
        <f t="shared" ca="1" si="47"/>
        <v>56</v>
      </c>
      <c r="D630" t="s">
        <v>4776</v>
      </c>
      <c r="F630" s="34" t="str">
        <f>IF(AND(V630="TEXT",AB630&lt;&gt;""),"Coded",VLOOKUP(V630,Lists!$E$1:$F$12,2,FALSE))</f>
        <v>Coded</v>
      </c>
      <c r="G630" s="50">
        <f t="shared" ca="1" si="48"/>
        <v>18</v>
      </c>
      <c r="H630" t="s">
        <v>4695</v>
      </c>
      <c r="J630" s="34" t="str">
        <f t="shared" si="45"/>
        <v/>
      </c>
      <c r="K630" s="34" t="str">
        <f t="shared" si="46"/>
        <v/>
      </c>
      <c r="O630" t="s">
        <v>1015</v>
      </c>
      <c r="P630" s="34" t="str">
        <f t="shared" si="49"/>
        <v/>
      </c>
      <c r="V630" t="s">
        <v>16</v>
      </c>
      <c r="W630" t="s">
        <v>4777</v>
      </c>
      <c r="X630" t="s">
        <v>4778</v>
      </c>
      <c r="Y630" t="s">
        <v>4779</v>
      </c>
      <c r="Z630" t="s">
        <v>4780</v>
      </c>
      <c r="AA630" t="s">
        <v>4695</v>
      </c>
      <c r="AB630" t="s">
        <v>4798</v>
      </c>
    </row>
    <row r="631" spans="1:28" ht="15" hidden="1" customHeight="1" x14ac:dyDescent="0.2">
      <c r="A631" t="s">
        <v>4087</v>
      </c>
      <c r="B631" t="s">
        <v>4656</v>
      </c>
      <c r="C631" s="50">
        <f t="shared" ca="1" si="47"/>
        <v>56</v>
      </c>
      <c r="D631" t="s">
        <v>4776</v>
      </c>
      <c r="F631" s="34" t="str">
        <f>IF(AND(V631="TEXT",AB631&lt;&gt;""),"Coded",VLOOKUP(V631,Lists!$E$1:$F$12,2,FALSE))</f>
        <v>Coded</v>
      </c>
      <c r="G631" s="50">
        <f t="shared" ca="1" si="48"/>
        <v>19</v>
      </c>
      <c r="H631" t="s">
        <v>4697</v>
      </c>
      <c r="J631" s="34" t="str">
        <f t="shared" si="45"/>
        <v/>
      </c>
      <c r="K631" s="34" t="str">
        <f t="shared" si="46"/>
        <v/>
      </c>
      <c r="O631" t="s">
        <v>1015</v>
      </c>
      <c r="P631" s="34" t="str">
        <f t="shared" si="49"/>
        <v/>
      </c>
      <c r="V631" t="s">
        <v>16</v>
      </c>
      <c r="W631" t="s">
        <v>4777</v>
      </c>
      <c r="X631" t="s">
        <v>4778</v>
      </c>
      <c r="Y631" t="s">
        <v>4779</v>
      </c>
      <c r="Z631" t="s">
        <v>4780</v>
      </c>
      <c r="AA631" t="s">
        <v>4697</v>
      </c>
      <c r="AB631" t="s">
        <v>4799</v>
      </c>
    </row>
    <row r="632" spans="1:28" ht="15" hidden="1" customHeight="1" x14ac:dyDescent="0.2">
      <c r="A632" t="s">
        <v>4087</v>
      </c>
      <c r="B632" t="s">
        <v>4656</v>
      </c>
      <c r="C632" s="50">
        <f t="shared" ca="1" si="47"/>
        <v>56</v>
      </c>
      <c r="D632" t="s">
        <v>4776</v>
      </c>
      <c r="F632" s="34" t="str">
        <f>IF(AND(V632="TEXT",AB632&lt;&gt;""),"Coded",VLOOKUP(V632,Lists!$E$1:$F$12,2,FALSE))</f>
        <v>Coded</v>
      </c>
      <c r="G632" s="50">
        <f t="shared" ca="1" si="48"/>
        <v>20</v>
      </c>
      <c r="H632" t="s">
        <v>4699</v>
      </c>
      <c r="J632" s="34" t="str">
        <f t="shared" si="45"/>
        <v/>
      </c>
      <c r="K632" s="34" t="str">
        <f t="shared" si="46"/>
        <v/>
      </c>
      <c r="O632" t="s">
        <v>1015</v>
      </c>
      <c r="P632" s="34" t="str">
        <f t="shared" si="49"/>
        <v/>
      </c>
      <c r="V632" t="s">
        <v>16</v>
      </c>
      <c r="W632" t="s">
        <v>4777</v>
      </c>
      <c r="X632" t="s">
        <v>4778</v>
      </c>
      <c r="Y632" t="s">
        <v>4779</v>
      </c>
      <c r="Z632" t="s">
        <v>4780</v>
      </c>
      <c r="AA632" t="s">
        <v>4699</v>
      </c>
      <c r="AB632" t="s">
        <v>4800</v>
      </c>
    </row>
    <row r="633" spans="1:28" ht="15" hidden="1" customHeight="1" x14ac:dyDescent="0.2">
      <c r="A633" t="s">
        <v>4087</v>
      </c>
      <c r="B633" t="s">
        <v>4656</v>
      </c>
      <c r="C633" s="50">
        <f t="shared" ca="1" si="47"/>
        <v>56</v>
      </c>
      <c r="D633" t="s">
        <v>4776</v>
      </c>
      <c r="F633" s="34" t="str">
        <f>IF(AND(V633="TEXT",AB633&lt;&gt;""),"Coded",VLOOKUP(V633,Lists!$E$1:$F$12,2,FALSE))</f>
        <v>Coded</v>
      </c>
      <c r="G633" s="50">
        <f t="shared" ca="1" si="48"/>
        <v>21</v>
      </c>
      <c r="H633" t="s">
        <v>4701</v>
      </c>
      <c r="J633" s="34" t="str">
        <f t="shared" si="45"/>
        <v/>
      </c>
      <c r="K633" s="34" t="str">
        <f t="shared" si="46"/>
        <v/>
      </c>
      <c r="O633" t="s">
        <v>1015</v>
      </c>
      <c r="P633" s="34" t="str">
        <f t="shared" si="49"/>
        <v/>
      </c>
      <c r="V633" t="s">
        <v>16</v>
      </c>
      <c r="W633" t="s">
        <v>4777</v>
      </c>
      <c r="X633" t="s">
        <v>4778</v>
      </c>
      <c r="Y633" t="s">
        <v>4779</v>
      </c>
      <c r="Z633" t="s">
        <v>4780</v>
      </c>
      <c r="AA633" t="s">
        <v>4701</v>
      </c>
      <c r="AB633" t="s">
        <v>4801</v>
      </c>
    </row>
    <row r="634" spans="1:28" ht="15" hidden="1" customHeight="1" x14ac:dyDescent="0.2">
      <c r="A634" t="s">
        <v>4087</v>
      </c>
      <c r="B634" t="s">
        <v>4656</v>
      </c>
      <c r="C634" s="50">
        <f t="shared" ca="1" si="47"/>
        <v>56</v>
      </c>
      <c r="D634" t="s">
        <v>4776</v>
      </c>
      <c r="F634" s="34" t="str">
        <f>IF(AND(V634="TEXT",AB634&lt;&gt;""),"Coded",VLOOKUP(V634,Lists!$E$1:$F$12,2,FALSE))</f>
        <v>Coded</v>
      </c>
      <c r="G634" s="50">
        <f t="shared" ca="1" si="48"/>
        <v>22</v>
      </c>
      <c r="H634" t="s">
        <v>4703</v>
      </c>
      <c r="J634" s="34" t="str">
        <f t="shared" si="45"/>
        <v/>
      </c>
      <c r="K634" s="34" t="str">
        <f t="shared" si="46"/>
        <v/>
      </c>
      <c r="O634" t="s">
        <v>1015</v>
      </c>
      <c r="P634" s="34" t="str">
        <f t="shared" si="49"/>
        <v/>
      </c>
      <c r="V634" t="s">
        <v>16</v>
      </c>
      <c r="W634" t="s">
        <v>4777</v>
      </c>
      <c r="X634" t="s">
        <v>4778</v>
      </c>
      <c r="Y634" t="s">
        <v>4779</v>
      </c>
      <c r="Z634" t="s">
        <v>4780</v>
      </c>
      <c r="AA634" t="s">
        <v>4703</v>
      </c>
      <c r="AB634" t="s">
        <v>4802</v>
      </c>
    </row>
    <row r="635" spans="1:28" ht="15" hidden="1" customHeight="1" x14ac:dyDescent="0.2">
      <c r="A635" t="s">
        <v>4087</v>
      </c>
      <c r="B635" t="s">
        <v>4656</v>
      </c>
      <c r="C635" s="50">
        <f t="shared" ca="1" si="47"/>
        <v>56</v>
      </c>
      <c r="D635" t="s">
        <v>4776</v>
      </c>
      <c r="F635" s="34" t="str">
        <f>IF(AND(V635="TEXT",AB635&lt;&gt;""),"Coded",VLOOKUP(V635,Lists!$E$1:$F$12,2,FALSE))</f>
        <v>Coded</v>
      </c>
      <c r="G635" s="50">
        <f t="shared" ca="1" si="48"/>
        <v>23</v>
      </c>
      <c r="H635" t="s">
        <v>4705</v>
      </c>
      <c r="J635" s="34" t="str">
        <f t="shared" si="45"/>
        <v/>
      </c>
      <c r="K635" s="34" t="str">
        <f t="shared" si="46"/>
        <v/>
      </c>
      <c r="O635" t="s">
        <v>1015</v>
      </c>
      <c r="P635" s="34" t="str">
        <f t="shared" si="49"/>
        <v/>
      </c>
      <c r="V635" t="s">
        <v>16</v>
      </c>
      <c r="W635" t="s">
        <v>4777</v>
      </c>
      <c r="X635" t="s">
        <v>4778</v>
      </c>
      <c r="Y635" t="s">
        <v>4779</v>
      </c>
      <c r="Z635" t="s">
        <v>4780</v>
      </c>
      <c r="AA635" t="s">
        <v>4705</v>
      </c>
      <c r="AB635" t="s">
        <v>4803</v>
      </c>
    </row>
    <row r="636" spans="1:28" ht="15" hidden="1" customHeight="1" x14ac:dyDescent="0.2">
      <c r="A636" t="s">
        <v>4087</v>
      </c>
      <c r="B636" t="s">
        <v>4656</v>
      </c>
      <c r="C636" s="50">
        <f t="shared" ca="1" si="47"/>
        <v>56</v>
      </c>
      <c r="D636" t="s">
        <v>4776</v>
      </c>
      <c r="F636" s="34" t="str">
        <f>IF(AND(V636="TEXT",AB636&lt;&gt;""),"Coded",VLOOKUP(V636,Lists!$E$1:$F$12,2,FALSE))</f>
        <v>Coded</v>
      </c>
      <c r="G636" s="50">
        <f t="shared" ca="1" si="48"/>
        <v>24</v>
      </c>
      <c r="H636" t="s">
        <v>4707</v>
      </c>
      <c r="J636" s="34" t="str">
        <f t="shared" si="45"/>
        <v/>
      </c>
      <c r="K636" s="34" t="str">
        <f t="shared" si="46"/>
        <v/>
      </c>
      <c r="O636" t="s">
        <v>1015</v>
      </c>
      <c r="P636" s="34" t="str">
        <f t="shared" si="49"/>
        <v/>
      </c>
      <c r="V636" t="s">
        <v>16</v>
      </c>
      <c r="W636" t="s">
        <v>4777</v>
      </c>
      <c r="X636" t="s">
        <v>4778</v>
      </c>
      <c r="Y636" t="s">
        <v>4779</v>
      </c>
      <c r="Z636" t="s">
        <v>4780</v>
      </c>
      <c r="AA636" t="s">
        <v>4707</v>
      </c>
      <c r="AB636" t="s">
        <v>4804</v>
      </c>
    </row>
    <row r="637" spans="1:28" ht="15" hidden="1" customHeight="1" x14ac:dyDescent="0.2">
      <c r="A637" t="s">
        <v>4087</v>
      </c>
      <c r="B637" t="s">
        <v>4656</v>
      </c>
      <c r="C637" s="50">
        <f t="shared" ca="1" si="47"/>
        <v>56</v>
      </c>
      <c r="D637" t="s">
        <v>4776</v>
      </c>
      <c r="F637" s="34" t="str">
        <f>IF(AND(V637="TEXT",AB637&lt;&gt;""),"Coded",VLOOKUP(V637,Lists!$E$1:$F$12,2,FALSE))</f>
        <v>Coded</v>
      </c>
      <c r="G637" s="50">
        <f t="shared" ca="1" si="48"/>
        <v>25</v>
      </c>
      <c r="H637" t="s">
        <v>4709</v>
      </c>
      <c r="J637" s="34" t="str">
        <f t="shared" si="45"/>
        <v/>
      </c>
      <c r="K637" s="34" t="str">
        <f t="shared" si="46"/>
        <v/>
      </c>
      <c r="O637" t="s">
        <v>1015</v>
      </c>
      <c r="P637" s="34" t="str">
        <f t="shared" si="49"/>
        <v/>
      </c>
      <c r="V637" t="s">
        <v>16</v>
      </c>
      <c r="W637" t="s">
        <v>4777</v>
      </c>
      <c r="X637" t="s">
        <v>4778</v>
      </c>
      <c r="Y637" t="s">
        <v>4779</v>
      </c>
      <c r="Z637" t="s">
        <v>4780</v>
      </c>
      <c r="AA637" t="s">
        <v>4709</v>
      </c>
      <c r="AB637" t="s">
        <v>4805</v>
      </c>
    </row>
    <row r="638" spans="1:28" ht="15" hidden="1" customHeight="1" x14ac:dyDescent="0.2">
      <c r="A638" t="s">
        <v>4087</v>
      </c>
      <c r="B638" t="s">
        <v>4656</v>
      </c>
      <c r="C638" s="50">
        <f t="shared" ca="1" si="47"/>
        <v>56</v>
      </c>
      <c r="D638" t="s">
        <v>4776</v>
      </c>
      <c r="F638" s="34" t="str">
        <f>IF(AND(V638="TEXT",AB638&lt;&gt;""),"Coded",VLOOKUP(V638,Lists!$E$1:$F$12,2,FALSE))</f>
        <v>Coded</v>
      </c>
      <c r="G638" s="50">
        <f t="shared" ca="1" si="48"/>
        <v>26</v>
      </c>
      <c r="H638" t="s">
        <v>4711</v>
      </c>
      <c r="J638" s="34" t="str">
        <f t="shared" si="45"/>
        <v/>
      </c>
      <c r="K638" s="34" t="str">
        <f t="shared" si="46"/>
        <v/>
      </c>
      <c r="O638" t="s">
        <v>1015</v>
      </c>
      <c r="P638" s="34" t="str">
        <f t="shared" si="49"/>
        <v/>
      </c>
      <c r="V638" t="s">
        <v>16</v>
      </c>
      <c r="W638" t="s">
        <v>4777</v>
      </c>
      <c r="X638" t="s">
        <v>4778</v>
      </c>
      <c r="Y638" t="s">
        <v>4779</v>
      </c>
      <c r="Z638" t="s">
        <v>4780</v>
      </c>
      <c r="AA638" t="s">
        <v>4711</v>
      </c>
      <c r="AB638" t="s">
        <v>4806</v>
      </c>
    </row>
    <row r="639" spans="1:28" ht="15" hidden="1" customHeight="1" x14ac:dyDescent="0.2">
      <c r="A639" t="s">
        <v>4087</v>
      </c>
      <c r="B639" t="s">
        <v>4656</v>
      </c>
      <c r="C639" s="50">
        <f t="shared" ca="1" si="47"/>
        <v>56</v>
      </c>
      <c r="D639" t="s">
        <v>4776</v>
      </c>
      <c r="F639" s="34" t="str">
        <f>IF(AND(V639="TEXT",AB639&lt;&gt;""),"Coded",VLOOKUP(V639,Lists!$E$1:$F$12,2,FALSE))</f>
        <v>Coded</v>
      </c>
      <c r="G639" s="50">
        <f t="shared" ca="1" si="48"/>
        <v>27</v>
      </c>
      <c r="H639" t="s">
        <v>4713</v>
      </c>
      <c r="J639" s="34" t="str">
        <f t="shared" si="45"/>
        <v/>
      </c>
      <c r="K639" s="34" t="str">
        <f t="shared" si="46"/>
        <v/>
      </c>
      <c r="O639" t="s">
        <v>1015</v>
      </c>
      <c r="P639" s="34" t="str">
        <f t="shared" si="49"/>
        <v/>
      </c>
      <c r="V639" t="s">
        <v>16</v>
      </c>
      <c r="W639" t="s">
        <v>4777</v>
      </c>
      <c r="X639" t="s">
        <v>4778</v>
      </c>
      <c r="Y639" t="s">
        <v>4779</v>
      </c>
      <c r="Z639" t="s">
        <v>4780</v>
      </c>
      <c r="AA639" t="s">
        <v>4713</v>
      </c>
      <c r="AB639" t="s">
        <v>4807</v>
      </c>
    </row>
    <row r="640" spans="1:28" ht="15" hidden="1" customHeight="1" x14ac:dyDescent="0.2">
      <c r="A640" t="s">
        <v>4087</v>
      </c>
      <c r="B640" t="s">
        <v>4656</v>
      </c>
      <c r="C640" s="50">
        <f t="shared" ca="1" si="47"/>
        <v>56</v>
      </c>
      <c r="D640" t="s">
        <v>4776</v>
      </c>
      <c r="F640" s="34" t="str">
        <f>IF(AND(V640="TEXT",AB640&lt;&gt;""),"Coded",VLOOKUP(V640,Lists!$E$1:$F$12,2,FALSE))</f>
        <v>Coded</v>
      </c>
      <c r="G640" s="50">
        <f t="shared" ca="1" si="48"/>
        <v>28</v>
      </c>
      <c r="H640" t="s">
        <v>4715</v>
      </c>
      <c r="J640" s="34" t="str">
        <f t="shared" si="45"/>
        <v/>
      </c>
      <c r="K640" s="34" t="str">
        <f t="shared" si="46"/>
        <v/>
      </c>
      <c r="O640" t="s">
        <v>1015</v>
      </c>
      <c r="P640" s="34" t="str">
        <f t="shared" si="49"/>
        <v/>
      </c>
      <c r="V640" t="s">
        <v>16</v>
      </c>
      <c r="W640" t="s">
        <v>4777</v>
      </c>
      <c r="X640" t="s">
        <v>4778</v>
      </c>
      <c r="Y640" t="s">
        <v>4779</v>
      </c>
      <c r="Z640" t="s">
        <v>4780</v>
      </c>
      <c r="AA640" t="s">
        <v>4715</v>
      </c>
      <c r="AB640" t="s">
        <v>4808</v>
      </c>
    </row>
    <row r="641" spans="1:28" ht="15" hidden="1" customHeight="1" x14ac:dyDescent="0.2">
      <c r="A641" t="s">
        <v>4087</v>
      </c>
      <c r="B641" t="s">
        <v>4656</v>
      </c>
      <c r="C641" s="50">
        <f t="shared" ca="1" si="47"/>
        <v>56</v>
      </c>
      <c r="D641" t="s">
        <v>4776</v>
      </c>
      <c r="F641" s="34" t="str">
        <f>IF(AND(V641="TEXT",AB641&lt;&gt;""),"Coded",VLOOKUP(V641,Lists!$E$1:$F$12,2,FALSE))</f>
        <v>Coded</v>
      </c>
      <c r="G641" s="50">
        <f t="shared" ca="1" si="48"/>
        <v>29</v>
      </c>
      <c r="H641" t="s">
        <v>4717</v>
      </c>
      <c r="J641" s="34" t="str">
        <f t="shared" si="45"/>
        <v/>
      </c>
      <c r="K641" s="34" t="str">
        <f t="shared" si="46"/>
        <v/>
      </c>
      <c r="O641" t="s">
        <v>1015</v>
      </c>
      <c r="P641" s="34" t="str">
        <f t="shared" si="49"/>
        <v/>
      </c>
      <c r="V641" t="s">
        <v>16</v>
      </c>
      <c r="W641" t="s">
        <v>4777</v>
      </c>
      <c r="X641" t="s">
        <v>4778</v>
      </c>
      <c r="Y641" t="s">
        <v>4779</v>
      </c>
      <c r="Z641" t="s">
        <v>4780</v>
      </c>
      <c r="AA641" t="s">
        <v>4717</v>
      </c>
      <c r="AB641" t="s">
        <v>4809</v>
      </c>
    </row>
    <row r="642" spans="1:28" ht="15" hidden="1" customHeight="1" x14ac:dyDescent="0.2">
      <c r="A642" t="s">
        <v>4087</v>
      </c>
      <c r="B642" t="s">
        <v>4656</v>
      </c>
      <c r="C642" s="50">
        <f t="shared" ca="1" si="47"/>
        <v>56</v>
      </c>
      <c r="D642" t="s">
        <v>4776</v>
      </c>
      <c r="F642" s="34" t="str">
        <f>IF(AND(V642="TEXT",AB642&lt;&gt;""),"Coded",VLOOKUP(V642,Lists!$E$1:$F$12,2,FALSE))</f>
        <v>Coded</v>
      </c>
      <c r="G642" s="50">
        <f t="shared" ca="1" si="48"/>
        <v>30</v>
      </c>
      <c r="H642" t="s">
        <v>4719</v>
      </c>
      <c r="J642" s="34" t="str">
        <f t="shared" si="45"/>
        <v/>
      </c>
      <c r="K642" s="34" t="str">
        <f t="shared" si="46"/>
        <v/>
      </c>
      <c r="O642" t="s">
        <v>1015</v>
      </c>
      <c r="P642" s="34" t="str">
        <f t="shared" si="49"/>
        <v/>
      </c>
      <c r="V642" t="s">
        <v>16</v>
      </c>
      <c r="W642" t="s">
        <v>4777</v>
      </c>
      <c r="X642" t="s">
        <v>4778</v>
      </c>
      <c r="Y642" t="s">
        <v>4779</v>
      </c>
      <c r="Z642" t="s">
        <v>4780</v>
      </c>
      <c r="AA642" t="s">
        <v>4719</v>
      </c>
      <c r="AB642" t="s">
        <v>4810</v>
      </c>
    </row>
    <row r="643" spans="1:28" ht="15" hidden="1" customHeight="1" x14ac:dyDescent="0.2">
      <c r="A643" t="s">
        <v>4087</v>
      </c>
      <c r="B643" t="s">
        <v>4656</v>
      </c>
      <c r="C643" s="50">
        <f t="shared" ca="1" si="47"/>
        <v>56</v>
      </c>
      <c r="D643" t="s">
        <v>4776</v>
      </c>
      <c r="F643" s="34" t="str">
        <f>IF(AND(V643="TEXT",AB643&lt;&gt;""),"Coded",VLOOKUP(V643,Lists!$E$1:$F$12,2,FALSE))</f>
        <v>Coded</v>
      </c>
      <c r="G643" s="50">
        <f t="shared" ca="1" si="48"/>
        <v>31</v>
      </c>
      <c r="H643" t="s">
        <v>4721</v>
      </c>
      <c r="J643" s="34" t="str">
        <f t="shared" ref="J643:J706" si="50">IF(V643="BOOLEAN","Yes/no",IF(V643="TRUE_ONLY","True only",IF(V643="INTEGER","Integer",IF(V643="INTEGER_ZERO_OR_POSITIVE","Integer zero or positive",""))))</f>
        <v/>
      </c>
      <c r="K643" s="34" t="str">
        <f t="shared" ref="K643:K706" si="51">IF(V643="LONG_TEXT",255,IF(AND(V643="TEXT",AB643=""),50,""))</f>
        <v/>
      </c>
      <c r="O643" t="s">
        <v>1015</v>
      </c>
      <c r="P643" s="34" t="str">
        <f t="shared" si="49"/>
        <v/>
      </c>
      <c r="V643" t="s">
        <v>16</v>
      </c>
      <c r="W643" t="s">
        <v>4777</v>
      </c>
      <c r="X643" t="s">
        <v>4778</v>
      </c>
      <c r="Y643" t="s">
        <v>4779</v>
      </c>
      <c r="Z643" t="s">
        <v>4780</v>
      </c>
      <c r="AA643" t="s">
        <v>4721</v>
      </c>
      <c r="AB643" t="s">
        <v>4811</v>
      </c>
    </row>
    <row r="644" spans="1:28" ht="15" hidden="1" customHeight="1" x14ac:dyDescent="0.2">
      <c r="A644" t="s">
        <v>4087</v>
      </c>
      <c r="B644" t="s">
        <v>4656</v>
      </c>
      <c r="C644" s="50">
        <f t="shared" ref="C644:C707" ca="1" si="52">IF(A644&lt;&gt;OFFSET(A644,-1,0),1,OFFSET(C644,-1,0)+IF(D644=OFFSET(D644,-1,0),0,1))</f>
        <v>56</v>
      </c>
      <c r="D644" t="s">
        <v>4776</v>
      </c>
      <c r="F644" s="34" t="str">
        <f>IF(AND(V644="TEXT",AB644&lt;&gt;""),"Coded",VLOOKUP(V644,Lists!$E$1:$F$12,2,FALSE))</f>
        <v>Coded</v>
      </c>
      <c r="G644" s="50">
        <f t="shared" ca="1" si="48"/>
        <v>32</v>
      </c>
      <c r="H644" t="s">
        <v>4723</v>
      </c>
      <c r="J644" s="34" t="str">
        <f t="shared" si="50"/>
        <v/>
      </c>
      <c r="K644" s="34" t="str">
        <f t="shared" si="51"/>
        <v/>
      </c>
      <c r="O644" t="s">
        <v>1015</v>
      </c>
      <c r="P644" s="34" t="str">
        <f t="shared" si="49"/>
        <v/>
      </c>
      <c r="V644" t="s">
        <v>16</v>
      </c>
      <c r="W644" t="s">
        <v>4777</v>
      </c>
      <c r="X644" t="s">
        <v>4778</v>
      </c>
      <c r="Y644" t="s">
        <v>4779</v>
      </c>
      <c r="Z644" t="s">
        <v>4780</v>
      </c>
      <c r="AA644" t="s">
        <v>4723</v>
      </c>
      <c r="AB644" t="s">
        <v>4812</v>
      </c>
    </row>
    <row r="645" spans="1:28" ht="15" hidden="1" customHeight="1" x14ac:dyDescent="0.2">
      <c r="A645" t="s">
        <v>4087</v>
      </c>
      <c r="B645" t="s">
        <v>4656</v>
      </c>
      <c r="C645" s="50">
        <f t="shared" ca="1" si="52"/>
        <v>56</v>
      </c>
      <c r="D645" t="s">
        <v>4776</v>
      </c>
      <c r="F645" s="34" t="str">
        <f>IF(AND(V645="TEXT",AB645&lt;&gt;""),"Coded",VLOOKUP(V645,Lists!$E$1:$F$12,2,FALSE))</f>
        <v>Coded</v>
      </c>
      <c r="G645" s="50">
        <f t="shared" ref="G645:G708" ca="1" si="53">IF(F645="Coded",IF(D645&lt;&gt;OFFSET(D645,-1,0),1,_xlfn.MAXIFS(INDIRECT("G$1:G"&amp;ROW()-1),INDIRECT("A$1:A"&amp;ROW()-1),A645,INDIRECT("D$1:D"&amp;ROW()-1),D645)+1),"")</f>
        <v>33</v>
      </c>
      <c r="H645" t="s">
        <v>4725</v>
      </c>
      <c r="J645" s="34" t="str">
        <f t="shared" si="50"/>
        <v/>
      </c>
      <c r="K645" s="34" t="str">
        <f t="shared" si="51"/>
        <v/>
      </c>
      <c r="O645" t="s">
        <v>1015</v>
      </c>
      <c r="P645" s="34" t="str">
        <f t="shared" si="49"/>
        <v/>
      </c>
      <c r="V645" t="s">
        <v>16</v>
      </c>
      <c r="W645" t="s">
        <v>4777</v>
      </c>
      <c r="X645" t="s">
        <v>4778</v>
      </c>
      <c r="Y645" t="s">
        <v>4779</v>
      </c>
      <c r="Z645" t="s">
        <v>4780</v>
      </c>
      <c r="AA645" t="s">
        <v>4725</v>
      </c>
      <c r="AB645" t="s">
        <v>4813</v>
      </c>
    </row>
    <row r="646" spans="1:28" ht="15" hidden="1" customHeight="1" x14ac:dyDescent="0.2">
      <c r="A646" t="s">
        <v>4087</v>
      </c>
      <c r="B646" t="s">
        <v>4656</v>
      </c>
      <c r="C646" s="50">
        <f t="shared" ca="1" si="52"/>
        <v>56</v>
      </c>
      <c r="D646" t="s">
        <v>4776</v>
      </c>
      <c r="F646" s="34" t="str">
        <f>IF(AND(V646="TEXT",AB646&lt;&gt;""),"Coded",VLOOKUP(V646,Lists!$E$1:$F$12,2,FALSE))</f>
        <v>Coded</v>
      </c>
      <c r="G646" s="50">
        <f t="shared" ca="1" si="53"/>
        <v>34</v>
      </c>
      <c r="H646" t="s">
        <v>4727</v>
      </c>
      <c r="J646" s="34" t="str">
        <f t="shared" si="50"/>
        <v/>
      </c>
      <c r="K646" s="34" t="str">
        <f t="shared" si="51"/>
        <v/>
      </c>
      <c r="O646" t="s">
        <v>1015</v>
      </c>
      <c r="P646" s="34" t="str">
        <f t="shared" si="49"/>
        <v/>
      </c>
      <c r="V646" t="s">
        <v>16</v>
      </c>
      <c r="W646" t="s">
        <v>4777</v>
      </c>
      <c r="X646" t="s">
        <v>4778</v>
      </c>
      <c r="Y646" t="s">
        <v>4779</v>
      </c>
      <c r="Z646" t="s">
        <v>4780</v>
      </c>
      <c r="AA646" t="s">
        <v>4727</v>
      </c>
      <c r="AB646" t="s">
        <v>4814</v>
      </c>
    </row>
    <row r="647" spans="1:28" ht="15" hidden="1" customHeight="1" x14ac:dyDescent="0.2">
      <c r="A647" t="s">
        <v>4087</v>
      </c>
      <c r="B647" t="s">
        <v>4656</v>
      </c>
      <c r="C647" s="50">
        <f t="shared" ca="1" si="52"/>
        <v>56</v>
      </c>
      <c r="D647" t="s">
        <v>4776</v>
      </c>
      <c r="F647" s="34" t="str">
        <f>IF(AND(V647="TEXT",AB647&lt;&gt;""),"Coded",VLOOKUP(V647,Lists!$E$1:$F$12,2,FALSE))</f>
        <v>Coded</v>
      </c>
      <c r="G647" s="50">
        <f t="shared" ca="1" si="53"/>
        <v>35</v>
      </c>
      <c r="H647" t="s">
        <v>4729</v>
      </c>
      <c r="J647" s="34" t="str">
        <f t="shared" si="50"/>
        <v/>
      </c>
      <c r="K647" s="34" t="str">
        <f t="shared" si="51"/>
        <v/>
      </c>
      <c r="O647" t="s">
        <v>1015</v>
      </c>
      <c r="P647" s="34" t="str">
        <f t="shared" si="49"/>
        <v/>
      </c>
      <c r="V647" t="s">
        <v>16</v>
      </c>
      <c r="W647" t="s">
        <v>4777</v>
      </c>
      <c r="X647" t="s">
        <v>4778</v>
      </c>
      <c r="Y647" t="s">
        <v>4779</v>
      </c>
      <c r="Z647" t="s">
        <v>4780</v>
      </c>
      <c r="AA647" t="s">
        <v>4729</v>
      </c>
      <c r="AB647" t="s">
        <v>4815</v>
      </c>
    </row>
    <row r="648" spans="1:28" ht="15" hidden="1" customHeight="1" x14ac:dyDescent="0.2">
      <c r="A648" t="s">
        <v>4087</v>
      </c>
      <c r="B648" t="s">
        <v>4656</v>
      </c>
      <c r="C648" s="50">
        <f t="shared" ca="1" si="52"/>
        <v>56</v>
      </c>
      <c r="D648" t="s">
        <v>4776</v>
      </c>
      <c r="F648" s="34" t="str">
        <f>IF(AND(V648="TEXT",AB648&lt;&gt;""),"Coded",VLOOKUP(V648,Lists!$E$1:$F$12,2,FALSE))</f>
        <v>Coded</v>
      </c>
      <c r="G648" s="50">
        <f t="shared" ca="1" si="53"/>
        <v>36</v>
      </c>
      <c r="H648" t="s">
        <v>4731</v>
      </c>
      <c r="J648" s="34" t="str">
        <f t="shared" si="50"/>
        <v/>
      </c>
      <c r="K648" s="34" t="str">
        <f t="shared" si="51"/>
        <v/>
      </c>
      <c r="O648" t="s">
        <v>1015</v>
      </c>
      <c r="P648" s="34" t="str">
        <f t="shared" si="49"/>
        <v/>
      </c>
      <c r="V648" t="s">
        <v>16</v>
      </c>
      <c r="W648" t="s">
        <v>4777</v>
      </c>
      <c r="X648" t="s">
        <v>4778</v>
      </c>
      <c r="Y648" t="s">
        <v>4779</v>
      </c>
      <c r="Z648" t="s">
        <v>4780</v>
      </c>
      <c r="AA648" t="s">
        <v>4731</v>
      </c>
      <c r="AB648" t="s">
        <v>4816</v>
      </c>
    </row>
    <row r="649" spans="1:28" ht="15" hidden="1" customHeight="1" x14ac:dyDescent="0.2">
      <c r="A649" t="s">
        <v>4087</v>
      </c>
      <c r="B649" t="s">
        <v>4656</v>
      </c>
      <c r="C649" s="50">
        <f t="shared" ca="1" si="52"/>
        <v>56</v>
      </c>
      <c r="D649" t="s">
        <v>4776</v>
      </c>
      <c r="F649" s="34" t="str">
        <f>IF(AND(V649="TEXT",AB649&lt;&gt;""),"Coded",VLOOKUP(V649,Lists!$E$1:$F$12,2,FALSE))</f>
        <v>Coded</v>
      </c>
      <c r="G649" s="50">
        <f t="shared" ca="1" si="53"/>
        <v>37</v>
      </c>
      <c r="H649" t="s">
        <v>580</v>
      </c>
      <c r="J649" s="34" t="str">
        <f t="shared" si="50"/>
        <v/>
      </c>
      <c r="K649" s="34" t="str">
        <f t="shared" si="51"/>
        <v/>
      </c>
      <c r="O649" t="s">
        <v>1015</v>
      </c>
      <c r="P649" s="34" t="str">
        <f t="shared" si="49"/>
        <v/>
      </c>
      <c r="V649" t="s">
        <v>16</v>
      </c>
      <c r="W649" t="s">
        <v>4777</v>
      </c>
      <c r="X649" t="s">
        <v>4778</v>
      </c>
      <c r="Y649" t="s">
        <v>4779</v>
      </c>
      <c r="Z649" t="s">
        <v>4780</v>
      </c>
      <c r="AA649" t="s">
        <v>580</v>
      </c>
      <c r="AB649" t="s">
        <v>4817</v>
      </c>
    </row>
    <row r="650" spans="1:28" ht="15" hidden="1" customHeight="1" x14ac:dyDescent="0.2">
      <c r="A650" t="s">
        <v>4087</v>
      </c>
      <c r="B650" t="s">
        <v>1477</v>
      </c>
      <c r="C650" s="50">
        <f t="shared" ca="1" si="52"/>
        <v>57</v>
      </c>
      <c r="D650" t="s">
        <v>4818</v>
      </c>
      <c r="F650" s="34" t="str">
        <f>IF(AND(V650="TEXT",AB650&lt;&gt;""),"Coded",VLOOKUP(V650,Lists!$E$1:$F$12,2,FALSE))</f>
        <v>Coded</v>
      </c>
      <c r="G650" s="50">
        <f t="shared" ca="1" si="53"/>
        <v>1</v>
      </c>
      <c r="H650" t="s">
        <v>2284</v>
      </c>
      <c r="J650" s="34" t="str">
        <f t="shared" si="50"/>
        <v/>
      </c>
      <c r="K650" s="34" t="str">
        <f t="shared" si="51"/>
        <v/>
      </c>
      <c r="O650" t="s">
        <v>4819</v>
      </c>
      <c r="P650" s="34" t="str">
        <f t="shared" si="49"/>
        <v/>
      </c>
      <c r="V650" t="s">
        <v>16</v>
      </c>
      <c r="W650" t="s">
        <v>1095</v>
      </c>
      <c r="X650" t="s">
        <v>1096</v>
      </c>
      <c r="Y650" t="s">
        <v>1097</v>
      </c>
      <c r="Z650" t="s">
        <v>1098</v>
      </c>
      <c r="AA650" t="s">
        <v>2284</v>
      </c>
      <c r="AB650" t="s">
        <v>2285</v>
      </c>
    </row>
    <row r="651" spans="1:28" ht="15" hidden="1" customHeight="1" x14ac:dyDescent="0.2">
      <c r="A651" t="s">
        <v>4087</v>
      </c>
      <c r="B651" t="s">
        <v>1477</v>
      </c>
      <c r="C651" s="50">
        <f t="shared" ca="1" si="52"/>
        <v>57</v>
      </c>
      <c r="D651" t="s">
        <v>4818</v>
      </c>
      <c r="F651" s="34" t="str">
        <f>IF(AND(V651="TEXT",AB651&lt;&gt;""),"Coded",VLOOKUP(V651,Lists!$E$1:$F$12,2,FALSE))</f>
        <v>Coded</v>
      </c>
      <c r="G651" s="50">
        <f t="shared" ca="1" si="53"/>
        <v>2</v>
      </c>
      <c r="H651" t="s">
        <v>2289</v>
      </c>
      <c r="J651" s="34" t="str">
        <f t="shared" si="50"/>
        <v/>
      </c>
      <c r="K651" s="34" t="str">
        <f t="shared" si="51"/>
        <v/>
      </c>
      <c r="O651" t="s">
        <v>1015</v>
      </c>
      <c r="P651" s="34" t="str">
        <f t="shared" si="49"/>
        <v/>
      </c>
      <c r="V651" t="s">
        <v>16</v>
      </c>
      <c r="W651" t="s">
        <v>1095</v>
      </c>
      <c r="X651" t="s">
        <v>1096</v>
      </c>
      <c r="Y651" t="s">
        <v>1097</v>
      </c>
      <c r="Z651" t="s">
        <v>1098</v>
      </c>
      <c r="AA651" t="s">
        <v>2289</v>
      </c>
      <c r="AB651" t="s">
        <v>2290</v>
      </c>
    </row>
    <row r="652" spans="1:28" ht="15" hidden="1" customHeight="1" x14ac:dyDescent="0.2">
      <c r="A652" t="s">
        <v>4087</v>
      </c>
      <c r="B652" t="s">
        <v>1477</v>
      </c>
      <c r="C652" s="50">
        <f t="shared" ca="1" si="52"/>
        <v>57</v>
      </c>
      <c r="D652" t="s">
        <v>4818</v>
      </c>
      <c r="F652" s="34" t="str">
        <f>IF(AND(V652="TEXT",AB652&lt;&gt;""),"Coded",VLOOKUP(V652,Lists!$E$1:$F$12,2,FALSE))</f>
        <v>Coded</v>
      </c>
      <c r="G652" s="50">
        <f t="shared" ca="1" si="53"/>
        <v>3</v>
      </c>
      <c r="H652" t="s">
        <v>4820</v>
      </c>
      <c r="J652" s="34" t="str">
        <f t="shared" si="50"/>
        <v/>
      </c>
      <c r="K652" s="34" t="str">
        <f t="shared" si="51"/>
        <v/>
      </c>
      <c r="O652" t="s">
        <v>1015</v>
      </c>
      <c r="P652" s="34" t="str">
        <f t="shared" si="49"/>
        <v/>
      </c>
      <c r="V652" t="s">
        <v>16</v>
      </c>
      <c r="W652" t="s">
        <v>1095</v>
      </c>
      <c r="X652" t="s">
        <v>1096</v>
      </c>
      <c r="Y652" t="s">
        <v>1097</v>
      </c>
      <c r="Z652" t="s">
        <v>1098</v>
      </c>
      <c r="AA652" t="s">
        <v>4820</v>
      </c>
      <c r="AB652" t="s">
        <v>4821</v>
      </c>
    </row>
    <row r="653" spans="1:28" ht="15" hidden="1" customHeight="1" x14ac:dyDescent="0.2">
      <c r="A653" t="s">
        <v>4087</v>
      </c>
      <c r="B653" t="s">
        <v>1477</v>
      </c>
      <c r="C653" s="50">
        <f t="shared" ca="1" si="52"/>
        <v>57</v>
      </c>
      <c r="D653" t="s">
        <v>4818</v>
      </c>
      <c r="F653" s="34" t="str">
        <f>IF(AND(V653="TEXT",AB653&lt;&gt;""),"Coded",VLOOKUP(V653,Lists!$E$1:$F$12,2,FALSE))</f>
        <v>Coded</v>
      </c>
      <c r="G653" s="50">
        <f t="shared" ca="1" si="53"/>
        <v>4</v>
      </c>
      <c r="H653" t="s">
        <v>4822</v>
      </c>
      <c r="J653" s="34" t="str">
        <f t="shared" si="50"/>
        <v/>
      </c>
      <c r="K653" s="34" t="str">
        <f t="shared" si="51"/>
        <v/>
      </c>
      <c r="O653" t="s">
        <v>1015</v>
      </c>
      <c r="P653" s="34" t="str">
        <f t="shared" si="49"/>
        <v/>
      </c>
      <c r="V653" t="s">
        <v>16</v>
      </c>
      <c r="W653" t="s">
        <v>1095</v>
      </c>
      <c r="X653" t="s">
        <v>1096</v>
      </c>
      <c r="Y653" t="s">
        <v>1097</v>
      </c>
      <c r="Z653" t="s">
        <v>1098</v>
      </c>
      <c r="AA653" t="s">
        <v>4822</v>
      </c>
      <c r="AB653" t="s">
        <v>4823</v>
      </c>
    </row>
    <row r="654" spans="1:28" ht="15" hidden="1" customHeight="1" x14ac:dyDescent="0.2">
      <c r="A654" t="s">
        <v>4087</v>
      </c>
      <c r="B654" t="s">
        <v>1477</v>
      </c>
      <c r="C654" s="50">
        <f t="shared" ca="1" si="52"/>
        <v>57</v>
      </c>
      <c r="D654" t="s">
        <v>4818</v>
      </c>
      <c r="F654" s="34" t="str">
        <f>IF(AND(V654="TEXT",AB654&lt;&gt;""),"Coded",VLOOKUP(V654,Lists!$E$1:$F$12,2,FALSE))</f>
        <v>Coded</v>
      </c>
      <c r="G654" s="50">
        <f t="shared" ca="1" si="53"/>
        <v>5</v>
      </c>
      <c r="H654" t="s">
        <v>2281</v>
      </c>
      <c r="J654" s="34" t="str">
        <f t="shared" si="50"/>
        <v/>
      </c>
      <c r="K654" s="34" t="str">
        <f t="shared" si="51"/>
        <v/>
      </c>
      <c r="O654" t="s">
        <v>1015</v>
      </c>
      <c r="P654" s="34" t="str">
        <f t="shared" si="49"/>
        <v/>
      </c>
      <c r="V654" t="s">
        <v>16</v>
      </c>
      <c r="W654" t="s">
        <v>1095</v>
      </c>
      <c r="X654" t="s">
        <v>1096</v>
      </c>
      <c r="Y654" t="s">
        <v>1097</v>
      </c>
      <c r="Z654" t="s">
        <v>1098</v>
      </c>
      <c r="AA654" t="s">
        <v>2281</v>
      </c>
      <c r="AB654" t="s">
        <v>4824</v>
      </c>
    </row>
    <row r="655" spans="1:28" ht="15" hidden="1" customHeight="1" x14ac:dyDescent="0.2">
      <c r="A655" t="s">
        <v>4087</v>
      </c>
      <c r="B655" t="s">
        <v>1477</v>
      </c>
      <c r="C655" s="50">
        <f t="shared" ca="1" si="52"/>
        <v>57</v>
      </c>
      <c r="D655" t="s">
        <v>4818</v>
      </c>
      <c r="F655" s="34" t="str">
        <f>IF(AND(V655="TEXT",AB655&lt;&gt;""),"Coded",VLOOKUP(V655,Lists!$E$1:$F$12,2,FALSE))</f>
        <v>Coded</v>
      </c>
      <c r="G655" s="50">
        <f t="shared" ca="1" si="53"/>
        <v>6</v>
      </c>
      <c r="H655" t="s">
        <v>4825</v>
      </c>
      <c r="J655" s="34" t="str">
        <f t="shared" si="50"/>
        <v/>
      </c>
      <c r="K655" s="34" t="str">
        <f t="shared" si="51"/>
        <v/>
      </c>
      <c r="O655" t="s">
        <v>1015</v>
      </c>
      <c r="P655" s="34" t="str">
        <f t="shared" si="49"/>
        <v/>
      </c>
      <c r="V655" t="s">
        <v>16</v>
      </c>
      <c r="W655" t="s">
        <v>1095</v>
      </c>
      <c r="X655" t="s">
        <v>1096</v>
      </c>
      <c r="Y655" t="s">
        <v>1097</v>
      </c>
      <c r="Z655" t="s">
        <v>1098</v>
      </c>
      <c r="AA655" t="s">
        <v>4825</v>
      </c>
      <c r="AB655" t="s">
        <v>4826</v>
      </c>
    </row>
    <row r="656" spans="1:28" ht="15" hidden="1" customHeight="1" x14ac:dyDescent="0.2">
      <c r="A656" t="s">
        <v>4087</v>
      </c>
      <c r="B656" t="s">
        <v>1477</v>
      </c>
      <c r="C656" s="50">
        <f t="shared" ca="1" si="52"/>
        <v>57</v>
      </c>
      <c r="D656" t="s">
        <v>4818</v>
      </c>
      <c r="F656" s="34" t="str">
        <f>IF(AND(V656="TEXT",AB656&lt;&gt;""),"Coded",VLOOKUP(V656,Lists!$E$1:$F$12,2,FALSE))</f>
        <v>Coded</v>
      </c>
      <c r="G656" s="50">
        <f t="shared" ca="1" si="53"/>
        <v>7</v>
      </c>
      <c r="H656" t="s">
        <v>4827</v>
      </c>
      <c r="J656" s="34" t="str">
        <f t="shared" si="50"/>
        <v/>
      </c>
      <c r="K656" s="34" t="str">
        <f t="shared" si="51"/>
        <v/>
      </c>
      <c r="O656" t="s">
        <v>1015</v>
      </c>
      <c r="P656" s="34" t="str">
        <f t="shared" si="49"/>
        <v/>
      </c>
      <c r="V656" t="s">
        <v>16</v>
      </c>
      <c r="W656" t="s">
        <v>1095</v>
      </c>
      <c r="X656" t="s">
        <v>1096</v>
      </c>
      <c r="Y656" t="s">
        <v>1097</v>
      </c>
      <c r="Z656" t="s">
        <v>1098</v>
      </c>
      <c r="AA656" t="s">
        <v>4827</v>
      </c>
      <c r="AB656" t="s">
        <v>4828</v>
      </c>
    </row>
    <row r="657" spans="1:28" ht="15" hidden="1" customHeight="1" x14ac:dyDescent="0.2">
      <c r="A657" t="s">
        <v>4087</v>
      </c>
      <c r="B657" t="s">
        <v>1477</v>
      </c>
      <c r="C657" s="50">
        <f t="shared" ca="1" si="52"/>
        <v>57</v>
      </c>
      <c r="D657" t="s">
        <v>4818</v>
      </c>
      <c r="F657" s="34" t="str">
        <f>IF(AND(V657="TEXT",AB657&lt;&gt;""),"Coded",VLOOKUP(V657,Lists!$E$1:$F$12,2,FALSE))</f>
        <v>Coded</v>
      </c>
      <c r="G657" s="50">
        <f t="shared" ca="1" si="53"/>
        <v>8</v>
      </c>
      <c r="H657" t="s">
        <v>4829</v>
      </c>
      <c r="J657" s="34" t="str">
        <f t="shared" si="50"/>
        <v/>
      </c>
      <c r="K657" s="34" t="str">
        <f t="shared" si="51"/>
        <v/>
      </c>
      <c r="O657" t="s">
        <v>1015</v>
      </c>
      <c r="P657" s="34" t="str">
        <f t="shared" si="49"/>
        <v/>
      </c>
      <c r="V657" t="s">
        <v>16</v>
      </c>
      <c r="W657" t="s">
        <v>1095</v>
      </c>
      <c r="X657" t="s">
        <v>1096</v>
      </c>
      <c r="Y657" t="s">
        <v>1097</v>
      </c>
      <c r="Z657" t="s">
        <v>1098</v>
      </c>
      <c r="AA657" t="s">
        <v>4829</v>
      </c>
      <c r="AB657" t="s">
        <v>4830</v>
      </c>
    </row>
    <row r="658" spans="1:28" ht="15" hidden="1" customHeight="1" x14ac:dyDescent="0.2">
      <c r="A658" t="s">
        <v>4087</v>
      </c>
      <c r="B658" t="s">
        <v>1477</v>
      </c>
      <c r="C658" s="50">
        <f t="shared" ca="1" si="52"/>
        <v>57</v>
      </c>
      <c r="D658" t="s">
        <v>4818</v>
      </c>
      <c r="F658" s="34" t="str">
        <f>IF(AND(V658="TEXT",AB658&lt;&gt;""),"Coded",VLOOKUP(V658,Lists!$E$1:$F$12,2,FALSE))</f>
        <v>Coded</v>
      </c>
      <c r="G658" s="50">
        <f t="shared" ca="1" si="53"/>
        <v>9</v>
      </c>
      <c r="H658" t="s">
        <v>2286</v>
      </c>
      <c r="J658" s="34" t="str">
        <f t="shared" si="50"/>
        <v/>
      </c>
      <c r="K658" s="34" t="str">
        <f t="shared" si="51"/>
        <v/>
      </c>
      <c r="O658" t="s">
        <v>1015</v>
      </c>
      <c r="P658" s="34" t="str">
        <f t="shared" ref="P658:P721" si="54">IF(RIGHT(TRIM(SUBSTITUTE(D658,":","")),7)="specify","Hide concept if ["&amp;D657&amp;"] &lt;&gt; 'Other'","")</f>
        <v/>
      </c>
      <c r="V658" t="s">
        <v>16</v>
      </c>
      <c r="W658" t="s">
        <v>1095</v>
      </c>
      <c r="X658" t="s">
        <v>1096</v>
      </c>
      <c r="Y658" t="s">
        <v>1097</v>
      </c>
      <c r="Z658" t="s">
        <v>1098</v>
      </c>
      <c r="AA658" t="s">
        <v>2286</v>
      </c>
      <c r="AB658" t="s">
        <v>4831</v>
      </c>
    </row>
    <row r="659" spans="1:28" ht="15" hidden="1" customHeight="1" x14ac:dyDescent="0.2">
      <c r="A659" t="s">
        <v>4087</v>
      </c>
      <c r="B659" t="s">
        <v>1477</v>
      </c>
      <c r="C659" s="50">
        <f t="shared" ca="1" si="52"/>
        <v>57</v>
      </c>
      <c r="D659" t="s">
        <v>4818</v>
      </c>
      <c r="F659" s="34" t="str">
        <f>IF(AND(V659="TEXT",AB659&lt;&gt;""),"Coded",VLOOKUP(V659,Lists!$E$1:$F$12,2,FALSE))</f>
        <v>Coded</v>
      </c>
      <c r="G659" s="50">
        <f t="shared" ca="1" si="53"/>
        <v>10</v>
      </c>
      <c r="H659" t="s">
        <v>4832</v>
      </c>
      <c r="J659" s="34" t="str">
        <f t="shared" si="50"/>
        <v/>
      </c>
      <c r="K659" s="34" t="str">
        <f t="shared" si="51"/>
        <v/>
      </c>
      <c r="O659" t="s">
        <v>1015</v>
      </c>
      <c r="P659" s="34" t="str">
        <f t="shared" si="54"/>
        <v/>
      </c>
      <c r="V659" t="s">
        <v>16</v>
      </c>
      <c r="W659" t="s">
        <v>1095</v>
      </c>
      <c r="X659" t="s">
        <v>1096</v>
      </c>
      <c r="Y659" t="s">
        <v>1097</v>
      </c>
      <c r="Z659" t="s">
        <v>1098</v>
      </c>
      <c r="AA659" t="s">
        <v>4832</v>
      </c>
      <c r="AB659" t="s">
        <v>4833</v>
      </c>
    </row>
    <row r="660" spans="1:28" ht="15" hidden="1" customHeight="1" x14ac:dyDescent="0.2">
      <c r="A660" t="s">
        <v>4087</v>
      </c>
      <c r="B660" t="s">
        <v>1477</v>
      </c>
      <c r="C660" s="50">
        <f t="shared" ca="1" si="52"/>
        <v>57</v>
      </c>
      <c r="D660" t="s">
        <v>4818</v>
      </c>
      <c r="F660" s="34" t="str">
        <f>IF(AND(V660="TEXT",AB660&lt;&gt;""),"Coded",VLOOKUP(V660,Lists!$E$1:$F$12,2,FALSE))</f>
        <v>Coded</v>
      </c>
      <c r="G660" s="50">
        <f t="shared" ca="1" si="53"/>
        <v>11</v>
      </c>
      <c r="H660" t="s">
        <v>580</v>
      </c>
      <c r="J660" s="34" t="str">
        <f t="shared" si="50"/>
        <v/>
      </c>
      <c r="K660" s="34" t="str">
        <f t="shared" si="51"/>
        <v/>
      </c>
      <c r="O660" t="s">
        <v>1015</v>
      </c>
      <c r="P660" s="34" t="str">
        <f t="shared" si="54"/>
        <v/>
      </c>
      <c r="V660" t="s">
        <v>16</v>
      </c>
      <c r="W660" t="s">
        <v>1095</v>
      </c>
      <c r="X660" t="s">
        <v>1096</v>
      </c>
      <c r="Y660" t="s">
        <v>1097</v>
      </c>
      <c r="Z660" t="s">
        <v>1098</v>
      </c>
      <c r="AA660" t="s">
        <v>580</v>
      </c>
      <c r="AB660" t="s">
        <v>4834</v>
      </c>
    </row>
    <row r="661" spans="1:28" ht="15" hidden="1" customHeight="1" x14ac:dyDescent="0.2">
      <c r="A661" t="s">
        <v>4087</v>
      </c>
      <c r="B661" t="s">
        <v>4835</v>
      </c>
      <c r="C661" s="50">
        <f t="shared" ca="1" si="52"/>
        <v>58</v>
      </c>
      <c r="D661" t="s">
        <v>1491</v>
      </c>
      <c r="F661" s="34" t="str">
        <f>IF(AND(V661="TEXT",AB661&lt;&gt;""),"Coded",VLOOKUP(V661,Lists!$E$1:$F$12,2,FALSE))</f>
        <v>Boolean</v>
      </c>
      <c r="G661" s="50" t="str">
        <f t="shared" ca="1" si="53"/>
        <v/>
      </c>
      <c r="H661" t="s">
        <v>1015</v>
      </c>
      <c r="J661" s="34" t="str">
        <f t="shared" si="50"/>
        <v>Yes/no</v>
      </c>
      <c r="K661" s="34" t="str">
        <f t="shared" si="51"/>
        <v/>
      </c>
      <c r="O661" t="s">
        <v>1015</v>
      </c>
      <c r="P661" s="34" t="str">
        <f t="shared" si="54"/>
        <v/>
      </c>
      <c r="V661" t="s">
        <v>24</v>
      </c>
      <c r="W661" t="s">
        <v>1498</v>
      </c>
      <c r="X661" t="s">
        <v>1499</v>
      </c>
      <c r="Y661" t="s">
        <v>1015</v>
      </c>
      <c r="Z661" t="s">
        <v>1015</v>
      </c>
      <c r="AA661" t="s">
        <v>1015</v>
      </c>
      <c r="AB661" t="s">
        <v>1015</v>
      </c>
    </row>
    <row r="662" spans="1:28" ht="15" hidden="1" customHeight="1" x14ac:dyDescent="0.2">
      <c r="A662" t="s">
        <v>4087</v>
      </c>
      <c r="B662" t="s">
        <v>4835</v>
      </c>
      <c r="C662" s="50">
        <f t="shared" ca="1" si="52"/>
        <v>59</v>
      </c>
      <c r="D662" t="s">
        <v>1801</v>
      </c>
      <c r="F662" s="34" t="str">
        <f>IF(AND(V662="TEXT",AB662&lt;&gt;""),"Coded",VLOOKUP(V662,Lists!$E$1:$F$12,2,FALSE))</f>
        <v>Date</v>
      </c>
      <c r="G662" s="50" t="str">
        <f t="shared" ca="1" si="53"/>
        <v/>
      </c>
      <c r="H662" t="s">
        <v>1015</v>
      </c>
      <c r="J662" s="34" t="str">
        <f t="shared" si="50"/>
        <v/>
      </c>
      <c r="K662" s="34" t="str">
        <f t="shared" si="51"/>
        <v/>
      </c>
      <c r="O662" t="s">
        <v>4836</v>
      </c>
      <c r="P662" s="34" t="str">
        <f t="shared" si="54"/>
        <v/>
      </c>
      <c r="V662" t="s">
        <v>28</v>
      </c>
      <c r="W662" t="s">
        <v>1506</v>
      </c>
      <c r="X662" t="s">
        <v>1507</v>
      </c>
      <c r="Y662" t="s">
        <v>1015</v>
      </c>
      <c r="Z662" t="s">
        <v>1015</v>
      </c>
      <c r="AA662" t="s">
        <v>1015</v>
      </c>
      <c r="AB662" t="s">
        <v>1015</v>
      </c>
    </row>
    <row r="663" spans="1:28" ht="15" hidden="1" customHeight="1" x14ac:dyDescent="0.2">
      <c r="A663" t="s">
        <v>4087</v>
      </c>
      <c r="B663" t="s">
        <v>4837</v>
      </c>
      <c r="C663" s="50">
        <f t="shared" ca="1" si="52"/>
        <v>60</v>
      </c>
      <c r="D663" t="s">
        <v>4838</v>
      </c>
      <c r="F663" s="34" t="str">
        <f>IF(AND(V663="TEXT",AB663&lt;&gt;""),"Coded",VLOOKUP(V663,Lists!$E$1:$F$12,2,FALSE))</f>
        <v>Coded</v>
      </c>
      <c r="G663" s="50">
        <f t="shared" ca="1" si="53"/>
        <v>1</v>
      </c>
      <c r="H663" t="s">
        <v>3151</v>
      </c>
      <c r="J663" s="34" t="str">
        <f t="shared" si="50"/>
        <v/>
      </c>
      <c r="K663" s="34" t="str">
        <f t="shared" si="51"/>
        <v/>
      </c>
      <c r="O663" t="s">
        <v>1015</v>
      </c>
      <c r="P663" s="34" t="str">
        <f t="shared" si="54"/>
        <v/>
      </c>
      <c r="V663" t="s">
        <v>16</v>
      </c>
      <c r="W663" t="s">
        <v>4839</v>
      </c>
      <c r="X663" t="s">
        <v>4840</v>
      </c>
      <c r="Y663" t="s">
        <v>1520</v>
      </c>
      <c r="Z663" t="s">
        <v>1521</v>
      </c>
      <c r="AA663" t="s">
        <v>3151</v>
      </c>
      <c r="AB663" t="s">
        <v>3152</v>
      </c>
    </row>
    <row r="664" spans="1:28" ht="15" hidden="1" customHeight="1" x14ac:dyDescent="0.2">
      <c r="A664" t="s">
        <v>4087</v>
      </c>
      <c r="B664" t="s">
        <v>4837</v>
      </c>
      <c r="C664" s="50">
        <f t="shared" ca="1" si="52"/>
        <v>60</v>
      </c>
      <c r="D664" t="s">
        <v>4838</v>
      </c>
      <c r="F664" s="34" t="str">
        <f>IF(AND(V664="TEXT",AB664&lt;&gt;""),"Coded",VLOOKUP(V664,Lists!$E$1:$F$12,2,FALSE))</f>
        <v>Coded</v>
      </c>
      <c r="G664" s="50">
        <f t="shared" ca="1" si="53"/>
        <v>2</v>
      </c>
      <c r="H664" t="s">
        <v>3147</v>
      </c>
      <c r="J664" s="34" t="str">
        <f t="shared" si="50"/>
        <v/>
      </c>
      <c r="K664" s="34" t="str">
        <f t="shared" si="51"/>
        <v/>
      </c>
      <c r="O664" t="s">
        <v>1015</v>
      </c>
      <c r="P664" s="34" t="str">
        <f t="shared" si="54"/>
        <v/>
      </c>
      <c r="V664" t="s">
        <v>16</v>
      </c>
      <c r="W664" t="s">
        <v>4839</v>
      </c>
      <c r="X664" t="s">
        <v>4840</v>
      </c>
      <c r="Y664" t="s">
        <v>1520</v>
      </c>
      <c r="Z664" t="s">
        <v>1521</v>
      </c>
      <c r="AA664" t="s">
        <v>3147</v>
      </c>
      <c r="AB664" t="s">
        <v>3148</v>
      </c>
    </row>
    <row r="665" spans="1:28" ht="15" hidden="1" customHeight="1" x14ac:dyDescent="0.2">
      <c r="A665" t="s">
        <v>4087</v>
      </c>
      <c r="B665" t="s">
        <v>4837</v>
      </c>
      <c r="C665" s="50">
        <f t="shared" ca="1" si="52"/>
        <v>60</v>
      </c>
      <c r="D665" t="s">
        <v>4838</v>
      </c>
      <c r="F665" s="34" t="str">
        <f>IF(AND(V665="TEXT",AB665&lt;&gt;""),"Coded",VLOOKUP(V665,Lists!$E$1:$F$12,2,FALSE))</f>
        <v>Coded</v>
      </c>
      <c r="G665" s="50">
        <f t="shared" ca="1" si="53"/>
        <v>3</v>
      </c>
      <c r="H665" t="s">
        <v>3133</v>
      </c>
      <c r="J665" s="34" t="str">
        <f t="shared" si="50"/>
        <v/>
      </c>
      <c r="K665" s="34" t="str">
        <f t="shared" si="51"/>
        <v/>
      </c>
      <c r="O665" t="s">
        <v>1015</v>
      </c>
      <c r="P665" s="34" t="str">
        <f t="shared" si="54"/>
        <v/>
      </c>
      <c r="V665" t="s">
        <v>16</v>
      </c>
      <c r="W665" t="s">
        <v>4839</v>
      </c>
      <c r="X665" t="s">
        <v>4840</v>
      </c>
      <c r="Y665" t="s">
        <v>1520</v>
      </c>
      <c r="Z665" t="s">
        <v>1521</v>
      </c>
      <c r="AA665" t="s">
        <v>3133</v>
      </c>
      <c r="AB665" t="s">
        <v>3134</v>
      </c>
    </row>
    <row r="666" spans="1:28" ht="15" hidden="1" customHeight="1" x14ac:dyDescent="0.2">
      <c r="A666" t="s">
        <v>4087</v>
      </c>
      <c r="B666" t="s">
        <v>4837</v>
      </c>
      <c r="C666" s="50">
        <f t="shared" ca="1" si="52"/>
        <v>60</v>
      </c>
      <c r="D666" t="s">
        <v>4838</v>
      </c>
      <c r="F666" s="34" t="str">
        <f>IF(AND(V666="TEXT",AB666&lt;&gt;""),"Coded",VLOOKUP(V666,Lists!$E$1:$F$12,2,FALSE))</f>
        <v>Coded</v>
      </c>
      <c r="G666" s="50">
        <f t="shared" ca="1" si="53"/>
        <v>4</v>
      </c>
      <c r="H666" t="s">
        <v>3112</v>
      </c>
      <c r="J666" s="34" t="str">
        <f t="shared" si="50"/>
        <v/>
      </c>
      <c r="K666" s="34" t="str">
        <f t="shared" si="51"/>
        <v/>
      </c>
      <c r="O666" t="s">
        <v>1015</v>
      </c>
      <c r="P666" s="34" t="str">
        <f t="shared" si="54"/>
        <v/>
      </c>
      <c r="V666" t="s">
        <v>16</v>
      </c>
      <c r="W666" t="s">
        <v>4839</v>
      </c>
      <c r="X666" t="s">
        <v>4840</v>
      </c>
      <c r="Y666" t="s">
        <v>1520</v>
      </c>
      <c r="Z666" t="s">
        <v>1521</v>
      </c>
      <c r="AA666" t="s">
        <v>3112</v>
      </c>
      <c r="AB666" t="s">
        <v>3113</v>
      </c>
    </row>
    <row r="667" spans="1:28" ht="15" hidden="1" customHeight="1" x14ac:dyDescent="0.2">
      <c r="A667" t="s">
        <v>4087</v>
      </c>
      <c r="B667" t="s">
        <v>4837</v>
      </c>
      <c r="C667" s="50">
        <f t="shared" ca="1" si="52"/>
        <v>60</v>
      </c>
      <c r="D667" t="s">
        <v>4838</v>
      </c>
      <c r="F667" s="34" t="str">
        <f>IF(AND(V667="TEXT",AB667&lt;&gt;""),"Coded",VLOOKUP(V667,Lists!$E$1:$F$12,2,FALSE))</f>
        <v>Coded</v>
      </c>
      <c r="G667" s="50">
        <f t="shared" ca="1" si="53"/>
        <v>5</v>
      </c>
      <c r="H667" t="s">
        <v>4841</v>
      </c>
      <c r="J667" s="34" t="str">
        <f t="shared" si="50"/>
        <v/>
      </c>
      <c r="K667" s="34" t="str">
        <f t="shared" si="51"/>
        <v/>
      </c>
      <c r="O667" t="s">
        <v>1015</v>
      </c>
      <c r="P667" s="34" t="str">
        <f t="shared" si="54"/>
        <v/>
      </c>
      <c r="V667" t="s">
        <v>16</v>
      </c>
      <c r="W667" t="s">
        <v>4839</v>
      </c>
      <c r="X667" t="s">
        <v>4840</v>
      </c>
      <c r="Y667" t="s">
        <v>1520</v>
      </c>
      <c r="Z667" t="s">
        <v>1521</v>
      </c>
      <c r="AA667" t="s">
        <v>4841</v>
      </c>
      <c r="AB667" t="s">
        <v>4842</v>
      </c>
    </row>
    <row r="668" spans="1:28" ht="15" hidden="1" customHeight="1" x14ac:dyDescent="0.2">
      <c r="A668" t="s">
        <v>4087</v>
      </c>
      <c r="B668" t="s">
        <v>4837</v>
      </c>
      <c r="C668" s="50">
        <f t="shared" ca="1" si="52"/>
        <v>60</v>
      </c>
      <c r="D668" t="s">
        <v>4838</v>
      </c>
      <c r="F668" s="34" t="str">
        <f>IF(AND(V668="TEXT",AB668&lt;&gt;""),"Coded",VLOOKUP(V668,Lists!$E$1:$F$12,2,FALSE))</f>
        <v>Coded</v>
      </c>
      <c r="G668" s="50">
        <f t="shared" ca="1" si="53"/>
        <v>6</v>
      </c>
      <c r="H668" t="s">
        <v>3116</v>
      </c>
      <c r="J668" s="34" t="str">
        <f t="shared" si="50"/>
        <v/>
      </c>
      <c r="K668" s="34" t="str">
        <f t="shared" si="51"/>
        <v/>
      </c>
      <c r="O668" t="s">
        <v>1015</v>
      </c>
      <c r="P668" s="34" t="str">
        <f t="shared" si="54"/>
        <v/>
      </c>
      <c r="V668" t="s">
        <v>16</v>
      </c>
      <c r="W668" t="s">
        <v>4839</v>
      </c>
      <c r="X668" t="s">
        <v>4840</v>
      </c>
      <c r="Y668" t="s">
        <v>1520</v>
      </c>
      <c r="Z668" t="s">
        <v>1521</v>
      </c>
      <c r="AA668" t="s">
        <v>3116</v>
      </c>
      <c r="AB668" t="s">
        <v>3117</v>
      </c>
    </row>
    <row r="669" spans="1:28" ht="15" hidden="1" customHeight="1" x14ac:dyDescent="0.2">
      <c r="A669" t="s">
        <v>4087</v>
      </c>
      <c r="B669" t="s">
        <v>4837</v>
      </c>
      <c r="C669" s="50">
        <f t="shared" ca="1" si="52"/>
        <v>60</v>
      </c>
      <c r="D669" t="s">
        <v>4838</v>
      </c>
      <c r="F669" s="34" t="str">
        <f>IF(AND(V669="TEXT",AB669&lt;&gt;""),"Coded",VLOOKUP(V669,Lists!$E$1:$F$12,2,FALSE))</f>
        <v>Coded</v>
      </c>
      <c r="G669" s="50">
        <f t="shared" ca="1" si="53"/>
        <v>7</v>
      </c>
      <c r="H669" t="s">
        <v>3331</v>
      </c>
      <c r="J669" s="34" t="str">
        <f t="shared" si="50"/>
        <v/>
      </c>
      <c r="K669" s="34" t="str">
        <f t="shared" si="51"/>
        <v/>
      </c>
      <c r="O669" t="s">
        <v>1015</v>
      </c>
      <c r="P669" s="34" t="str">
        <f t="shared" si="54"/>
        <v/>
      </c>
      <c r="V669" t="s">
        <v>16</v>
      </c>
      <c r="W669" t="s">
        <v>4839</v>
      </c>
      <c r="X669" t="s">
        <v>4840</v>
      </c>
      <c r="Y669" t="s">
        <v>1520</v>
      </c>
      <c r="Z669" t="s">
        <v>1521</v>
      </c>
      <c r="AA669" t="s">
        <v>3331</v>
      </c>
      <c r="AB669" t="s">
        <v>4843</v>
      </c>
    </row>
    <row r="670" spans="1:28" ht="15" hidden="1" customHeight="1" x14ac:dyDescent="0.2">
      <c r="A670" t="s">
        <v>4087</v>
      </c>
      <c r="B670" t="s">
        <v>4837</v>
      </c>
      <c r="C670" s="50">
        <f t="shared" ca="1" si="52"/>
        <v>60</v>
      </c>
      <c r="D670" t="s">
        <v>4838</v>
      </c>
      <c r="F670" s="34" t="str">
        <f>IF(AND(V670="TEXT",AB670&lt;&gt;""),"Coded",VLOOKUP(V670,Lists!$E$1:$F$12,2,FALSE))</f>
        <v>Coded</v>
      </c>
      <c r="G670" s="50">
        <f t="shared" ca="1" si="53"/>
        <v>8</v>
      </c>
      <c r="H670" t="s">
        <v>4844</v>
      </c>
      <c r="J670" s="34" t="str">
        <f t="shared" si="50"/>
        <v/>
      </c>
      <c r="K670" s="34" t="str">
        <f t="shared" si="51"/>
        <v/>
      </c>
      <c r="O670" t="s">
        <v>1015</v>
      </c>
      <c r="P670" s="34" t="str">
        <f t="shared" si="54"/>
        <v/>
      </c>
      <c r="V670" t="s">
        <v>16</v>
      </c>
      <c r="W670" t="s">
        <v>4839</v>
      </c>
      <c r="X670" t="s">
        <v>4840</v>
      </c>
      <c r="Y670" t="s">
        <v>1520</v>
      </c>
      <c r="Z670" t="s">
        <v>1521</v>
      </c>
      <c r="AA670" t="s">
        <v>4844</v>
      </c>
      <c r="AB670" t="s">
        <v>4845</v>
      </c>
    </row>
    <row r="671" spans="1:28" ht="15" hidden="1" customHeight="1" x14ac:dyDescent="0.2">
      <c r="A671" t="s">
        <v>4087</v>
      </c>
      <c r="B671" t="s">
        <v>4837</v>
      </c>
      <c r="C671" s="50">
        <f t="shared" ca="1" si="52"/>
        <v>60</v>
      </c>
      <c r="D671" t="s">
        <v>4838</v>
      </c>
      <c r="F671" s="34" t="str">
        <f>IF(AND(V671="TEXT",AB671&lt;&gt;""),"Coded",VLOOKUP(V671,Lists!$E$1:$F$12,2,FALSE))</f>
        <v>Coded</v>
      </c>
      <c r="G671" s="50">
        <f t="shared" ca="1" si="53"/>
        <v>9</v>
      </c>
      <c r="H671" t="s">
        <v>4846</v>
      </c>
      <c r="J671" s="34" t="str">
        <f t="shared" si="50"/>
        <v/>
      </c>
      <c r="K671" s="34" t="str">
        <f t="shared" si="51"/>
        <v/>
      </c>
      <c r="O671" t="s">
        <v>1015</v>
      </c>
      <c r="P671" s="34" t="str">
        <f t="shared" si="54"/>
        <v/>
      </c>
      <c r="V671" t="s">
        <v>16</v>
      </c>
      <c r="W671" t="s">
        <v>4839</v>
      </c>
      <c r="X671" t="s">
        <v>4840</v>
      </c>
      <c r="Y671" t="s">
        <v>1520</v>
      </c>
      <c r="Z671" t="s">
        <v>1521</v>
      </c>
      <c r="AA671" t="s">
        <v>4846</v>
      </c>
      <c r="AB671" t="s">
        <v>4847</v>
      </c>
    </row>
    <row r="672" spans="1:28" ht="15" hidden="1" customHeight="1" x14ac:dyDescent="0.2">
      <c r="A672" t="s">
        <v>4087</v>
      </c>
      <c r="B672" t="s">
        <v>4837</v>
      </c>
      <c r="C672" s="50">
        <f t="shared" ca="1" si="52"/>
        <v>60</v>
      </c>
      <c r="D672" t="s">
        <v>4838</v>
      </c>
      <c r="F672" s="34" t="str">
        <f>IF(AND(V672="TEXT",AB672&lt;&gt;""),"Coded",VLOOKUP(V672,Lists!$E$1:$F$12,2,FALSE))</f>
        <v>Coded</v>
      </c>
      <c r="G672" s="50">
        <f t="shared" ca="1" si="53"/>
        <v>10</v>
      </c>
      <c r="H672" t="s">
        <v>3120</v>
      </c>
      <c r="J672" s="34" t="str">
        <f t="shared" si="50"/>
        <v/>
      </c>
      <c r="K672" s="34" t="str">
        <f t="shared" si="51"/>
        <v/>
      </c>
      <c r="O672" t="s">
        <v>1015</v>
      </c>
      <c r="P672" s="34" t="str">
        <f t="shared" si="54"/>
        <v/>
      </c>
      <c r="V672" t="s">
        <v>16</v>
      </c>
      <c r="W672" t="s">
        <v>4839</v>
      </c>
      <c r="X672" t="s">
        <v>4840</v>
      </c>
      <c r="Y672" t="s">
        <v>1520</v>
      </c>
      <c r="Z672" t="s">
        <v>1521</v>
      </c>
      <c r="AA672" t="s">
        <v>3120</v>
      </c>
      <c r="AB672" t="s">
        <v>3121</v>
      </c>
    </row>
    <row r="673" spans="1:28" ht="15" hidden="1" customHeight="1" x14ac:dyDescent="0.2">
      <c r="A673" t="s">
        <v>4087</v>
      </c>
      <c r="B673" t="s">
        <v>4837</v>
      </c>
      <c r="C673" s="50">
        <f t="shared" ca="1" si="52"/>
        <v>60</v>
      </c>
      <c r="D673" t="s">
        <v>4838</v>
      </c>
      <c r="F673" s="34" t="str">
        <f>IF(AND(V673="TEXT",AB673&lt;&gt;""),"Coded",VLOOKUP(V673,Lists!$E$1:$F$12,2,FALSE))</f>
        <v>Coded</v>
      </c>
      <c r="G673" s="50">
        <f t="shared" ca="1" si="53"/>
        <v>11</v>
      </c>
      <c r="H673" t="s">
        <v>580</v>
      </c>
      <c r="J673" s="34" t="str">
        <f t="shared" si="50"/>
        <v/>
      </c>
      <c r="K673" s="34" t="str">
        <f t="shared" si="51"/>
        <v/>
      </c>
      <c r="O673" t="s">
        <v>1015</v>
      </c>
      <c r="P673" s="34" t="str">
        <f t="shared" si="54"/>
        <v/>
      </c>
      <c r="V673" t="s">
        <v>16</v>
      </c>
      <c r="W673" t="s">
        <v>4839</v>
      </c>
      <c r="X673" t="s">
        <v>4840</v>
      </c>
      <c r="Y673" t="s">
        <v>1520</v>
      </c>
      <c r="Z673" t="s">
        <v>1521</v>
      </c>
      <c r="AA673" t="s">
        <v>580</v>
      </c>
      <c r="AB673" t="s">
        <v>3154</v>
      </c>
    </row>
    <row r="674" spans="1:28" ht="15" hidden="1" customHeight="1" x14ac:dyDescent="0.2">
      <c r="A674" t="s">
        <v>4087</v>
      </c>
      <c r="B674" t="s">
        <v>4837</v>
      </c>
      <c r="C674" s="50">
        <f t="shared" ca="1" si="52"/>
        <v>60</v>
      </c>
      <c r="D674" t="s">
        <v>4838</v>
      </c>
      <c r="F674" s="34" t="str">
        <f>IF(AND(V674="TEXT",AB674&lt;&gt;""),"Coded",VLOOKUP(V674,Lists!$E$1:$F$12,2,FALSE))</f>
        <v>Coded</v>
      </c>
      <c r="G674" s="50">
        <f t="shared" ca="1" si="53"/>
        <v>12</v>
      </c>
      <c r="H674" t="s">
        <v>3140</v>
      </c>
      <c r="J674" s="34" t="str">
        <f t="shared" si="50"/>
        <v/>
      </c>
      <c r="K674" s="34" t="str">
        <f t="shared" si="51"/>
        <v/>
      </c>
      <c r="O674" t="s">
        <v>1015</v>
      </c>
      <c r="P674" s="34" t="str">
        <f t="shared" si="54"/>
        <v/>
      </c>
      <c r="V674" t="s">
        <v>16</v>
      </c>
      <c r="W674" t="s">
        <v>4839</v>
      </c>
      <c r="X674" t="s">
        <v>4840</v>
      </c>
      <c r="Y674" t="s">
        <v>1520</v>
      </c>
      <c r="Z674" t="s">
        <v>1521</v>
      </c>
      <c r="AA674" t="s">
        <v>3140</v>
      </c>
      <c r="AB674" t="s">
        <v>3141</v>
      </c>
    </row>
    <row r="675" spans="1:28" ht="15" hidden="1" customHeight="1" x14ac:dyDescent="0.2">
      <c r="A675" t="s">
        <v>4087</v>
      </c>
      <c r="B675" t="s">
        <v>4837</v>
      </c>
      <c r="C675" s="50">
        <f t="shared" ca="1" si="52"/>
        <v>60</v>
      </c>
      <c r="D675" t="s">
        <v>4838</v>
      </c>
      <c r="F675" s="34" t="str">
        <f>IF(AND(V675="TEXT",AB675&lt;&gt;""),"Coded",VLOOKUP(V675,Lists!$E$1:$F$12,2,FALSE))</f>
        <v>Coded</v>
      </c>
      <c r="G675" s="50">
        <f t="shared" ca="1" si="53"/>
        <v>13</v>
      </c>
      <c r="H675" t="s">
        <v>3126</v>
      </c>
      <c r="J675" s="34" t="str">
        <f t="shared" si="50"/>
        <v/>
      </c>
      <c r="K675" s="34" t="str">
        <f t="shared" si="51"/>
        <v/>
      </c>
      <c r="O675" t="s">
        <v>1015</v>
      </c>
      <c r="P675" s="34" t="str">
        <f t="shared" si="54"/>
        <v/>
      </c>
      <c r="V675" t="s">
        <v>16</v>
      </c>
      <c r="W675" t="s">
        <v>4839</v>
      </c>
      <c r="X675" t="s">
        <v>4840</v>
      </c>
      <c r="Y675" t="s">
        <v>1520</v>
      </c>
      <c r="Z675" t="s">
        <v>1521</v>
      </c>
      <c r="AA675" t="s">
        <v>3126</v>
      </c>
      <c r="AB675" t="s">
        <v>3127</v>
      </c>
    </row>
    <row r="676" spans="1:28" ht="15" hidden="1" customHeight="1" x14ac:dyDescent="0.2">
      <c r="A676" t="s">
        <v>4087</v>
      </c>
      <c r="B676" t="s">
        <v>4837</v>
      </c>
      <c r="C676" s="50">
        <f t="shared" ca="1" si="52"/>
        <v>61</v>
      </c>
      <c r="D676" t="s">
        <v>4848</v>
      </c>
      <c r="F676" s="34" t="str">
        <f>IF(AND(V676="TEXT",AB676&lt;&gt;""),"Coded",VLOOKUP(V676,Lists!$E$1:$F$12,2,FALSE))</f>
        <v>Coded</v>
      </c>
      <c r="G676" s="50">
        <f t="shared" ca="1" si="53"/>
        <v>1</v>
      </c>
      <c r="H676" t="s">
        <v>3151</v>
      </c>
      <c r="J676" s="34" t="str">
        <f t="shared" si="50"/>
        <v/>
      </c>
      <c r="K676" s="34" t="str">
        <f t="shared" si="51"/>
        <v/>
      </c>
      <c r="O676" t="s">
        <v>1015</v>
      </c>
      <c r="P676" s="34" t="str">
        <f t="shared" si="54"/>
        <v/>
      </c>
      <c r="V676" t="s">
        <v>16</v>
      </c>
      <c r="W676" t="s">
        <v>4849</v>
      </c>
      <c r="X676" t="s">
        <v>4850</v>
      </c>
      <c r="Y676" t="s">
        <v>1520</v>
      </c>
      <c r="Z676" t="s">
        <v>1521</v>
      </c>
      <c r="AA676" t="s">
        <v>3151</v>
      </c>
      <c r="AB676" t="s">
        <v>3152</v>
      </c>
    </row>
    <row r="677" spans="1:28" ht="15" hidden="1" customHeight="1" x14ac:dyDescent="0.2">
      <c r="A677" t="s">
        <v>4087</v>
      </c>
      <c r="B677" t="s">
        <v>4837</v>
      </c>
      <c r="C677" s="50">
        <f t="shared" ca="1" si="52"/>
        <v>61</v>
      </c>
      <c r="D677" t="s">
        <v>4848</v>
      </c>
      <c r="F677" s="34" t="str">
        <f>IF(AND(V677="TEXT",AB677&lt;&gt;""),"Coded",VLOOKUP(V677,Lists!$E$1:$F$12,2,FALSE))</f>
        <v>Coded</v>
      </c>
      <c r="G677" s="50">
        <f t="shared" ca="1" si="53"/>
        <v>2</v>
      </c>
      <c r="H677" t="s">
        <v>3147</v>
      </c>
      <c r="J677" s="34" t="str">
        <f t="shared" si="50"/>
        <v/>
      </c>
      <c r="K677" s="34" t="str">
        <f t="shared" si="51"/>
        <v/>
      </c>
      <c r="O677" t="s">
        <v>1015</v>
      </c>
      <c r="P677" s="34" t="str">
        <f t="shared" si="54"/>
        <v/>
      </c>
      <c r="V677" t="s">
        <v>16</v>
      </c>
      <c r="W677" t="s">
        <v>4849</v>
      </c>
      <c r="X677" t="s">
        <v>4850</v>
      </c>
      <c r="Y677" t="s">
        <v>1520</v>
      </c>
      <c r="Z677" t="s">
        <v>1521</v>
      </c>
      <c r="AA677" t="s">
        <v>3147</v>
      </c>
      <c r="AB677" t="s">
        <v>3148</v>
      </c>
    </row>
    <row r="678" spans="1:28" ht="15" hidden="1" customHeight="1" x14ac:dyDescent="0.2">
      <c r="A678" t="s">
        <v>4087</v>
      </c>
      <c r="B678" t="s">
        <v>4837</v>
      </c>
      <c r="C678" s="50">
        <f t="shared" ca="1" si="52"/>
        <v>61</v>
      </c>
      <c r="D678" t="s">
        <v>4848</v>
      </c>
      <c r="F678" s="34" t="str">
        <f>IF(AND(V678="TEXT",AB678&lt;&gt;""),"Coded",VLOOKUP(V678,Lists!$E$1:$F$12,2,FALSE))</f>
        <v>Coded</v>
      </c>
      <c r="G678" s="50">
        <f t="shared" ca="1" si="53"/>
        <v>3</v>
      </c>
      <c r="H678" t="s">
        <v>3133</v>
      </c>
      <c r="J678" s="34" t="str">
        <f t="shared" si="50"/>
        <v/>
      </c>
      <c r="K678" s="34" t="str">
        <f t="shared" si="51"/>
        <v/>
      </c>
      <c r="O678" t="s">
        <v>1015</v>
      </c>
      <c r="P678" s="34" t="str">
        <f t="shared" si="54"/>
        <v/>
      </c>
      <c r="V678" t="s">
        <v>16</v>
      </c>
      <c r="W678" t="s">
        <v>4849</v>
      </c>
      <c r="X678" t="s">
        <v>4850</v>
      </c>
      <c r="Y678" t="s">
        <v>1520</v>
      </c>
      <c r="Z678" t="s">
        <v>1521</v>
      </c>
      <c r="AA678" t="s">
        <v>3133</v>
      </c>
      <c r="AB678" t="s">
        <v>3134</v>
      </c>
    </row>
    <row r="679" spans="1:28" ht="15" hidden="1" customHeight="1" x14ac:dyDescent="0.2">
      <c r="A679" t="s">
        <v>4087</v>
      </c>
      <c r="B679" t="s">
        <v>4837</v>
      </c>
      <c r="C679" s="50">
        <f t="shared" ca="1" si="52"/>
        <v>61</v>
      </c>
      <c r="D679" t="s">
        <v>4848</v>
      </c>
      <c r="F679" s="34" t="str">
        <f>IF(AND(V679="TEXT",AB679&lt;&gt;""),"Coded",VLOOKUP(V679,Lists!$E$1:$F$12,2,FALSE))</f>
        <v>Coded</v>
      </c>
      <c r="G679" s="50">
        <f t="shared" ca="1" si="53"/>
        <v>4</v>
      </c>
      <c r="H679" t="s">
        <v>3112</v>
      </c>
      <c r="J679" s="34" t="str">
        <f t="shared" si="50"/>
        <v/>
      </c>
      <c r="K679" s="34" t="str">
        <f t="shared" si="51"/>
        <v/>
      </c>
      <c r="O679" t="s">
        <v>1015</v>
      </c>
      <c r="P679" s="34" t="str">
        <f t="shared" si="54"/>
        <v/>
      </c>
      <c r="V679" t="s">
        <v>16</v>
      </c>
      <c r="W679" t="s">
        <v>4849</v>
      </c>
      <c r="X679" t="s">
        <v>4850</v>
      </c>
      <c r="Y679" t="s">
        <v>1520</v>
      </c>
      <c r="Z679" t="s">
        <v>1521</v>
      </c>
      <c r="AA679" t="s">
        <v>3112</v>
      </c>
      <c r="AB679" t="s">
        <v>3113</v>
      </c>
    </row>
    <row r="680" spans="1:28" ht="15" hidden="1" customHeight="1" x14ac:dyDescent="0.2">
      <c r="A680" t="s">
        <v>4087</v>
      </c>
      <c r="B680" t="s">
        <v>4837</v>
      </c>
      <c r="C680" s="50">
        <f t="shared" ca="1" si="52"/>
        <v>61</v>
      </c>
      <c r="D680" t="s">
        <v>4848</v>
      </c>
      <c r="F680" s="34" t="str">
        <f>IF(AND(V680="TEXT",AB680&lt;&gt;""),"Coded",VLOOKUP(V680,Lists!$E$1:$F$12,2,FALSE))</f>
        <v>Coded</v>
      </c>
      <c r="G680" s="50">
        <f t="shared" ca="1" si="53"/>
        <v>5</v>
      </c>
      <c r="H680" t="s">
        <v>4841</v>
      </c>
      <c r="J680" s="34" t="str">
        <f t="shared" si="50"/>
        <v/>
      </c>
      <c r="K680" s="34" t="str">
        <f t="shared" si="51"/>
        <v/>
      </c>
      <c r="O680" t="s">
        <v>1015</v>
      </c>
      <c r="P680" s="34" t="str">
        <f t="shared" si="54"/>
        <v/>
      </c>
      <c r="V680" t="s">
        <v>16</v>
      </c>
      <c r="W680" t="s">
        <v>4849</v>
      </c>
      <c r="X680" t="s">
        <v>4850</v>
      </c>
      <c r="Y680" t="s">
        <v>1520</v>
      </c>
      <c r="Z680" t="s">
        <v>1521</v>
      </c>
      <c r="AA680" t="s">
        <v>4841</v>
      </c>
      <c r="AB680" t="s">
        <v>4842</v>
      </c>
    </row>
    <row r="681" spans="1:28" ht="15" hidden="1" customHeight="1" x14ac:dyDescent="0.2">
      <c r="A681" t="s">
        <v>4087</v>
      </c>
      <c r="B681" t="s">
        <v>4837</v>
      </c>
      <c r="C681" s="50">
        <f t="shared" ca="1" si="52"/>
        <v>61</v>
      </c>
      <c r="D681" t="s">
        <v>4848</v>
      </c>
      <c r="F681" s="34" t="str">
        <f>IF(AND(V681="TEXT",AB681&lt;&gt;""),"Coded",VLOOKUP(V681,Lists!$E$1:$F$12,2,FALSE))</f>
        <v>Coded</v>
      </c>
      <c r="G681" s="50">
        <f t="shared" ca="1" si="53"/>
        <v>6</v>
      </c>
      <c r="H681" t="s">
        <v>3116</v>
      </c>
      <c r="J681" s="34" t="str">
        <f t="shared" si="50"/>
        <v/>
      </c>
      <c r="K681" s="34" t="str">
        <f t="shared" si="51"/>
        <v/>
      </c>
      <c r="O681" t="s">
        <v>1015</v>
      </c>
      <c r="P681" s="34" t="str">
        <f t="shared" si="54"/>
        <v/>
      </c>
      <c r="V681" t="s">
        <v>16</v>
      </c>
      <c r="W681" t="s">
        <v>4849</v>
      </c>
      <c r="X681" t="s">
        <v>4850</v>
      </c>
      <c r="Y681" t="s">
        <v>1520</v>
      </c>
      <c r="Z681" t="s">
        <v>1521</v>
      </c>
      <c r="AA681" t="s">
        <v>3116</v>
      </c>
      <c r="AB681" t="s">
        <v>3117</v>
      </c>
    </row>
    <row r="682" spans="1:28" ht="15" hidden="1" customHeight="1" x14ac:dyDescent="0.2">
      <c r="A682" t="s">
        <v>4087</v>
      </c>
      <c r="B682" t="s">
        <v>4837</v>
      </c>
      <c r="C682" s="50">
        <f t="shared" ca="1" si="52"/>
        <v>61</v>
      </c>
      <c r="D682" t="s">
        <v>4848</v>
      </c>
      <c r="F682" s="34" t="str">
        <f>IF(AND(V682="TEXT",AB682&lt;&gt;""),"Coded",VLOOKUP(V682,Lists!$E$1:$F$12,2,FALSE))</f>
        <v>Coded</v>
      </c>
      <c r="G682" s="50">
        <f t="shared" ca="1" si="53"/>
        <v>7</v>
      </c>
      <c r="H682" t="s">
        <v>3331</v>
      </c>
      <c r="J682" s="34" t="str">
        <f t="shared" si="50"/>
        <v/>
      </c>
      <c r="K682" s="34" t="str">
        <f t="shared" si="51"/>
        <v/>
      </c>
      <c r="O682" t="s">
        <v>1015</v>
      </c>
      <c r="P682" s="34" t="str">
        <f t="shared" si="54"/>
        <v/>
      </c>
      <c r="V682" t="s">
        <v>16</v>
      </c>
      <c r="W682" t="s">
        <v>4849</v>
      </c>
      <c r="X682" t="s">
        <v>4850</v>
      </c>
      <c r="Y682" t="s">
        <v>1520</v>
      </c>
      <c r="Z682" t="s">
        <v>1521</v>
      </c>
      <c r="AA682" t="s">
        <v>3331</v>
      </c>
      <c r="AB682" t="s">
        <v>4843</v>
      </c>
    </row>
    <row r="683" spans="1:28" ht="15" hidden="1" customHeight="1" x14ac:dyDescent="0.2">
      <c r="A683" t="s">
        <v>4087</v>
      </c>
      <c r="B683" t="s">
        <v>4837</v>
      </c>
      <c r="C683" s="50">
        <f t="shared" ca="1" si="52"/>
        <v>61</v>
      </c>
      <c r="D683" t="s">
        <v>4848</v>
      </c>
      <c r="F683" s="34" t="str">
        <f>IF(AND(V683="TEXT",AB683&lt;&gt;""),"Coded",VLOOKUP(V683,Lists!$E$1:$F$12,2,FALSE))</f>
        <v>Coded</v>
      </c>
      <c r="G683" s="50">
        <f t="shared" ca="1" si="53"/>
        <v>8</v>
      </c>
      <c r="H683" t="s">
        <v>4844</v>
      </c>
      <c r="J683" s="34" t="str">
        <f t="shared" si="50"/>
        <v/>
      </c>
      <c r="K683" s="34" t="str">
        <f t="shared" si="51"/>
        <v/>
      </c>
      <c r="O683" t="s">
        <v>1015</v>
      </c>
      <c r="P683" s="34" t="str">
        <f t="shared" si="54"/>
        <v/>
      </c>
      <c r="V683" t="s">
        <v>16</v>
      </c>
      <c r="W683" t="s">
        <v>4849</v>
      </c>
      <c r="X683" t="s">
        <v>4850</v>
      </c>
      <c r="Y683" t="s">
        <v>1520</v>
      </c>
      <c r="Z683" t="s">
        <v>1521</v>
      </c>
      <c r="AA683" t="s">
        <v>4844</v>
      </c>
      <c r="AB683" t="s">
        <v>4845</v>
      </c>
    </row>
    <row r="684" spans="1:28" ht="15" hidden="1" customHeight="1" x14ac:dyDescent="0.2">
      <c r="A684" t="s">
        <v>4087</v>
      </c>
      <c r="B684" t="s">
        <v>4837</v>
      </c>
      <c r="C684" s="50">
        <f t="shared" ca="1" si="52"/>
        <v>61</v>
      </c>
      <c r="D684" t="s">
        <v>4848</v>
      </c>
      <c r="F684" s="34" t="str">
        <f>IF(AND(V684="TEXT",AB684&lt;&gt;""),"Coded",VLOOKUP(V684,Lists!$E$1:$F$12,2,FALSE))</f>
        <v>Coded</v>
      </c>
      <c r="G684" s="50">
        <f t="shared" ca="1" si="53"/>
        <v>9</v>
      </c>
      <c r="H684" t="s">
        <v>4846</v>
      </c>
      <c r="J684" s="34" t="str">
        <f t="shared" si="50"/>
        <v/>
      </c>
      <c r="K684" s="34" t="str">
        <f t="shared" si="51"/>
        <v/>
      </c>
      <c r="O684" t="s">
        <v>1015</v>
      </c>
      <c r="P684" s="34" t="str">
        <f t="shared" si="54"/>
        <v/>
      </c>
      <c r="V684" t="s">
        <v>16</v>
      </c>
      <c r="W684" t="s">
        <v>4849</v>
      </c>
      <c r="X684" t="s">
        <v>4850</v>
      </c>
      <c r="Y684" t="s">
        <v>1520</v>
      </c>
      <c r="Z684" t="s">
        <v>1521</v>
      </c>
      <c r="AA684" t="s">
        <v>4846</v>
      </c>
      <c r="AB684" t="s">
        <v>4847</v>
      </c>
    </row>
    <row r="685" spans="1:28" ht="15" hidden="1" customHeight="1" x14ac:dyDescent="0.2">
      <c r="A685" t="s">
        <v>4087</v>
      </c>
      <c r="B685" t="s">
        <v>4837</v>
      </c>
      <c r="C685" s="50">
        <f t="shared" ca="1" si="52"/>
        <v>61</v>
      </c>
      <c r="D685" t="s">
        <v>4848</v>
      </c>
      <c r="F685" s="34" t="str">
        <f>IF(AND(V685="TEXT",AB685&lt;&gt;""),"Coded",VLOOKUP(V685,Lists!$E$1:$F$12,2,FALSE))</f>
        <v>Coded</v>
      </c>
      <c r="G685" s="50">
        <f t="shared" ca="1" si="53"/>
        <v>10</v>
      </c>
      <c r="H685" t="s">
        <v>3120</v>
      </c>
      <c r="J685" s="34" t="str">
        <f t="shared" si="50"/>
        <v/>
      </c>
      <c r="K685" s="34" t="str">
        <f t="shared" si="51"/>
        <v/>
      </c>
      <c r="O685" t="s">
        <v>1015</v>
      </c>
      <c r="P685" s="34" t="str">
        <f t="shared" si="54"/>
        <v/>
      </c>
      <c r="V685" t="s">
        <v>16</v>
      </c>
      <c r="W685" t="s">
        <v>4849</v>
      </c>
      <c r="X685" t="s">
        <v>4850</v>
      </c>
      <c r="Y685" t="s">
        <v>1520</v>
      </c>
      <c r="Z685" t="s">
        <v>1521</v>
      </c>
      <c r="AA685" t="s">
        <v>3120</v>
      </c>
      <c r="AB685" t="s">
        <v>3121</v>
      </c>
    </row>
    <row r="686" spans="1:28" ht="15" hidden="1" customHeight="1" x14ac:dyDescent="0.2">
      <c r="A686" t="s">
        <v>4087</v>
      </c>
      <c r="B686" t="s">
        <v>4837</v>
      </c>
      <c r="C686" s="50">
        <f t="shared" ca="1" si="52"/>
        <v>61</v>
      </c>
      <c r="D686" t="s">
        <v>4848</v>
      </c>
      <c r="F686" s="34" t="str">
        <f>IF(AND(V686="TEXT",AB686&lt;&gt;""),"Coded",VLOOKUP(V686,Lists!$E$1:$F$12,2,FALSE))</f>
        <v>Coded</v>
      </c>
      <c r="G686" s="50">
        <f t="shared" ca="1" si="53"/>
        <v>11</v>
      </c>
      <c r="H686" t="s">
        <v>580</v>
      </c>
      <c r="J686" s="34" t="str">
        <f t="shared" si="50"/>
        <v/>
      </c>
      <c r="K686" s="34" t="str">
        <f t="shared" si="51"/>
        <v/>
      </c>
      <c r="O686" t="s">
        <v>1015</v>
      </c>
      <c r="P686" s="34" t="str">
        <f t="shared" si="54"/>
        <v/>
      </c>
      <c r="V686" t="s">
        <v>16</v>
      </c>
      <c r="W686" t="s">
        <v>4849</v>
      </c>
      <c r="X686" t="s">
        <v>4850</v>
      </c>
      <c r="Y686" t="s">
        <v>1520</v>
      </c>
      <c r="Z686" t="s">
        <v>1521</v>
      </c>
      <c r="AA686" t="s">
        <v>580</v>
      </c>
      <c r="AB686" t="s">
        <v>3154</v>
      </c>
    </row>
    <row r="687" spans="1:28" ht="15" hidden="1" customHeight="1" x14ac:dyDescent="0.2">
      <c r="A687" t="s">
        <v>4087</v>
      </c>
      <c r="B687" t="s">
        <v>4837</v>
      </c>
      <c r="C687" s="50">
        <f t="shared" ca="1" si="52"/>
        <v>61</v>
      </c>
      <c r="D687" t="s">
        <v>4848</v>
      </c>
      <c r="F687" s="34" t="str">
        <f>IF(AND(V687="TEXT",AB687&lt;&gt;""),"Coded",VLOOKUP(V687,Lists!$E$1:$F$12,2,FALSE))</f>
        <v>Coded</v>
      </c>
      <c r="G687" s="50">
        <f t="shared" ca="1" si="53"/>
        <v>12</v>
      </c>
      <c r="H687" t="s">
        <v>3140</v>
      </c>
      <c r="J687" s="34" t="str">
        <f t="shared" si="50"/>
        <v/>
      </c>
      <c r="K687" s="34" t="str">
        <f t="shared" si="51"/>
        <v/>
      </c>
      <c r="O687" t="s">
        <v>1015</v>
      </c>
      <c r="P687" s="34" t="str">
        <f t="shared" si="54"/>
        <v/>
      </c>
      <c r="V687" t="s">
        <v>16</v>
      </c>
      <c r="W687" t="s">
        <v>4849</v>
      </c>
      <c r="X687" t="s">
        <v>4850</v>
      </c>
      <c r="Y687" t="s">
        <v>1520</v>
      </c>
      <c r="Z687" t="s">
        <v>1521</v>
      </c>
      <c r="AA687" t="s">
        <v>3140</v>
      </c>
      <c r="AB687" t="s">
        <v>3141</v>
      </c>
    </row>
    <row r="688" spans="1:28" ht="15" hidden="1" customHeight="1" x14ac:dyDescent="0.2">
      <c r="A688" t="s">
        <v>4087</v>
      </c>
      <c r="B688" t="s">
        <v>4837</v>
      </c>
      <c r="C688" s="50">
        <f t="shared" ca="1" si="52"/>
        <v>61</v>
      </c>
      <c r="D688" t="s">
        <v>4848</v>
      </c>
      <c r="F688" s="34" t="str">
        <f>IF(AND(V688="TEXT",AB688&lt;&gt;""),"Coded",VLOOKUP(V688,Lists!$E$1:$F$12,2,FALSE))</f>
        <v>Coded</v>
      </c>
      <c r="G688" s="50">
        <f t="shared" ca="1" si="53"/>
        <v>13</v>
      </c>
      <c r="H688" t="s">
        <v>3126</v>
      </c>
      <c r="J688" s="34" t="str">
        <f t="shared" si="50"/>
        <v/>
      </c>
      <c r="K688" s="34" t="str">
        <f t="shared" si="51"/>
        <v/>
      </c>
      <c r="O688" t="s">
        <v>1015</v>
      </c>
      <c r="P688" s="34" t="str">
        <f t="shared" si="54"/>
        <v/>
      </c>
      <c r="V688" t="s">
        <v>16</v>
      </c>
      <c r="W688" t="s">
        <v>4849</v>
      </c>
      <c r="X688" t="s">
        <v>4850</v>
      </c>
      <c r="Y688" t="s">
        <v>1520</v>
      </c>
      <c r="Z688" t="s">
        <v>1521</v>
      </c>
      <c r="AA688" t="s">
        <v>3126</v>
      </c>
      <c r="AB688" t="s">
        <v>3127</v>
      </c>
    </row>
    <row r="689" spans="1:28" ht="15" hidden="1" customHeight="1" x14ac:dyDescent="0.2">
      <c r="A689" t="s">
        <v>4087</v>
      </c>
      <c r="B689" t="s">
        <v>4837</v>
      </c>
      <c r="C689" s="50">
        <f t="shared" ca="1" si="52"/>
        <v>62</v>
      </c>
      <c r="D689" t="s">
        <v>4851</v>
      </c>
      <c r="F689" s="34" t="str">
        <f>IF(AND(V689="TEXT",AB689&lt;&gt;""),"Coded",VLOOKUP(V689,Lists!$E$1:$F$12,2,FALSE))</f>
        <v>Coded</v>
      </c>
      <c r="G689" s="50">
        <f t="shared" ca="1" si="53"/>
        <v>1</v>
      </c>
      <c r="H689" t="s">
        <v>3151</v>
      </c>
      <c r="J689" s="34" t="str">
        <f t="shared" si="50"/>
        <v/>
      </c>
      <c r="K689" s="34" t="str">
        <f t="shared" si="51"/>
        <v/>
      </c>
      <c r="O689" t="s">
        <v>1015</v>
      </c>
      <c r="P689" s="34" t="str">
        <f t="shared" si="54"/>
        <v/>
      </c>
      <c r="V689" t="s">
        <v>16</v>
      </c>
      <c r="W689" t="s">
        <v>4852</v>
      </c>
      <c r="X689" t="s">
        <v>4853</v>
      </c>
      <c r="Y689" t="s">
        <v>1520</v>
      </c>
      <c r="Z689" t="s">
        <v>1521</v>
      </c>
      <c r="AA689" t="s">
        <v>3151</v>
      </c>
      <c r="AB689" t="s">
        <v>3152</v>
      </c>
    </row>
    <row r="690" spans="1:28" ht="15" hidden="1" customHeight="1" x14ac:dyDescent="0.2">
      <c r="A690" t="s">
        <v>4087</v>
      </c>
      <c r="B690" t="s">
        <v>4837</v>
      </c>
      <c r="C690" s="50">
        <f t="shared" ca="1" si="52"/>
        <v>62</v>
      </c>
      <c r="D690" t="s">
        <v>4851</v>
      </c>
      <c r="F690" s="34" t="str">
        <f>IF(AND(V690="TEXT",AB690&lt;&gt;""),"Coded",VLOOKUP(V690,Lists!$E$1:$F$12,2,FALSE))</f>
        <v>Coded</v>
      </c>
      <c r="G690" s="50">
        <f t="shared" ca="1" si="53"/>
        <v>2</v>
      </c>
      <c r="H690" t="s">
        <v>3147</v>
      </c>
      <c r="J690" s="34" t="str">
        <f t="shared" si="50"/>
        <v/>
      </c>
      <c r="K690" s="34" t="str">
        <f t="shared" si="51"/>
        <v/>
      </c>
      <c r="O690" t="s">
        <v>1015</v>
      </c>
      <c r="P690" s="34" t="str">
        <f t="shared" si="54"/>
        <v/>
      </c>
      <c r="V690" t="s">
        <v>16</v>
      </c>
      <c r="W690" t="s">
        <v>4852</v>
      </c>
      <c r="X690" t="s">
        <v>4853</v>
      </c>
      <c r="Y690" t="s">
        <v>1520</v>
      </c>
      <c r="Z690" t="s">
        <v>1521</v>
      </c>
      <c r="AA690" t="s">
        <v>3147</v>
      </c>
      <c r="AB690" t="s">
        <v>3148</v>
      </c>
    </row>
    <row r="691" spans="1:28" ht="15" hidden="1" customHeight="1" x14ac:dyDescent="0.2">
      <c r="A691" t="s">
        <v>4087</v>
      </c>
      <c r="B691" t="s">
        <v>4837</v>
      </c>
      <c r="C691" s="50">
        <f t="shared" ca="1" si="52"/>
        <v>62</v>
      </c>
      <c r="D691" t="s">
        <v>4851</v>
      </c>
      <c r="F691" s="34" t="str">
        <f>IF(AND(V691="TEXT",AB691&lt;&gt;""),"Coded",VLOOKUP(V691,Lists!$E$1:$F$12,2,FALSE))</f>
        <v>Coded</v>
      </c>
      <c r="G691" s="50">
        <f t="shared" ca="1" si="53"/>
        <v>3</v>
      </c>
      <c r="H691" t="s">
        <v>3133</v>
      </c>
      <c r="J691" s="34" t="str">
        <f t="shared" si="50"/>
        <v/>
      </c>
      <c r="K691" s="34" t="str">
        <f t="shared" si="51"/>
        <v/>
      </c>
      <c r="O691" t="s">
        <v>1015</v>
      </c>
      <c r="P691" s="34" t="str">
        <f t="shared" si="54"/>
        <v/>
      </c>
      <c r="V691" t="s">
        <v>16</v>
      </c>
      <c r="W691" t="s">
        <v>4852</v>
      </c>
      <c r="X691" t="s">
        <v>4853</v>
      </c>
      <c r="Y691" t="s">
        <v>1520</v>
      </c>
      <c r="Z691" t="s">
        <v>1521</v>
      </c>
      <c r="AA691" t="s">
        <v>3133</v>
      </c>
      <c r="AB691" t="s">
        <v>3134</v>
      </c>
    </row>
    <row r="692" spans="1:28" ht="15" hidden="1" customHeight="1" x14ac:dyDescent="0.2">
      <c r="A692" t="s">
        <v>4087</v>
      </c>
      <c r="B692" t="s">
        <v>4837</v>
      </c>
      <c r="C692" s="50">
        <f t="shared" ca="1" si="52"/>
        <v>62</v>
      </c>
      <c r="D692" t="s">
        <v>4851</v>
      </c>
      <c r="F692" s="34" t="str">
        <f>IF(AND(V692="TEXT",AB692&lt;&gt;""),"Coded",VLOOKUP(V692,Lists!$E$1:$F$12,2,FALSE))</f>
        <v>Coded</v>
      </c>
      <c r="G692" s="50">
        <f t="shared" ca="1" si="53"/>
        <v>4</v>
      </c>
      <c r="H692" t="s">
        <v>3112</v>
      </c>
      <c r="J692" s="34" t="str">
        <f t="shared" si="50"/>
        <v/>
      </c>
      <c r="K692" s="34" t="str">
        <f t="shared" si="51"/>
        <v/>
      </c>
      <c r="O692" t="s">
        <v>1015</v>
      </c>
      <c r="P692" s="34" t="str">
        <f t="shared" si="54"/>
        <v/>
      </c>
      <c r="V692" t="s">
        <v>16</v>
      </c>
      <c r="W692" t="s">
        <v>4852</v>
      </c>
      <c r="X692" t="s">
        <v>4853</v>
      </c>
      <c r="Y692" t="s">
        <v>1520</v>
      </c>
      <c r="Z692" t="s">
        <v>1521</v>
      </c>
      <c r="AA692" t="s">
        <v>3112</v>
      </c>
      <c r="AB692" t="s">
        <v>3113</v>
      </c>
    </row>
    <row r="693" spans="1:28" ht="15" hidden="1" customHeight="1" x14ac:dyDescent="0.2">
      <c r="A693" t="s">
        <v>4087</v>
      </c>
      <c r="B693" t="s">
        <v>4837</v>
      </c>
      <c r="C693" s="50">
        <f t="shared" ca="1" si="52"/>
        <v>62</v>
      </c>
      <c r="D693" t="s">
        <v>4851</v>
      </c>
      <c r="F693" s="34" t="str">
        <f>IF(AND(V693="TEXT",AB693&lt;&gt;""),"Coded",VLOOKUP(V693,Lists!$E$1:$F$12,2,FALSE))</f>
        <v>Coded</v>
      </c>
      <c r="G693" s="50">
        <f t="shared" ca="1" si="53"/>
        <v>5</v>
      </c>
      <c r="H693" t="s">
        <v>4841</v>
      </c>
      <c r="J693" s="34" t="str">
        <f t="shared" si="50"/>
        <v/>
      </c>
      <c r="K693" s="34" t="str">
        <f t="shared" si="51"/>
        <v/>
      </c>
      <c r="O693" t="s">
        <v>1015</v>
      </c>
      <c r="P693" s="34" t="str">
        <f t="shared" si="54"/>
        <v/>
      </c>
      <c r="V693" t="s">
        <v>16</v>
      </c>
      <c r="W693" t="s">
        <v>4852</v>
      </c>
      <c r="X693" t="s">
        <v>4853</v>
      </c>
      <c r="Y693" t="s">
        <v>1520</v>
      </c>
      <c r="Z693" t="s">
        <v>1521</v>
      </c>
      <c r="AA693" t="s">
        <v>4841</v>
      </c>
      <c r="AB693" t="s">
        <v>4842</v>
      </c>
    </row>
    <row r="694" spans="1:28" ht="15" hidden="1" customHeight="1" x14ac:dyDescent="0.2">
      <c r="A694" t="s">
        <v>4087</v>
      </c>
      <c r="B694" t="s">
        <v>4837</v>
      </c>
      <c r="C694" s="50">
        <f t="shared" ca="1" si="52"/>
        <v>62</v>
      </c>
      <c r="D694" t="s">
        <v>4851</v>
      </c>
      <c r="F694" s="34" t="str">
        <f>IF(AND(V694="TEXT",AB694&lt;&gt;""),"Coded",VLOOKUP(V694,Lists!$E$1:$F$12,2,FALSE))</f>
        <v>Coded</v>
      </c>
      <c r="G694" s="50">
        <f t="shared" ca="1" si="53"/>
        <v>6</v>
      </c>
      <c r="H694" t="s">
        <v>3116</v>
      </c>
      <c r="J694" s="34" t="str">
        <f t="shared" si="50"/>
        <v/>
      </c>
      <c r="K694" s="34" t="str">
        <f t="shared" si="51"/>
        <v/>
      </c>
      <c r="O694" t="s">
        <v>1015</v>
      </c>
      <c r="P694" s="34" t="str">
        <f t="shared" si="54"/>
        <v/>
      </c>
      <c r="V694" t="s">
        <v>16</v>
      </c>
      <c r="W694" t="s">
        <v>4852</v>
      </c>
      <c r="X694" t="s">
        <v>4853</v>
      </c>
      <c r="Y694" t="s">
        <v>1520</v>
      </c>
      <c r="Z694" t="s">
        <v>1521</v>
      </c>
      <c r="AA694" t="s">
        <v>3116</v>
      </c>
      <c r="AB694" t="s">
        <v>3117</v>
      </c>
    </row>
    <row r="695" spans="1:28" ht="15" hidden="1" customHeight="1" x14ac:dyDescent="0.2">
      <c r="A695" t="s">
        <v>4087</v>
      </c>
      <c r="B695" t="s">
        <v>4837</v>
      </c>
      <c r="C695" s="50">
        <f t="shared" ca="1" si="52"/>
        <v>62</v>
      </c>
      <c r="D695" t="s">
        <v>4851</v>
      </c>
      <c r="F695" s="34" t="str">
        <f>IF(AND(V695="TEXT",AB695&lt;&gt;""),"Coded",VLOOKUP(V695,Lists!$E$1:$F$12,2,FALSE))</f>
        <v>Coded</v>
      </c>
      <c r="G695" s="50">
        <f t="shared" ca="1" si="53"/>
        <v>7</v>
      </c>
      <c r="H695" t="s">
        <v>3331</v>
      </c>
      <c r="J695" s="34" t="str">
        <f t="shared" si="50"/>
        <v/>
      </c>
      <c r="K695" s="34" t="str">
        <f t="shared" si="51"/>
        <v/>
      </c>
      <c r="O695" t="s">
        <v>1015</v>
      </c>
      <c r="P695" s="34" t="str">
        <f t="shared" si="54"/>
        <v/>
      </c>
      <c r="V695" t="s">
        <v>16</v>
      </c>
      <c r="W695" t="s">
        <v>4852</v>
      </c>
      <c r="X695" t="s">
        <v>4853</v>
      </c>
      <c r="Y695" t="s">
        <v>1520</v>
      </c>
      <c r="Z695" t="s">
        <v>1521</v>
      </c>
      <c r="AA695" t="s">
        <v>3331</v>
      </c>
      <c r="AB695" t="s">
        <v>4843</v>
      </c>
    </row>
    <row r="696" spans="1:28" ht="15" hidden="1" customHeight="1" x14ac:dyDescent="0.2">
      <c r="A696" t="s">
        <v>4087</v>
      </c>
      <c r="B696" t="s">
        <v>4837</v>
      </c>
      <c r="C696" s="50">
        <f t="shared" ca="1" si="52"/>
        <v>62</v>
      </c>
      <c r="D696" t="s">
        <v>4851</v>
      </c>
      <c r="F696" s="34" t="str">
        <f>IF(AND(V696="TEXT",AB696&lt;&gt;""),"Coded",VLOOKUP(V696,Lists!$E$1:$F$12,2,FALSE))</f>
        <v>Coded</v>
      </c>
      <c r="G696" s="50">
        <f t="shared" ca="1" si="53"/>
        <v>8</v>
      </c>
      <c r="H696" t="s">
        <v>4844</v>
      </c>
      <c r="J696" s="34" t="str">
        <f t="shared" si="50"/>
        <v/>
      </c>
      <c r="K696" s="34" t="str">
        <f t="shared" si="51"/>
        <v/>
      </c>
      <c r="O696" t="s">
        <v>1015</v>
      </c>
      <c r="P696" s="34" t="str">
        <f t="shared" si="54"/>
        <v/>
      </c>
      <c r="V696" t="s">
        <v>16</v>
      </c>
      <c r="W696" t="s">
        <v>4852</v>
      </c>
      <c r="X696" t="s">
        <v>4853</v>
      </c>
      <c r="Y696" t="s">
        <v>1520</v>
      </c>
      <c r="Z696" t="s">
        <v>1521</v>
      </c>
      <c r="AA696" t="s">
        <v>4844</v>
      </c>
      <c r="AB696" t="s">
        <v>4845</v>
      </c>
    </row>
    <row r="697" spans="1:28" ht="15" hidden="1" customHeight="1" x14ac:dyDescent="0.2">
      <c r="A697" t="s">
        <v>4087</v>
      </c>
      <c r="B697" t="s">
        <v>4837</v>
      </c>
      <c r="C697" s="50">
        <f t="shared" ca="1" si="52"/>
        <v>62</v>
      </c>
      <c r="D697" t="s">
        <v>4851</v>
      </c>
      <c r="F697" s="34" t="str">
        <f>IF(AND(V697="TEXT",AB697&lt;&gt;""),"Coded",VLOOKUP(V697,Lists!$E$1:$F$12,2,FALSE))</f>
        <v>Coded</v>
      </c>
      <c r="G697" s="50">
        <f t="shared" ca="1" si="53"/>
        <v>9</v>
      </c>
      <c r="H697" t="s">
        <v>4846</v>
      </c>
      <c r="J697" s="34" t="str">
        <f t="shared" si="50"/>
        <v/>
      </c>
      <c r="K697" s="34" t="str">
        <f t="shared" si="51"/>
        <v/>
      </c>
      <c r="O697" t="s">
        <v>1015</v>
      </c>
      <c r="P697" s="34" t="str">
        <f t="shared" si="54"/>
        <v/>
      </c>
      <c r="V697" t="s">
        <v>16</v>
      </c>
      <c r="W697" t="s">
        <v>4852</v>
      </c>
      <c r="X697" t="s">
        <v>4853</v>
      </c>
      <c r="Y697" t="s">
        <v>1520</v>
      </c>
      <c r="Z697" t="s">
        <v>1521</v>
      </c>
      <c r="AA697" t="s">
        <v>4846</v>
      </c>
      <c r="AB697" t="s">
        <v>4847</v>
      </c>
    </row>
    <row r="698" spans="1:28" ht="15" hidden="1" customHeight="1" x14ac:dyDescent="0.2">
      <c r="A698" t="s">
        <v>4087</v>
      </c>
      <c r="B698" t="s">
        <v>4837</v>
      </c>
      <c r="C698" s="50">
        <f t="shared" ca="1" si="52"/>
        <v>62</v>
      </c>
      <c r="D698" t="s">
        <v>4851</v>
      </c>
      <c r="F698" s="34" t="str">
        <f>IF(AND(V698="TEXT",AB698&lt;&gt;""),"Coded",VLOOKUP(V698,Lists!$E$1:$F$12,2,FALSE))</f>
        <v>Coded</v>
      </c>
      <c r="G698" s="50">
        <f t="shared" ca="1" si="53"/>
        <v>10</v>
      </c>
      <c r="H698" t="s">
        <v>3120</v>
      </c>
      <c r="J698" s="34" t="str">
        <f t="shared" si="50"/>
        <v/>
      </c>
      <c r="K698" s="34" t="str">
        <f t="shared" si="51"/>
        <v/>
      </c>
      <c r="O698" t="s">
        <v>1015</v>
      </c>
      <c r="P698" s="34" t="str">
        <f t="shared" si="54"/>
        <v/>
      </c>
      <c r="V698" t="s">
        <v>16</v>
      </c>
      <c r="W698" t="s">
        <v>4852</v>
      </c>
      <c r="X698" t="s">
        <v>4853</v>
      </c>
      <c r="Y698" t="s">
        <v>1520</v>
      </c>
      <c r="Z698" t="s">
        <v>1521</v>
      </c>
      <c r="AA698" t="s">
        <v>3120</v>
      </c>
      <c r="AB698" t="s">
        <v>3121</v>
      </c>
    </row>
    <row r="699" spans="1:28" ht="15" hidden="1" customHeight="1" x14ac:dyDescent="0.2">
      <c r="A699" t="s">
        <v>4087</v>
      </c>
      <c r="B699" t="s">
        <v>4837</v>
      </c>
      <c r="C699" s="50">
        <f t="shared" ca="1" si="52"/>
        <v>62</v>
      </c>
      <c r="D699" t="s">
        <v>4851</v>
      </c>
      <c r="F699" s="34" t="str">
        <f>IF(AND(V699="TEXT",AB699&lt;&gt;""),"Coded",VLOOKUP(V699,Lists!$E$1:$F$12,2,FALSE))</f>
        <v>Coded</v>
      </c>
      <c r="G699" s="50">
        <f t="shared" ca="1" si="53"/>
        <v>11</v>
      </c>
      <c r="H699" t="s">
        <v>580</v>
      </c>
      <c r="J699" s="34" t="str">
        <f t="shared" si="50"/>
        <v/>
      </c>
      <c r="K699" s="34" t="str">
        <f t="shared" si="51"/>
        <v/>
      </c>
      <c r="O699" t="s">
        <v>1015</v>
      </c>
      <c r="P699" s="34" t="str">
        <f t="shared" si="54"/>
        <v/>
      </c>
      <c r="V699" t="s">
        <v>16</v>
      </c>
      <c r="W699" t="s">
        <v>4852</v>
      </c>
      <c r="X699" t="s">
        <v>4853</v>
      </c>
      <c r="Y699" t="s">
        <v>1520</v>
      </c>
      <c r="Z699" t="s">
        <v>1521</v>
      </c>
      <c r="AA699" t="s">
        <v>580</v>
      </c>
      <c r="AB699" t="s">
        <v>3154</v>
      </c>
    </row>
    <row r="700" spans="1:28" ht="15" hidden="1" customHeight="1" x14ac:dyDescent="0.2">
      <c r="A700" t="s">
        <v>4087</v>
      </c>
      <c r="B700" t="s">
        <v>4837</v>
      </c>
      <c r="C700" s="50">
        <f t="shared" ca="1" si="52"/>
        <v>62</v>
      </c>
      <c r="D700" t="s">
        <v>4851</v>
      </c>
      <c r="F700" s="34" t="str">
        <f>IF(AND(V700="TEXT",AB700&lt;&gt;""),"Coded",VLOOKUP(V700,Lists!$E$1:$F$12,2,FALSE))</f>
        <v>Coded</v>
      </c>
      <c r="G700" s="50">
        <f t="shared" ca="1" si="53"/>
        <v>12</v>
      </c>
      <c r="H700" t="s">
        <v>3140</v>
      </c>
      <c r="J700" s="34" t="str">
        <f t="shared" si="50"/>
        <v/>
      </c>
      <c r="K700" s="34" t="str">
        <f t="shared" si="51"/>
        <v/>
      </c>
      <c r="O700" t="s">
        <v>1015</v>
      </c>
      <c r="P700" s="34" t="str">
        <f t="shared" si="54"/>
        <v/>
      </c>
      <c r="V700" t="s">
        <v>16</v>
      </c>
      <c r="W700" t="s">
        <v>4852</v>
      </c>
      <c r="X700" t="s">
        <v>4853</v>
      </c>
      <c r="Y700" t="s">
        <v>1520</v>
      </c>
      <c r="Z700" t="s">
        <v>1521</v>
      </c>
      <c r="AA700" t="s">
        <v>3140</v>
      </c>
      <c r="AB700" t="s">
        <v>3141</v>
      </c>
    </row>
    <row r="701" spans="1:28" ht="15" hidden="1" customHeight="1" x14ac:dyDescent="0.2">
      <c r="A701" t="s">
        <v>4087</v>
      </c>
      <c r="B701" t="s">
        <v>4837</v>
      </c>
      <c r="C701" s="50">
        <f t="shared" ca="1" si="52"/>
        <v>62</v>
      </c>
      <c r="D701" t="s">
        <v>4851</v>
      </c>
      <c r="F701" s="34" t="str">
        <f>IF(AND(V701="TEXT",AB701&lt;&gt;""),"Coded",VLOOKUP(V701,Lists!$E$1:$F$12,2,FALSE))</f>
        <v>Coded</v>
      </c>
      <c r="G701" s="50">
        <f t="shared" ca="1" si="53"/>
        <v>13</v>
      </c>
      <c r="H701" t="s">
        <v>3126</v>
      </c>
      <c r="J701" s="34" t="str">
        <f t="shared" si="50"/>
        <v/>
      </c>
      <c r="K701" s="34" t="str">
        <f t="shared" si="51"/>
        <v/>
      </c>
      <c r="O701" t="s">
        <v>1015</v>
      </c>
      <c r="P701" s="34" t="str">
        <f t="shared" si="54"/>
        <v/>
      </c>
      <c r="V701" t="s">
        <v>16</v>
      </c>
      <c r="W701" t="s">
        <v>4852</v>
      </c>
      <c r="X701" t="s">
        <v>4853</v>
      </c>
      <c r="Y701" t="s">
        <v>1520</v>
      </c>
      <c r="Z701" t="s">
        <v>1521</v>
      </c>
      <c r="AA701" t="s">
        <v>3126</v>
      </c>
      <c r="AB701" t="s">
        <v>3127</v>
      </c>
    </row>
    <row r="702" spans="1:28" ht="15" hidden="1" customHeight="1" x14ac:dyDescent="0.2">
      <c r="A702" t="s">
        <v>4087</v>
      </c>
      <c r="B702" t="s">
        <v>4837</v>
      </c>
      <c r="C702" s="50">
        <f t="shared" ca="1" si="52"/>
        <v>63</v>
      </c>
      <c r="D702" t="s">
        <v>4854</v>
      </c>
      <c r="F702" s="34" t="str">
        <f>IF(AND(V702="TEXT",AB702&lt;&gt;""),"Coded",VLOOKUP(V702,Lists!$E$1:$F$12,2,FALSE))</f>
        <v>Coded</v>
      </c>
      <c r="G702" s="50">
        <f t="shared" ca="1" si="53"/>
        <v>1</v>
      </c>
      <c r="H702" t="s">
        <v>3151</v>
      </c>
      <c r="J702" s="34" t="str">
        <f t="shared" si="50"/>
        <v/>
      </c>
      <c r="K702" s="34" t="str">
        <f t="shared" si="51"/>
        <v/>
      </c>
      <c r="O702" t="s">
        <v>1015</v>
      </c>
      <c r="P702" s="34" t="str">
        <f t="shared" si="54"/>
        <v/>
      </c>
      <c r="V702" t="s">
        <v>16</v>
      </c>
      <c r="W702" t="s">
        <v>4855</v>
      </c>
      <c r="X702" t="s">
        <v>4856</v>
      </c>
      <c r="Y702" t="s">
        <v>1520</v>
      </c>
      <c r="Z702" t="s">
        <v>1521</v>
      </c>
      <c r="AA702" t="s">
        <v>3151</v>
      </c>
      <c r="AB702" t="s">
        <v>3152</v>
      </c>
    </row>
    <row r="703" spans="1:28" ht="15" hidden="1" customHeight="1" x14ac:dyDescent="0.2">
      <c r="A703" t="s">
        <v>4087</v>
      </c>
      <c r="B703" t="s">
        <v>4837</v>
      </c>
      <c r="C703" s="50">
        <f t="shared" ca="1" si="52"/>
        <v>63</v>
      </c>
      <c r="D703" t="s">
        <v>4854</v>
      </c>
      <c r="F703" s="34" t="str">
        <f>IF(AND(V703="TEXT",AB703&lt;&gt;""),"Coded",VLOOKUP(V703,Lists!$E$1:$F$12,2,FALSE))</f>
        <v>Coded</v>
      </c>
      <c r="G703" s="50">
        <f t="shared" ca="1" si="53"/>
        <v>2</v>
      </c>
      <c r="H703" t="s">
        <v>3147</v>
      </c>
      <c r="J703" s="34" t="str">
        <f t="shared" si="50"/>
        <v/>
      </c>
      <c r="K703" s="34" t="str">
        <f t="shared" si="51"/>
        <v/>
      </c>
      <c r="O703" t="s">
        <v>1015</v>
      </c>
      <c r="P703" s="34" t="str">
        <f t="shared" si="54"/>
        <v/>
      </c>
      <c r="V703" t="s">
        <v>16</v>
      </c>
      <c r="W703" t="s">
        <v>4855</v>
      </c>
      <c r="X703" t="s">
        <v>4856</v>
      </c>
      <c r="Y703" t="s">
        <v>1520</v>
      </c>
      <c r="Z703" t="s">
        <v>1521</v>
      </c>
      <c r="AA703" t="s">
        <v>3147</v>
      </c>
      <c r="AB703" t="s">
        <v>3148</v>
      </c>
    </row>
    <row r="704" spans="1:28" ht="15" hidden="1" customHeight="1" x14ac:dyDescent="0.2">
      <c r="A704" t="s">
        <v>4087</v>
      </c>
      <c r="B704" t="s">
        <v>4837</v>
      </c>
      <c r="C704" s="50">
        <f t="shared" ca="1" si="52"/>
        <v>63</v>
      </c>
      <c r="D704" t="s">
        <v>4854</v>
      </c>
      <c r="F704" s="34" t="str">
        <f>IF(AND(V704="TEXT",AB704&lt;&gt;""),"Coded",VLOOKUP(V704,Lists!$E$1:$F$12,2,FALSE))</f>
        <v>Coded</v>
      </c>
      <c r="G704" s="50">
        <f t="shared" ca="1" si="53"/>
        <v>3</v>
      </c>
      <c r="H704" t="s">
        <v>3133</v>
      </c>
      <c r="J704" s="34" t="str">
        <f t="shared" si="50"/>
        <v/>
      </c>
      <c r="K704" s="34" t="str">
        <f t="shared" si="51"/>
        <v/>
      </c>
      <c r="O704" t="s">
        <v>1015</v>
      </c>
      <c r="P704" s="34" t="str">
        <f t="shared" si="54"/>
        <v/>
      </c>
      <c r="V704" t="s">
        <v>16</v>
      </c>
      <c r="W704" t="s">
        <v>4855</v>
      </c>
      <c r="X704" t="s">
        <v>4856</v>
      </c>
      <c r="Y704" t="s">
        <v>1520</v>
      </c>
      <c r="Z704" t="s">
        <v>1521</v>
      </c>
      <c r="AA704" t="s">
        <v>3133</v>
      </c>
      <c r="AB704" t="s">
        <v>3134</v>
      </c>
    </row>
    <row r="705" spans="1:28" ht="15" hidden="1" customHeight="1" x14ac:dyDescent="0.2">
      <c r="A705" t="s">
        <v>4087</v>
      </c>
      <c r="B705" t="s">
        <v>4837</v>
      </c>
      <c r="C705" s="50">
        <f t="shared" ca="1" si="52"/>
        <v>63</v>
      </c>
      <c r="D705" t="s">
        <v>4854</v>
      </c>
      <c r="F705" s="34" t="str">
        <f>IF(AND(V705="TEXT",AB705&lt;&gt;""),"Coded",VLOOKUP(V705,Lists!$E$1:$F$12,2,FALSE))</f>
        <v>Coded</v>
      </c>
      <c r="G705" s="50">
        <f t="shared" ca="1" si="53"/>
        <v>4</v>
      </c>
      <c r="H705" t="s">
        <v>3112</v>
      </c>
      <c r="J705" s="34" t="str">
        <f t="shared" si="50"/>
        <v/>
      </c>
      <c r="K705" s="34" t="str">
        <f t="shared" si="51"/>
        <v/>
      </c>
      <c r="O705" t="s">
        <v>1015</v>
      </c>
      <c r="P705" s="34" t="str">
        <f t="shared" si="54"/>
        <v/>
      </c>
      <c r="V705" t="s">
        <v>16</v>
      </c>
      <c r="W705" t="s">
        <v>4855</v>
      </c>
      <c r="X705" t="s">
        <v>4856</v>
      </c>
      <c r="Y705" t="s">
        <v>1520</v>
      </c>
      <c r="Z705" t="s">
        <v>1521</v>
      </c>
      <c r="AA705" t="s">
        <v>3112</v>
      </c>
      <c r="AB705" t="s">
        <v>3113</v>
      </c>
    </row>
    <row r="706" spans="1:28" ht="15" hidden="1" customHeight="1" x14ac:dyDescent="0.2">
      <c r="A706" t="s">
        <v>4087</v>
      </c>
      <c r="B706" t="s">
        <v>4837</v>
      </c>
      <c r="C706" s="50">
        <f t="shared" ca="1" si="52"/>
        <v>63</v>
      </c>
      <c r="D706" t="s">
        <v>4854</v>
      </c>
      <c r="F706" s="34" t="str">
        <f>IF(AND(V706="TEXT",AB706&lt;&gt;""),"Coded",VLOOKUP(V706,Lists!$E$1:$F$12,2,FALSE))</f>
        <v>Coded</v>
      </c>
      <c r="G706" s="50">
        <f t="shared" ca="1" si="53"/>
        <v>5</v>
      </c>
      <c r="H706" t="s">
        <v>4841</v>
      </c>
      <c r="J706" s="34" t="str">
        <f t="shared" si="50"/>
        <v/>
      </c>
      <c r="K706" s="34" t="str">
        <f t="shared" si="51"/>
        <v/>
      </c>
      <c r="O706" t="s">
        <v>1015</v>
      </c>
      <c r="P706" s="34" t="str">
        <f t="shared" si="54"/>
        <v/>
      </c>
      <c r="V706" t="s">
        <v>16</v>
      </c>
      <c r="W706" t="s">
        <v>4855</v>
      </c>
      <c r="X706" t="s">
        <v>4856</v>
      </c>
      <c r="Y706" t="s">
        <v>1520</v>
      </c>
      <c r="Z706" t="s">
        <v>1521</v>
      </c>
      <c r="AA706" t="s">
        <v>4841</v>
      </c>
      <c r="AB706" t="s">
        <v>4842</v>
      </c>
    </row>
    <row r="707" spans="1:28" ht="15" hidden="1" customHeight="1" x14ac:dyDescent="0.2">
      <c r="A707" t="s">
        <v>4087</v>
      </c>
      <c r="B707" t="s">
        <v>4837</v>
      </c>
      <c r="C707" s="50">
        <f t="shared" ca="1" si="52"/>
        <v>63</v>
      </c>
      <c r="D707" t="s">
        <v>4854</v>
      </c>
      <c r="F707" s="34" t="str">
        <f>IF(AND(V707="TEXT",AB707&lt;&gt;""),"Coded",VLOOKUP(V707,Lists!$E$1:$F$12,2,FALSE))</f>
        <v>Coded</v>
      </c>
      <c r="G707" s="50">
        <f t="shared" ca="1" si="53"/>
        <v>6</v>
      </c>
      <c r="H707" t="s">
        <v>3116</v>
      </c>
      <c r="J707" s="34" t="str">
        <f t="shared" ref="J707:J770" si="55">IF(V707="BOOLEAN","Yes/no",IF(V707="TRUE_ONLY","True only",IF(V707="INTEGER","Integer",IF(V707="INTEGER_ZERO_OR_POSITIVE","Integer zero or positive",""))))</f>
        <v/>
      </c>
      <c r="K707" s="34" t="str">
        <f t="shared" ref="K707:K770" si="56">IF(V707="LONG_TEXT",255,IF(AND(V707="TEXT",AB707=""),50,""))</f>
        <v/>
      </c>
      <c r="O707" t="s">
        <v>1015</v>
      </c>
      <c r="P707" s="34" t="str">
        <f t="shared" si="54"/>
        <v/>
      </c>
      <c r="V707" t="s">
        <v>16</v>
      </c>
      <c r="W707" t="s">
        <v>4855</v>
      </c>
      <c r="X707" t="s">
        <v>4856</v>
      </c>
      <c r="Y707" t="s">
        <v>1520</v>
      </c>
      <c r="Z707" t="s">
        <v>1521</v>
      </c>
      <c r="AA707" t="s">
        <v>3116</v>
      </c>
      <c r="AB707" t="s">
        <v>3117</v>
      </c>
    </row>
    <row r="708" spans="1:28" ht="15" hidden="1" customHeight="1" x14ac:dyDescent="0.2">
      <c r="A708" t="s">
        <v>4087</v>
      </c>
      <c r="B708" t="s">
        <v>4837</v>
      </c>
      <c r="C708" s="50">
        <f t="shared" ref="C708:C771" ca="1" si="57">IF(A708&lt;&gt;OFFSET(A708,-1,0),1,OFFSET(C708,-1,0)+IF(D708=OFFSET(D708,-1,0),0,1))</f>
        <v>63</v>
      </c>
      <c r="D708" t="s">
        <v>4854</v>
      </c>
      <c r="F708" s="34" t="str">
        <f>IF(AND(V708="TEXT",AB708&lt;&gt;""),"Coded",VLOOKUP(V708,Lists!$E$1:$F$12,2,FALSE))</f>
        <v>Coded</v>
      </c>
      <c r="G708" s="50">
        <f t="shared" ca="1" si="53"/>
        <v>7</v>
      </c>
      <c r="H708" t="s">
        <v>3331</v>
      </c>
      <c r="J708" s="34" t="str">
        <f t="shared" si="55"/>
        <v/>
      </c>
      <c r="K708" s="34" t="str">
        <f t="shared" si="56"/>
        <v/>
      </c>
      <c r="O708" t="s">
        <v>1015</v>
      </c>
      <c r="P708" s="34" t="str">
        <f t="shared" si="54"/>
        <v/>
      </c>
      <c r="V708" t="s">
        <v>16</v>
      </c>
      <c r="W708" t="s">
        <v>4855</v>
      </c>
      <c r="X708" t="s">
        <v>4856</v>
      </c>
      <c r="Y708" t="s">
        <v>1520</v>
      </c>
      <c r="Z708" t="s">
        <v>1521</v>
      </c>
      <c r="AA708" t="s">
        <v>3331</v>
      </c>
      <c r="AB708" t="s">
        <v>4843</v>
      </c>
    </row>
    <row r="709" spans="1:28" ht="15" hidden="1" customHeight="1" x14ac:dyDescent="0.2">
      <c r="A709" t="s">
        <v>4087</v>
      </c>
      <c r="B709" t="s">
        <v>4837</v>
      </c>
      <c r="C709" s="50">
        <f t="shared" ca="1" si="57"/>
        <v>63</v>
      </c>
      <c r="D709" t="s">
        <v>4854</v>
      </c>
      <c r="F709" s="34" t="str">
        <f>IF(AND(V709="TEXT",AB709&lt;&gt;""),"Coded",VLOOKUP(V709,Lists!$E$1:$F$12,2,FALSE))</f>
        <v>Coded</v>
      </c>
      <c r="G709" s="50">
        <f t="shared" ref="G709:G772" ca="1" si="58">IF(F709="Coded",IF(D709&lt;&gt;OFFSET(D709,-1,0),1,_xlfn.MAXIFS(INDIRECT("G$1:G"&amp;ROW()-1),INDIRECT("A$1:A"&amp;ROW()-1),A709,INDIRECT("D$1:D"&amp;ROW()-1),D709)+1),"")</f>
        <v>8</v>
      </c>
      <c r="H709" t="s">
        <v>4844</v>
      </c>
      <c r="J709" s="34" t="str">
        <f t="shared" si="55"/>
        <v/>
      </c>
      <c r="K709" s="34" t="str">
        <f t="shared" si="56"/>
        <v/>
      </c>
      <c r="O709" t="s">
        <v>1015</v>
      </c>
      <c r="P709" s="34" t="str">
        <f t="shared" si="54"/>
        <v/>
      </c>
      <c r="V709" t="s">
        <v>16</v>
      </c>
      <c r="W709" t="s">
        <v>4855</v>
      </c>
      <c r="X709" t="s">
        <v>4856</v>
      </c>
      <c r="Y709" t="s">
        <v>1520</v>
      </c>
      <c r="Z709" t="s">
        <v>1521</v>
      </c>
      <c r="AA709" t="s">
        <v>4844</v>
      </c>
      <c r="AB709" t="s">
        <v>4845</v>
      </c>
    </row>
    <row r="710" spans="1:28" ht="15" hidden="1" customHeight="1" x14ac:dyDescent="0.2">
      <c r="A710" t="s">
        <v>4087</v>
      </c>
      <c r="B710" t="s">
        <v>4837</v>
      </c>
      <c r="C710" s="50">
        <f t="shared" ca="1" si="57"/>
        <v>63</v>
      </c>
      <c r="D710" t="s">
        <v>4854</v>
      </c>
      <c r="F710" s="34" t="str">
        <f>IF(AND(V710="TEXT",AB710&lt;&gt;""),"Coded",VLOOKUP(V710,Lists!$E$1:$F$12,2,FALSE))</f>
        <v>Coded</v>
      </c>
      <c r="G710" s="50">
        <f t="shared" ca="1" si="58"/>
        <v>9</v>
      </c>
      <c r="H710" t="s">
        <v>4846</v>
      </c>
      <c r="J710" s="34" t="str">
        <f t="shared" si="55"/>
        <v/>
      </c>
      <c r="K710" s="34" t="str">
        <f t="shared" si="56"/>
        <v/>
      </c>
      <c r="O710" t="s">
        <v>1015</v>
      </c>
      <c r="P710" s="34" t="str">
        <f t="shared" si="54"/>
        <v/>
      </c>
      <c r="V710" t="s">
        <v>16</v>
      </c>
      <c r="W710" t="s">
        <v>4855</v>
      </c>
      <c r="X710" t="s">
        <v>4856</v>
      </c>
      <c r="Y710" t="s">
        <v>1520</v>
      </c>
      <c r="Z710" t="s">
        <v>1521</v>
      </c>
      <c r="AA710" t="s">
        <v>4846</v>
      </c>
      <c r="AB710" t="s">
        <v>4847</v>
      </c>
    </row>
    <row r="711" spans="1:28" ht="15" hidden="1" customHeight="1" x14ac:dyDescent="0.2">
      <c r="A711" t="s">
        <v>4087</v>
      </c>
      <c r="B711" t="s">
        <v>4837</v>
      </c>
      <c r="C711" s="50">
        <f t="shared" ca="1" si="57"/>
        <v>63</v>
      </c>
      <c r="D711" t="s">
        <v>4854</v>
      </c>
      <c r="F711" s="34" t="str">
        <f>IF(AND(V711="TEXT",AB711&lt;&gt;""),"Coded",VLOOKUP(V711,Lists!$E$1:$F$12,2,FALSE))</f>
        <v>Coded</v>
      </c>
      <c r="G711" s="50">
        <f t="shared" ca="1" si="58"/>
        <v>10</v>
      </c>
      <c r="H711" t="s">
        <v>3120</v>
      </c>
      <c r="J711" s="34" t="str">
        <f t="shared" si="55"/>
        <v/>
      </c>
      <c r="K711" s="34" t="str">
        <f t="shared" si="56"/>
        <v/>
      </c>
      <c r="O711" t="s">
        <v>1015</v>
      </c>
      <c r="P711" s="34" t="str">
        <f t="shared" si="54"/>
        <v/>
      </c>
      <c r="V711" t="s">
        <v>16</v>
      </c>
      <c r="W711" t="s">
        <v>4855</v>
      </c>
      <c r="X711" t="s">
        <v>4856</v>
      </c>
      <c r="Y711" t="s">
        <v>1520</v>
      </c>
      <c r="Z711" t="s">
        <v>1521</v>
      </c>
      <c r="AA711" t="s">
        <v>3120</v>
      </c>
      <c r="AB711" t="s">
        <v>3121</v>
      </c>
    </row>
    <row r="712" spans="1:28" ht="15" hidden="1" customHeight="1" x14ac:dyDescent="0.2">
      <c r="A712" t="s">
        <v>4087</v>
      </c>
      <c r="B712" t="s">
        <v>4837</v>
      </c>
      <c r="C712" s="50">
        <f t="shared" ca="1" si="57"/>
        <v>63</v>
      </c>
      <c r="D712" t="s">
        <v>4854</v>
      </c>
      <c r="F712" s="34" t="str">
        <f>IF(AND(V712="TEXT",AB712&lt;&gt;""),"Coded",VLOOKUP(V712,Lists!$E$1:$F$12,2,FALSE))</f>
        <v>Coded</v>
      </c>
      <c r="G712" s="50">
        <f t="shared" ca="1" si="58"/>
        <v>11</v>
      </c>
      <c r="H712" t="s">
        <v>580</v>
      </c>
      <c r="J712" s="34" t="str">
        <f t="shared" si="55"/>
        <v/>
      </c>
      <c r="K712" s="34" t="str">
        <f t="shared" si="56"/>
        <v/>
      </c>
      <c r="O712" t="s">
        <v>1015</v>
      </c>
      <c r="P712" s="34" t="str">
        <f t="shared" si="54"/>
        <v/>
      </c>
      <c r="V712" t="s">
        <v>16</v>
      </c>
      <c r="W712" t="s">
        <v>4855</v>
      </c>
      <c r="X712" t="s">
        <v>4856</v>
      </c>
      <c r="Y712" t="s">
        <v>1520</v>
      </c>
      <c r="Z712" t="s">
        <v>1521</v>
      </c>
      <c r="AA712" t="s">
        <v>580</v>
      </c>
      <c r="AB712" t="s">
        <v>3154</v>
      </c>
    </row>
    <row r="713" spans="1:28" ht="15" hidden="1" customHeight="1" x14ac:dyDescent="0.2">
      <c r="A713" t="s">
        <v>4087</v>
      </c>
      <c r="B713" t="s">
        <v>4837</v>
      </c>
      <c r="C713" s="50">
        <f t="shared" ca="1" si="57"/>
        <v>63</v>
      </c>
      <c r="D713" t="s">
        <v>4854</v>
      </c>
      <c r="F713" s="34" t="str">
        <f>IF(AND(V713="TEXT",AB713&lt;&gt;""),"Coded",VLOOKUP(V713,Lists!$E$1:$F$12,2,FALSE))</f>
        <v>Coded</v>
      </c>
      <c r="G713" s="50">
        <f t="shared" ca="1" si="58"/>
        <v>12</v>
      </c>
      <c r="H713" t="s">
        <v>3140</v>
      </c>
      <c r="J713" s="34" t="str">
        <f t="shared" si="55"/>
        <v/>
      </c>
      <c r="K713" s="34" t="str">
        <f t="shared" si="56"/>
        <v/>
      </c>
      <c r="O713" t="s">
        <v>1015</v>
      </c>
      <c r="P713" s="34" t="str">
        <f t="shared" si="54"/>
        <v/>
      </c>
      <c r="V713" t="s">
        <v>16</v>
      </c>
      <c r="W713" t="s">
        <v>4855</v>
      </c>
      <c r="X713" t="s">
        <v>4856</v>
      </c>
      <c r="Y713" t="s">
        <v>1520</v>
      </c>
      <c r="Z713" t="s">
        <v>1521</v>
      </c>
      <c r="AA713" t="s">
        <v>3140</v>
      </c>
      <c r="AB713" t="s">
        <v>3141</v>
      </c>
    </row>
    <row r="714" spans="1:28" ht="15" hidden="1" customHeight="1" x14ac:dyDescent="0.2">
      <c r="A714" t="s">
        <v>4087</v>
      </c>
      <c r="B714" t="s">
        <v>4837</v>
      </c>
      <c r="C714" s="50">
        <f t="shared" ca="1" si="57"/>
        <v>63</v>
      </c>
      <c r="D714" t="s">
        <v>4854</v>
      </c>
      <c r="F714" s="34" t="str">
        <f>IF(AND(V714="TEXT",AB714&lt;&gt;""),"Coded",VLOOKUP(V714,Lists!$E$1:$F$12,2,FALSE))</f>
        <v>Coded</v>
      </c>
      <c r="G714" s="50">
        <f t="shared" ca="1" si="58"/>
        <v>13</v>
      </c>
      <c r="H714" t="s">
        <v>3126</v>
      </c>
      <c r="J714" s="34" t="str">
        <f t="shared" si="55"/>
        <v/>
      </c>
      <c r="K714" s="34" t="str">
        <f t="shared" si="56"/>
        <v/>
      </c>
      <c r="O714" t="s">
        <v>1015</v>
      </c>
      <c r="P714" s="34" t="str">
        <f t="shared" si="54"/>
        <v/>
      </c>
      <c r="V714" t="s">
        <v>16</v>
      </c>
      <c r="W714" t="s">
        <v>4855</v>
      </c>
      <c r="X714" t="s">
        <v>4856</v>
      </c>
      <c r="Y714" t="s">
        <v>1520</v>
      </c>
      <c r="Z714" t="s">
        <v>1521</v>
      </c>
      <c r="AA714" t="s">
        <v>3126</v>
      </c>
      <c r="AB714" t="s">
        <v>3127</v>
      </c>
    </row>
    <row r="715" spans="1:28" ht="15" hidden="1" customHeight="1" x14ac:dyDescent="0.2">
      <c r="A715" t="s">
        <v>4087</v>
      </c>
      <c r="B715" t="s">
        <v>4857</v>
      </c>
      <c r="C715" s="50">
        <f t="shared" ca="1" si="57"/>
        <v>64</v>
      </c>
      <c r="D715" t="s">
        <v>4857</v>
      </c>
      <c r="F715" s="34" t="str">
        <f>IF(AND(V715="TEXT",AB715&lt;&gt;""),"Coded",VLOOKUP(V715,Lists!$E$1:$F$12,2,FALSE))</f>
        <v>Boolean</v>
      </c>
      <c r="G715" s="50" t="str">
        <f t="shared" ca="1" si="58"/>
        <v/>
      </c>
      <c r="H715" t="s">
        <v>1015</v>
      </c>
      <c r="J715" s="34" t="str">
        <f t="shared" si="55"/>
        <v>True only</v>
      </c>
      <c r="K715" s="34" t="str">
        <f t="shared" si="56"/>
        <v/>
      </c>
      <c r="O715" t="s">
        <v>1015</v>
      </c>
      <c r="P715" s="34" t="str">
        <f t="shared" si="54"/>
        <v/>
      </c>
      <c r="V715" t="s">
        <v>32</v>
      </c>
      <c r="W715" t="s">
        <v>4858</v>
      </c>
      <c r="X715" t="s">
        <v>4859</v>
      </c>
      <c r="Y715" t="s">
        <v>1015</v>
      </c>
      <c r="Z715" t="s">
        <v>1015</v>
      </c>
      <c r="AA715" t="s">
        <v>1015</v>
      </c>
      <c r="AB715" t="s">
        <v>1015</v>
      </c>
    </row>
    <row r="716" spans="1:28" ht="15" hidden="1" customHeight="1" x14ac:dyDescent="0.2">
      <c r="A716" t="s">
        <v>4087</v>
      </c>
      <c r="B716" t="s">
        <v>4857</v>
      </c>
      <c r="C716" s="50">
        <f t="shared" ca="1" si="57"/>
        <v>65</v>
      </c>
      <c r="D716" t="s">
        <v>4860</v>
      </c>
      <c r="F716" s="34" t="str">
        <f>IF(AND(V716="TEXT",AB716&lt;&gt;""),"Coded",VLOOKUP(V716,Lists!$E$1:$F$12,2,FALSE))</f>
        <v>Coded</v>
      </c>
      <c r="G716" s="50">
        <f t="shared" ca="1" si="58"/>
        <v>1</v>
      </c>
      <c r="H716" t="s">
        <v>4861</v>
      </c>
      <c r="J716" s="34" t="str">
        <f t="shared" si="55"/>
        <v/>
      </c>
      <c r="K716" s="34" t="str">
        <f t="shared" si="56"/>
        <v/>
      </c>
      <c r="O716" t="s">
        <v>4862</v>
      </c>
      <c r="P716" s="34" t="str">
        <f t="shared" si="54"/>
        <v/>
      </c>
      <c r="V716" t="s">
        <v>16</v>
      </c>
      <c r="W716" t="s">
        <v>4863</v>
      </c>
      <c r="X716" t="s">
        <v>4864</v>
      </c>
      <c r="Y716" t="s">
        <v>4865</v>
      </c>
      <c r="Z716" t="s">
        <v>4866</v>
      </c>
      <c r="AA716" t="s">
        <v>4861</v>
      </c>
      <c r="AB716" t="s">
        <v>4867</v>
      </c>
    </row>
    <row r="717" spans="1:28" ht="15" hidden="1" customHeight="1" x14ac:dyDescent="0.2">
      <c r="A717" t="s">
        <v>4087</v>
      </c>
      <c r="B717" t="s">
        <v>4857</v>
      </c>
      <c r="C717" s="50">
        <f t="shared" ca="1" si="57"/>
        <v>65</v>
      </c>
      <c r="D717" t="s">
        <v>4860</v>
      </c>
      <c r="F717" s="34" t="str">
        <f>IF(AND(V717="TEXT",AB717&lt;&gt;""),"Coded",VLOOKUP(V717,Lists!$E$1:$F$12,2,FALSE))</f>
        <v>Coded</v>
      </c>
      <c r="G717" s="50">
        <f t="shared" ca="1" si="58"/>
        <v>2</v>
      </c>
      <c r="H717" t="s">
        <v>4868</v>
      </c>
      <c r="J717" s="34" t="str">
        <f t="shared" si="55"/>
        <v/>
      </c>
      <c r="K717" s="34" t="str">
        <f t="shared" si="56"/>
        <v/>
      </c>
      <c r="O717" t="s">
        <v>1015</v>
      </c>
      <c r="P717" s="34" t="str">
        <f t="shared" si="54"/>
        <v/>
      </c>
      <c r="V717" t="s">
        <v>16</v>
      </c>
      <c r="W717" t="s">
        <v>4863</v>
      </c>
      <c r="X717" t="s">
        <v>4864</v>
      </c>
      <c r="Y717" t="s">
        <v>4865</v>
      </c>
      <c r="Z717" t="s">
        <v>4866</v>
      </c>
      <c r="AA717" t="s">
        <v>4868</v>
      </c>
      <c r="AB717" t="s">
        <v>4869</v>
      </c>
    </row>
    <row r="718" spans="1:28" ht="15" hidden="1" customHeight="1" x14ac:dyDescent="0.2">
      <c r="A718" t="s">
        <v>4087</v>
      </c>
      <c r="B718" t="s">
        <v>4857</v>
      </c>
      <c r="C718" s="50">
        <f t="shared" ca="1" si="57"/>
        <v>65</v>
      </c>
      <c r="D718" t="s">
        <v>4860</v>
      </c>
      <c r="F718" s="34" t="str">
        <f>IF(AND(V718="TEXT",AB718&lt;&gt;""),"Coded",VLOOKUP(V718,Lists!$E$1:$F$12,2,FALSE))</f>
        <v>Coded</v>
      </c>
      <c r="G718" s="50">
        <f t="shared" ca="1" si="58"/>
        <v>3</v>
      </c>
      <c r="H718" t="s">
        <v>4870</v>
      </c>
      <c r="J718" s="34" t="str">
        <f t="shared" si="55"/>
        <v/>
      </c>
      <c r="K718" s="34" t="str">
        <f t="shared" si="56"/>
        <v/>
      </c>
      <c r="O718" t="s">
        <v>1015</v>
      </c>
      <c r="P718" s="34" t="str">
        <f t="shared" si="54"/>
        <v/>
      </c>
      <c r="V718" t="s">
        <v>16</v>
      </c>
      <c r="W718" t="s">
        <v>4863</v>
      </c>
      <c r="X718" t="s">
        <v>4864</v>
      </c>
      <c r="Y718" t="s">
        <v>4865</v>
      </c>
      <c r="Z718" t="s">
        <v>4866</v>
      </c>
      <c r="AA718" t="s">
        <v>4870</v>
      </c>
      <c r="AB718" t="s">
        <v>4871</v>
      </c>
    </row>
    <row r="719" spans="1:28" ht="15" hidden="1" customHeight="1" x14ac:dyDescent="0.2">
      <c r="A719" t="s">
        <v>4087</v>
      </c>
      <c r="B719" t="s">
        <v>4857</v>
      </c>
      <c r="C719" s="50">
        <f t="shared" ca="1" si="57"/>
        <v>65</v>
      </c>
      <c r="D719" t="s">
        <v>4860</v>
      </c>
      <c r="F719" s="34" t="str">
        <f>IF(AND(V719="TEXT",AB719&lt;&gt;""),"Coded",VLOOKUP(V719,Lists!$E$1:$F$12,2,FALSE))</f>
        <v>Coded</v>
      </c>
      <c r="G719" s="50">
        <f t="shared" ca="1" si="58"/>
        <v>4</v>
      </c>
      <c r="H719" t="s">
        <v>4832</v>
      </c>
      <c r="J719" s="34" t="str">
        <f t="shared" si="55"/>
        <v/>
      </c>
      <c r="K719" s="34" t="str">
        <f t="shared" si="56"/>
        <v/>
      </c>
      <c r="O719" t="s">
        <v>1015</v>
      </c>
      <c r="P719" s="34" t="str">
        <f t="shared" si="54"/>
        <v/>
      </c>
      <c r="V719" t="s">
        <v>16</v>
      </c>
      <c r="W719" t="s">
        <v>4863</v>
      </c>
      <c r="X719" t="s">
        <v>4864</v>
      </c>
      <c r="Y719" t="s">
        <v>4865</v>
      </c>
      <c r="Z719" t="s">
        <v>4866</v>
      </c>
      <c r="AA719" t="s">
        <v>4832</v>
      </c>
      <c r="AB719" t="s">
        <v>4872</v>
      </c>
    </row>
    <row r="720" spans="1:28" ht="15" hidden="1" customHeight="1" x14ac:dyDescent="0.2">
      <c r="A720" t="s">
        <v>4087</v>
      </c>
      <c r="B720" t="s">
        <v>4857</v>
      </c>
      <c r="C720" s="50">
        <f t="shared" ca="1" si="57"/>
        <v>65</v>
      </c>
      <c r="D720" t="s">
        <v>4860</v>
      </c>
      <c r="F720" s="34" t="str">
        <f>IF(AND(V720="TEXT",AB720&lt;&gt;""),"Coded",VLOOKUP(V720,Lists!$E$1:$F$12,2,FALSE))</f>
        <v>Coded</v>
      </c>
      <c r="G720" s="50">
        <f t="shared" ca="1" si="58"/>
        <v>5</v>
      </c>
      <c r="H720" t="s">
        <v>580</v>
      </c>
      <c r="J720" s="34" t="str">
        <f t="shared" si="55"/>
        <v/>
      </c>
      <c r="K720" s="34" t="str">
        <f t="shared" si="56"/>
        <v/>
      </c>
      <c r="O720" t="s">
        <v>1015</v>
      </c>
      <c r="P720" s="34" t="str">
        <f t="shared" si="54"/>
        <v/>
      </c>
      <c r="V720" t="s">
        <v>16</v>
      </c>
      <c r="W720" t="s">
        <v>4863</v>
      </c>
      <c r="X720" t="s">
        <v>4864</v>
      </c>
      <c r="Y720" t="s">
        <v>4865</v>
      </c>
      <c r="Z720" t="s">
        <v>4866</v>
      </c>
      <c r="AA720" t="s">
        <v>580</v>
      </c>
      <c r="AB720" t="s">
        <v>4873</v>
      </c>
    </row>
    <row r="721" spans="1:28" ht="15" hidden="1" customHeight="1" x14ac:dyDescent="0.2">
      <c r="A721" t="s">
        <v>4087</v>
      </c>
      <c r="B721" t="s">
        <v>4857</v>
      </c>
      <c r="C721" s="50">
        <f t="shared" ca="1" si="57"/>
        <v>66</v>
      </c>
      <c r="D721" t="s">
        <v>4874</v>
      </c>
      <c r="F721" s="34" t="str">
        <f>IF(AND(V721="TEXT",AB721&lt;&gt;""),"Coded",VLOOKUP(V721,Lists!$E$1:$F$12,2,FALSE))</f>
        <v>Coded</v>
      </c>
      <c r="G721" s="50">
        <f t="shared" ca="1" si="58"/>
        <v>1</v>
      </c>
      <c r="H721" t="s">
        <v>4875</v>
      </c>
      <c r="J721" s="34" t="str">
        <f t="shared" si="55"/>
        <v/>
      </c>
      <c r="K721" s="34" t="str">
        <f t="shared" si="56"/>
        <v/>
      </c>
      <c r="O721" t="s">
        <v>4876</v>
      </c>
      <c r="P721" s="34" t="str">
        <f t="shared" si="54"/>
        <v/>
      </c>
      <c r="V721" t="s">
        <v>16</v>
      </c>
      <c r="W721" t="s">
        <v>4877</v>
      </c>
      <c r="X721" t="s">
        <v>4878</v>
      </c>
      <c r="Y721" t="s">
        <v>4879</v>
      </c>
      <c r="Z721" t="s">
        <v>4880</v>
      </c>
      <c r="AA721" t="s">
        <v>4875</v>
      </c>
      <c r="AB721" t="s">
        <v>4881</v>
      </c>
    </row>
    <row r="722" spans="1:28" ht="15" hidden="1" customHeight="1" x14ac:dyDescent="0.2">
      <c r="A722" t="s">
        <v>4087</v>
      </c>
      <c r="B722" t="s">
        <v>4857</v>
      </c>
      <c r="C722" s="50">
        <f t="shared" ca="1" si="57"/>
        <v>66</v>
      </c>
      <c r="D722" t="s">
        <v>4874</v>
      </c>
      <c r="F722" s="34" t="str">
        <f>IF(AND(V722="TEXT",AB722&lt;&gt;""),"Coded",VLOOKUP(V722,Lists!$E$1:$F$12,2,FALSE))</f>
        <v>Coded</v>
      </c>
      <c r="G722" s="50">
        <f t="shared" ca="1" si="58"/>
        <v>2</v>
      </c>
      <c r="H722" t="s">
        <v>4882</v>
      </c>
      <c r="J722" s="34" t="str">
        <f t="shared" si="55"/>
        <v/>
      </c>
      <c r="K722" s="34" t="str">
        <f t="shared" si="56"/>
        <v/>
      </c>
      <c r="O722" t="s">
        <v>1015</v>
      </c>
      <c r="P722" s="34" t="str">
        <f t="shared" ref="P722:P785" si="59">IF(RIGHT(TRIM(SUBSTITUTE(D722,":","")),7)="specify","Hide concept if ["&amp;D721&amp;"] &lt;&gt; 'Other'","")</f>
        <v/>
      </c>
      <c r="V722" t="s">
        <v>16</v>
      </c>
      <c r="W722" t="s">
        <v>4877</v>
      </c>
      <c r="X722" t="s">
        <v>4878</v>
      </c>
      <c r="Y722" t="s">
        <v>4879</v>
      </c>
      <c r="Z722" t="s">
        <v>4880</v>
      </c>
      <c r="AA722" t="s">
        <v>4882</v>
      </c>
      <c r="AB722" t="s">
        <v>4883</v>
      </c>
    </row>
    <row r="723" spans="1:28" ht="15" hidden="1" customHeight="1" x14ac:dyDescent="0.2">
      <c r="A723" t="s">
        <v>4087</v>
      </c>
      <c r="B723" t="s">
        <v>4857</v>
      </c>
      <c r="C723" s="50">
        <f t="shared" ca="1" si="57"/>
        <v>66</v>
      </c>
      <c r="D723" t="s">
        <v>4874</v>
      </c>
      <c r="F723" s="34" t="str">
        <f>IF(AND(V723="TEXT",AB723&lt;&gt;""),"Coded",VLOOKUP(V723,Lists!$E$1:$F$12,2,FALSE))</f>
        <v>Coded</v>
      </c>
      <c r="G723" s="50">
        <f t="shared" ca="1" si="58"/>
        <v>3</v>
      </c>
      <c r="H723" t="s">
        <v>4884</v>
      </c>
      <c r="J723" s="34" t="str">
        <f t="shared" si="55"/>
        <v/>
      </c>
      <c r="K723" s="34" t="str">
        <f t="shared" si="56"/>
        <v/>
      </c>
      <c r="O723" t="s">
        <v>1015</v>
      </c>
      <c r="P723" s="34" t="str">
        <f t="shared" si="59"/>
        <v/>
      </c>
      <c r="V723" t="s">
        <v>16</v>
      </c>
      <c r="W723" t="s">
        <v>4877</v>
      </c>
      <c r="X723" t="s">
        <v>4878</v>
      </c>
      <c r="Y723" t="s">
        <v>4879</v>
      </c>
      <c r="Z723" t="s">
        <v>4880</v>
      </c>
      <c r="AA723" t="s">
        <v>4884</v>
      </c>
      <c r="AB723" t="s">
        <v>4885</v>
      </c>
    </row>
    <row r="724" spans="1:28" ht="15" hidden="1" customHeight="1" x14ac:dyDescent="0.2">
      <c r="A724" t="s">
        <v>4087</v>
      </c>
      <c r="B724" t="s">
        <v>4857</v>
      </c>
      <c r="C724" s="50">
        <f t="shared" ca="1" si="57"/>
        <v>66</v>
      </c>
      <c r="D724" t="s">
        <v>4874</v>
      </c>
      <c r="F724" s="34" t="str">
        <f>IF(AND(V724="TEXT",AB724&lt;&gt;""),"Coded",VLOOKUP(V724,Lists!$E$1:$F$12,2,FALSE))</f>
        <v>Coded</v>
      </c>
      <c r="G724" s="50">
        <f t="shared" ca="1" si="58"/>
        <v>4</v>
      </c>
      <c r="H724" t="s">
        <v>4886</v>
      </c>
      <c r="J724" s="34" t="str">
        <f t="shared" si="55"/>
        <v/>
      </c>
      <c r="K724" s="34" t="str">
        <f t="shared" si="56"/>
        <v/>
      </c>
      <c r="O724" t="s">
        <v>1015</v>
      </c>
      <c r="P724" s="34" t="str">
        <f t="shared" si="59"/>
        <v/>
      </c>
      <c r="V724" t="s">
        <v>16</v>
      </c>
      <c r="W724" t="s">
        <v>4877</v>
      </c>
      <c r="X724" t="s">
        <v>4878</v>
      </c>
      <c r="Y724" t="s">
        <v>4879</v>
      </c>
      <c r="Z724" t="s">
        <v>4880</v>
      </c>
      <c r="AA724" t="s">
        <v>4886</v>
      </c>
      <c r="AB724" t="s">
        <v>4887</v>
      </c>
    </row>
    <row r="725" spans="1:28" ht="15" hidden="1" customHeight="1" x14ac:dyDescent="0.2">
      <c r="A725" t="s">
        <v>4087</v>
      </c>
      <c r="B725" t="s">
        <v>4857</v>
      </c>
      <c r="C725" s="50">
        <f t="shared" ca="1" si="57"/>
        <v>66</v>
      </c>
      <c r="D725" t="s">
        <v>4874</v>
      </c>
      <c r="F725" s="34" t="str">
        <f>IF(AND(V725="TEXT",AB725&lt;&gt;""),"Coded",VLOOKUP(V725,Lists!$E$1:$F$12,2,FALSE))</f>
        <v>Coded</v>
      </c>
      <c r="G725" s="50">
        <f t="shared" ca="1" si="58"/>
        <v>5</v>
      </c>
      <c r="H725" t="s">
        <v>4888</v>
      </c>
      <c r="J725" s="34" t="str">
        <f t="shared" si="55"/>
        <v/>
      </c>
      <c r="K725" s="34" t="str">
        <f t="shared" si="56"/>
        <v/>
      </c>
      <c r="O725" t="s">
        <v>1015</v>
      </c>
      <c r="P725" s="34" t="str">
        <f t="shared" si="59"/>
        <v/>
      </c>
      <c r="V725" t="s">
        <v>16</v>
      </c>
      <c r="W725" t="s">
        <v>4877</v>
      </c>
      <c r="X725" t="s">
        <v>4878</v>
      </c>
      <c r="Y725" t="s">
        <v>4879</v>
      </c>
      <c r="Z725" t="s">
        <v>4880</v>
      </c>
      <c r="AA725" t="s">
        <v>4888</v>
      </c>
      <c r="AB725" t="s">
        <v>4889</v>
      </c>
    </row>
    <row r="726" spans="1:28" ht="15" hidden="1" customHeight="1" x14ac:dyDescent="0.2">
      <c r="A726" t="s">
        <v>4087</v>
      </c>
      <c r="B726" t="s">
        <v>4857</v>
      </c>
      <c r="C726" s="50">
        <f t="shared" ca="1" si="57"/>
        <v>66</v>
      </c>
      <c r="D726" t="s">
        <v>4874</v>
      </c>
      <c r="F726" s="34" t="str">
        <f>IF(AND(V726="TEXT",AB726&lt;&gt;""),"Coded",VLOOKUP(V726,Lists!$E$1:$F$12,2,FALSE))</f>
        <v>Coded</v>
      </c>
      <c r="G726" s="50">
        <f t="shared" ca="1" si="58"/>
        <v>6</v>
      </c>
      <c r="H726" t="s">
        <v>4890</v>
      </c>
      <c r="J726" s="34" t="str">
        <f t="shared" si="55"/>
        <v/>
      </c>
      <c r="K726" s="34" t="str">
        <f t="shared" si="56"/>
        <v/>
      </c>
      <c r="O726" t="s">
        <v>1015</v>
      </c>
      <c r="P726" s="34" t="str">
        <f t="shared" si="59"/>
        <v/>
      </c>
      <c r="V726" t="s">
        <v>16</v>
      </c>
      <c r="W726" t="s">
        <v>4877</v>
      </c>
      <c r="X726" t="s">
        <v>4878</v>
      </c>
      <c r="Y726" t="s">
        <v>4879</v>
      </c>
      <c r="Z726" t="s">
        <v>4880</v>
      </c>
      <c r="AA726" t="s">
        <v>4890</v>
      </c>
      <c r="AB726" t="s">
        <v>4891</v>
      </c>
    </row>
    <row r="727" spans="1:28" ht="15" hidden="1" customHeight="1" x14ac:dyDescent="0.2">
      <c r="A727" t="s">
        <v>4087</v>
      </c>
      <c r="B727" t="s">
        <v>4892</v>
      </c>
      <c r="C727" s="50">
        <f t="shared" ca="1" si="57"/>
        <v>67</v>
      </c>
      <c r="D727" t="s">
        <v>2239</v>
      </c>
      <c r="F727" s="34" t="str">
        <f>IF(AND(V727="TEXT",AB727&lt;&gt;""),"Coded",VLOOKUP(V727,Lists!$E$1:$F$12,2,FALSE))</f>
        <v>Boolean</v>
      </c>
      <c r="G727" s="50" t="str">
        <f t="shared" ca="1" si="58"/>
        <v/>
      </c>
      <c r="H727" t="s">
        <v>1015</v>
      </c>
      <c r="J727" s="34" t="str">
        <f t="shared" si="55"/>
        <v>Yes/no</v>
      </c>
      <c r="K727" s="34" t="str">
        <f t="shared" si="56"/>
        <v/>
      </c>
      <c r="O727" t="s">
        <v>1015</v>
      </c>
      <c r="P727" s="34" t="str">
        <f t="shared" si="59"/>
        <v/>
      </c>
      <c r="V727" t="s">
        <v>24</v>
      </c>
      <c r="W727" t="s">
        <v>4893</v>
      </c>
      <c r="X727" t="s">
        <v>4894</v>
      </c>
      <c r="Y727" t="s">
        <v>1015</v>
      </c>
      <c r="Z727" t="s">
        <v>1015</v>
      </c>
      <c r="AA727" t="s">
        <v>1015</v>
      </c>
      <c r="AB727" t="s">
        <v>1015</v>
      </c>
    </row>
    <row r="728" spans="1:28" ht="15" hidden="1" customHeight="1" x14ac:dyDescent="0.2">
      <c r="A728" t="s">
        <v>4087</v>
      </c>
      <c r="B728" t="s">
        <v>4892</v>
      </c>
      <c r="C728" s="50">
        <f t="shared" ca="1" si="57"/>
        <v>68</v>
      </c>
      <c r="D728" t="s">
        <v>2233</v>
      </c>
      <c r="F728" s="34" t="str">
        <f>IF(AND(V728="TEXT",AB728&lt;&gt;""),"Coded",VLOOKUP(V728,Lists!$E$1:$F$12,2,FALSE))</f>
        <v>Boolean</v>
      </c>
      <c r="G728" s="50" t="str">
        <f t="shared" ca="1" si="58"/>
        <v/>
      </c>
      <c r="H728" t="s">
        <v>1015</v>
      </c>
      <c r="J728" s="34" t="str">
        <f t="shared" si="55"/>
        <v>Yes/no</v>
      </c>
      <c r="K728" s="34" t="str">
        <f t="shared" si="56"/>
        <v/>
      </c>
      <c r="O728" t="s">
        <v>1015</v>
      </c>
      <c r="P728" s="34" t="str">
        <f t="shared" si="59"/>
        <v/>
      </c>
      <c r="V728" t="s">
        <v>24</v>
      </c>
      <c r="W728" t="s">
        <v>4895</v>
      </c>
      <c r="X728" t="s">
        <v>4896</v>
      </c>
      <c r="Y728" t="s">
        <v>1015</v>
      </c>
      <c r="Z728" t="s">
        <v>1015</v>
      </c>
      <c r="AA728" t="s">
        <v>1015</v>
      </c>
      <c r="AB728" t="s">
        <v>1015</v>
      </c>
    </row>
    <row r="729" spans="1:28" ht="15" hidden="1" customHeight="1" x14ac:dyDescent="0.2">
      <c r="A729" t="s">
        <v>4087</v>
      </c>
      <c r="B729" t="s">
        <v>4892</v>
      </c>
      <c r="C729" s="50">
        <f t="shared" ca="1" si="57"/>
        <v>69</v>
      </c>
      <c r="D729" t="s">
        <v>2236</v>
      </c>
      <c r="F729" s="34" t="str">
        <f>IF(AND(V729="TEXT",AB729&lt;&gt;""),"Coded",VLOOKUP(V729,Lists!$E$1:$F$12,2,FALSE))</f>
        <v>Boolean</v>
      </c>
      <c r="G729" s="50" t="str">
        <f t="shared" ca="1" si="58"/>
        <v/>
      </c>
      <c r="H729" t="s">
        <v>1015</v>
      </c>
      <c r="J729" s="34" t="str">
        <f t="shared" si="55"/>
        <v>Yes/no</v>
      </c>
      <c r="K729" s="34" t="str">
        <f t="shared" si="56"/>
        <v/>
      </c>
      <c r="O729" t="s">
        <v>1015</v>
      </c>
      <c r="P729" s="34" t="str">
        <f t="shared" si="59"/>
        <v/>
      </c>
      <c r="V729" t="s">
        <v>24</v>
      </c>
      <c r="W729" t="s">
        <v>4897</v>
      </c>
      <c r="X729" t="s">
        <v>4898</v>
      </c>
      <c r="Y729" t="s">
        <v>1015</v>
      </c>
      <c r="Z729" t="s">
        <v>1015</v>
      </c>
      <c r="AA729" t="s">
        <v>1015</v>
      </c>
      <c r="AB729" t="s">
        <v>1015</v>
      </c>
    </row>
    <row r="730" spans="1:28" ht="15" hidden="1" customHeight="1" x14ac:dyDescent="0.2">
      <c r="A730" t="s">
        <v>4087</v>
      </c>
      <c r="B730" t="s">
        <v>4892</v>
      </c>
      <c r="C730" s="50">
        <f t="shared" ca="1" si="57"/>
        <v>70</v>
      </c>
      <c r="D730" t="s">
        <v>4899</v>
      </c>
      <c r="F730" s="34" t="str">
        <f>IF(AND(V730="TEXT",AB730&lt;&gt;""),"Coded",VLOOKUP(V730,Lists!$E$1:$F$12,2,FALSE))</f>
        <v>Boolean</v>
      </c>
      <c r="G730" s="50" t="str">
        <f t="shared" ca="1" si="58"/>
        <v/>
      </c>
      <c r="H730" t="s">
        <v>1015</v>
      </c>
      <c r="J730" s="34" t="str">
        <f t="shared" si="55"/>
        <v>Yes/no</v>
      </c>
      <c r="K730" s="34" t="str">
        <f t="shared" si="56"/>
        <v/>
      </c>
      <c r="O730" t="s">
        <v>1015</v>
      </c>
      <c r="P730" s="34" t="str">
        <f t="shared" si="59"/>
        <v/>
      </c>
      <c r="V730" t="s">
        <v>24</v>
      </c>
      <c r="W730" t="s">
        <v>4900</v>
      </c>
      <c r="X730" t="s">
        <v>4901</v>
      </c>
      <c r="Y730" t="s">
        <v>1015</v>
      </c>
      <c r="Z730" t="s">
        <v>1015</v>
      </c>
      <c r="AA730" t="s">
        <v>1015</v>
      </c>
      <c r="AB730" t="s">
        <v>1015</v>
      </c>
    </row>
    <row r="731" spans="1:28" ht="15" hidden="1" customHeight="1" x14ac:dyDescent="0.2">
      <c r="A731" t="s">
        <v>4087</v>
      </c>
      <c r="B731" t="s">
        <v>4892</v>
      </c>
      <c r="C731" s="50">
        <f t="shared" ca="1" si="57"/>
        <v>71</v>
      </c>
      <c r="D731" t="s">
        <v>4902</v>
      </c>
      <c r="F731" s="34" t="str">
        <f>IF(AND(V731="TEXT",AB731&lt;&gt;""),"Coded",VLOOKUP(V731,Lists!$E$1:$F$12,2,FALSE))</f>
        <v>Text</v>
      </c>
      <c r="G731" s="50" t="str">
        <f t="shared" ca="1" si="58"/>
        <v/>
      </c>
      <c r="H731" t="s">
        <v>1015</v>
      </c>
      <c r="J731" s="34" t="str">
        <f t="shared" si="55"/>
        <v/>
      </c>
      <c r="K731" s="34">
        <f t="shared" si="56"/>
        <v>50</v>
      </c>
      <c r="O731" t="s">
        <v>1015</v>
      </c>
      <c r="P731" s="34" t="str">
        <f t="shared" si="59"/>
        <v/>
      </c>
      <c r="V731" t="s">
        <v>16</v>
      </c>
      <c r="W731" t="s">
        <v>4903</v>
      </c>
      <c r="X731" t="s">
        <v>4904</v>
      </c>
      <c r="Y731" t="s">
        <v>1015</v>
      </c>
      <c r="Z731" t="s">
        <v>1015</v>
      </c>
      <c r="AA731" t="s">
        <v>1015</v>
      </c>
      <c r="AB731" t="s">
        <v>1015</v>
      </c>
    </row>
    <row r="732" spans="1:28" ht="15" hidden="1" customHeight="1" x14ac:dyDescent="0.2">
      <c r="A732" t="s">
        <v>4087</v>
      </c>
      <c r="B732" t="s">
        <v>4892</v>
      </c>
      <c r="C732" s="50">
        <f t="shared" ca="1" si="57"/>
        <v>72</v>
      </c>
      <c r="D732" t="s">
        <v>150</v>
      </c>
      <c r="F732" s="34" t="str">
        <f>IF(AND(V732="TEXT",AB732&lt;&gt;""),"Coded",VLOOKUP(V732,Lists!$E$1:$F$12,2,FALSE))</f>
        <v>Text</v>
      </c>
      <c r="G732" s="50" t="str">
        <f t="shared" ca="1" si="58"/>
        <v/>
      </c>
      <c r="H732" t="s">
        <v>1015</v>
      </c>
      <c r="J732" s="34" t="str">
        <f t="shared" si="55"/>
        <v/>
      </c>
      <c r="K732" s="34">
        <f t="shared" si="56"/>
        <v>255</v>
      </c>
      <c r="O732" t="s">
        <v>4905</v>
      </c>
      <c r="P732" s="34" t="str">
        <f t="shared" si="59"/>
        <v/>
      </c>
      <c r="V732" t="s">
        <v>36</v>
      </c>
      <c r="W732" t="s">
        <v>4906</v>
      </c>
      <c r="X732" t="s">
        <v>4907</v>
      </c>
      <c r="Y732" t="s">
        <v>1015</v>
      </c>
      <c r="Z732" t="s">
        <v>1015</v>
      </c>
      <c r="AA732" t="s">
        <v>1015</v>
      </c>
      <c r="AB732" t="s">
        <v>1015</v>
      </c>
    </row>
    <row r="733" spans="1:28" ht="15" hidden="1" customHeight="1" x14ac:dyDescent="0.2">
      <c r="A733" t="s">
        <v>4908</v>
      </c>
      <c r="B733" t="s">
        <v>4909</v>
      </c>
      <c r="C733" s="50">
        <f t="shared" ca="1" si="57"/>
        <v>1</v>
      </c>
      <c r="D733" t="s">
        <v>1224</v>
      </c>
      <c r="F733" s="34" t="str">
        <f>IF(AND(V733="TEXT",AB733&lt;&gt;""),"Coded",VLOOKUP(V733,Lists!$E$1:$F$12,2,FALSE))</f>
        <v>Coded</v>
      </c>
      <c r="G733" s="50">
        <f t="shared" ca="1" si="58"/>
        <v>1</v>
      </c>
      <c r="H733" t="s">
        <v>1122</v>
      </c>
      <c r="J733" s="34" t="str">
        <f t="shared" si="55"/>
        <v/>
      </c>
      <c r="K733" s="34" t="str">
        <f t="shared" si="56"/>
        <v/>
      </c>
      <c r="O733" t="s">
        <v>1015</v>
      </c>
      <c r="P733" s="34" t="str">
        <f t="shared" si="59"/>
        <v/>
      </c>
      <c r="V733" t="s">
        <v>16</v>
      </c>
      <c r="W733" t="s">
        <v>4910</v>
      </c>
      <c r="X733" t="s">
        <v>4911</v>
      </c>
      <c r="Y733" t="s">
        <v>1232</v>
      </c>
      <c r="Z733" t="s">
        <v>1233</v>
      </c>
      <c r="AA733" t="s">
        <v>1122</v>
      </c>
      <c r="AB733" t="s">
        <v>2744</v>
      </c>
    </row>
    <row r="734" spans="1:28" ht="15" hidden="1" customHeight="1" x14ac:dyDescent="0.2">
      <c r="A734" t="s">
        <v>4908</v>
      </c>
      <c r="B734" t="s">
        <v>4909</v>
      </c>
      <c r="C734" s="50">
        <f t="shared" ca="1" si="57"/>
        <v>1</v>
      </c>
      <c r="D734" t="s">
        <v>1224</v>
      </c>
      <c r="F734" s="34" t="str">
        <f>IF(AND(V734="TEXT",AB734&lt;&gt;""),"Coded",VLOOKUP(V734,Lists!$E$1:$F$12,2,FALSE))</f>
        <v>Coded</v>
      </c>
      <c r="G734" s="50">
        <f t="shared" ca="1" si="58"/>
        <v>2</v>
      </c>
      <c r="H734" t="s">
        <v>1131</v>
      </c>
      <c r="J734" s="34" t="str">
        <f t="shared" si="55"/>
        <v/>
      </c>
      <c r="K734" s="34" t="str">
        <f t="shared" si="56"/>
        <v/>
      </c>
      <c r="O734" t="s">
        <v>1015</v>
      </c>
      <c r="P734" s="34" t="str">
        <f t="shared" si="59"/>
        <v/>
      </c>
      <c r="V734" t="s">
        <v>16</v>
      </c>
      <c r="W734" t="s">
        <v>4910</v>
      </c>
      <c r="X734" t="s">
        <v>4911</v>
      </c>
      <c r="Y734" t="s">
        <v>1232</v>
      </c>
      <c r="Z734" t="s">
        <v>1233</v>
      </c>
      <c r="AA734" t="s">
        <v>1131</v>
      </c>
      <c r="AB734" t="s">
        <v>2746</v>
      </c>
    </row>
    <row r="735" spans="1:28" ht="15" hidden="1" customHeight="1" x14ac:dyDescent="0.2">
      <c r="A735" t="s">
        <v>4908</v>
      </c>
      <c r="B735" t="s">
        <v>4909</v>
      </c>
      <c r="C735" s="50">
        <f t="shared" ca="1" si="57"/>
        <v>1</v>
      </c>
      <c r="D735" t="s">
        <v>1224</v>
      </c>
      <c r="F735" s="34" t="str">
        <f>IF(AND(V735="TEXT",AB735&lt;&gt;""),"Coded",VLOOKUP(V735,Lists!$E$1:$F$12,2,FALSE))</f>
        <v>Coded</v>
      </c>
      <c r="G735" s="50">
        <f t="shared" ca="1" si="58"/>
        <v>3</v>
      </c>
      <c r="H735" t="s">
        <v>1140</v>
      </c>
      <c r="J735" s="34" t="str">
        <f t="shared" si="55"/>
        <v/>
      </c>
      <c r="K735" s="34" t="str">
        <f t="shared" si="56"/>
        <v/>
      </c>
      <c r="O735" t="s">
        <v>1015</v>
      </c>
      <c r="P735" s="34" t="str">
        <f t="shared" si="59"/>
        <v/>
      </c>
      <c r="V735" t="s">
        <v>16</v>
      </c>
      <c r="W735" t="s">
        <v>4910</v>
      </c>
      <c r="X735" t="s">
        <v>4911</v>
      </c>
      <c r="Y735" t="s">
        <v>1232</v>
      </c>
      <c r="Z735" t="s">
        <v>1233</v>
      </c>
      <c r="AA735" t="s">
        <v>1140</v>
      </c>
      <c r="AB735" t="s">
        <v>2748</v>
      </c>
    </row>
    <row r="736" spans="1:28" ht="15" hidden="1" customHeight="1" x14ac:dyDescent="0.2">
      <c r="A736" t="s">
        <v>4908</v>
      </c>
      <c r="B736" t="s">
        <v>4909</v>
      </c>
      <c r="C736" s="50">
        <f t="shared" ca="1" si="57"/>
        <v>1</v>
      </c>
      <c r="D736" t="s">
        <v>1224</v>
      </c>
      <c r="F736" s="34" t="str">
        <f>IF(AND(V736="TEXT",AB736&lt;&gt;""),"Coded",VLOOKUP(V736,Lists!$E$1:$F$12,2,FALSE))</f>
        <v>Coded</v>
      </c>
      <c r="G736" s="50">
        <f t="shared" ca="1" si="58"/>
        <v>4</v>
      </c>
      <c r="H736" t="s">
        <v>1147</v>
      </c>
      <c r="J736" s="34" t="str">
        <f t="shared" si="55"/>
        <v/>
      </c>
      <c r="K736" s="34" t="str">
        <f t="shared" si="56"/>
        <v/>
      </c>
      <c r="O736" t="s">
        <v>1015</v>
      </c>
      <c r="P736" s="34" t="str">
        <f t="shared" si="59"/>
        <v/>
      </c>
      <c r="V736" t="s">
        <v>16</v>
      </c>
      <c r="W736" t="s">
        <v>4910</v>
      </c>
      <c r="X736" t="s">
        <v>4911</v>
      </c>
      <c r="Y736" t="s">
        <v>1232</v>
      </c>
      <c r="Z736" t="s">
        <v>1233</v>
      </c>
      <c r="AA736" t="s">
        <v>1147</v>
      </c>
      <c r="AB736" t="s">
        <v>2750</v>
      </c>
    </row>
    <row r="737" spans="1:28" ht="15" hidden="1" customHeight="1" x14ac:dyDescent="0.2">
      <c r="A737" t="s">
        <v>4908</v>
      </c>
      <c r="B737" t="s">
        <v>4909</v>
      </c>
      <c r="C737" s="50">
        <f t="shared" ca="1" si="57"/>
        <v>1</v>
      </c>
      <c r="D737" t="s">
        <v>1224</v>
      </c>
      <c r="F737" s="34" t="str">
        <f>IF(AND(V737="TEXT",AB737&lt;&gt;""),"Coded",VLOOKUP(V737,Lists!$E$1:$F$12,2,FALSE))</f>
        <v>Coded</v>
      </c>
      <c r="G737" s="50">
        <f t="shared" ca="1" si="58"/>
        <v>5</v>
      </c>
      <c r="H737" t="s">
        <v>1154</v>
      </c>
      <c r="J737" s="34" t="str">
        <f t="shared" si="55"/>
        <v/>
      </c>
      <c r="K737" s="34" t="str">
        <f t="shared" si="56"/>
        <v/>
      </c>
      <c r="O737" t="s">
        <v>1015</v>
      </c>
      <c r="P737" s="34" t="str">
        <f t="shared" si="59"/>
        <v/>
      </c>
      <c r="V737" t="s">
        <v>16</v>
      </c>
      <c r="W737" t="s">
        <v>4910</v>
      </c>
      <c r="X737" t="s">
        <v>4911</v>
      </c>
      <c r="Y737" t="s">
        <v>1232</v>
      </c>
      <c r="Z737" t="s">
        <v>1233</v>
      </c>
      <c r="AA737" t="s">
        <v>1154</v>
      </c>
      <c r="AB737" t="s">
        <v>2752</v>
      </c>
    </row>
    <row r="738" spans="1:28" ht="15" hidden="1" customHeight="1" x14ac:dyDescent="0.2">
      <c r="A738" t="s">
        <v>4908</v>
      </c>
      <c r="B738" t="s">
        <v>4909</v>
      </c>
      <c r="C738" s="50">
        <f t="shared" ca="1" si="57"/>
        <v>1</v>
      </c>
      <c r="D738" t="s">
        <v>1224</v>
      </c>
      <c r="F738" s="34" t="str">
        <f>IF(AND(V738="TEXT",AB738&lt;&gt;""),"Coded",VLOOKUP(V738,Lists!$E$1:$F$12,2,FALSE))</f>
        <v>Coded</v>
      </c>
      <c r="G738" s="50">
        <f t="shared" ca="1" si="58"/>
        <v>6</v>
      </c>
      <c r="H738" t="s">
        <v>2753</v>
      </c>
      <c r="J738" s="34" t="str">
        <f t="shared" si="55"/>
        <v/>
      </c>
      <c r="K738" s="34" t="str">
        <f t="shared" si="56"/>
        <v/>
      </c>
      <c r="O738" t="s">
        <v>1015</v>
      </c>
      <c r="P738" s="34" t="str">
        <f t="shared" si="59"/>
        <v/>
      </c>
      <c r="V738" t="s">
        <v>16</v>
      </c>
      <c r="W738" t="s">
        <v>4910</v>
      </c>
      <c r="X738" t="s">
        <v>4911</v>
      </c>
      <c r="Y738" t="s">
        <v>1232</v>
      </c>
      <c r="Z738" t="s">
        <v>1233</v>
      </c>
      <c r="AA738" t="s">
        <v>2753</v>
      </c>
      <c r="AB738" t="s">
        <v>2755</v>
      </c>
    </row>
    <row r="739" spans="1:28" ht="15" hidden="1" customHeight="1" x14ac:dyDescent="0.2">
      <c r="A739" t="s">
        <v>4908</v>
      </c>
      <c r="B739" t="s">
        <v>4909</v>
      </c>
      <c r="C739" s="50">
        <f t="shared" ca="1" si="57"/>
        <v>1</v>
      </c>
      <c r="D739" t="s">
        <v>1224</v>
      </c>
      <c r="F739" s="34" t="str">
        <f>IF(AND(V739="TEXT",AB739&lt;&gt;""),"Coded",VLOOKUP(V739,Lists!$E$1:$F$12,2,FALSE))</f>
        <v>Coded</v>
      </c>
      <c r="G739" s="50">
        <f t="shared" ca="1" si="58"/>
        <v>7</v>
      </c>
      <c r="H739" t="s">
        <v>2756</v>
      </c>
      <c r="J739" s="34" t="str">
        <f t="shared" si="55"/>
        <v/>
      </c>
      <c r="K739" s="34" t="str">
        <f t="shared" si="56"/>
        <v/>
      </c>
      <c r="O739" t="s">
        <v>1015</v>
      </c>
      <c r="P739" s="34" t="str">
        <f t="shared" si="59"/>
        <v/>
      </c>
      <c r="V739" t="s">
        <v>16</v>
      </c>
      <c r="W739" t="s">
        <v>4910</v>
      </c>
      <c r="X739" t="s">
        <v>4911</v>
      </c>
      <c r="Y739" t="s">
        <v>1232</v>
      </c>
      <c r="Z739" t="s">
        <v>1233</v>
      </c>
      <c r="AA739" t="s">
        <v>2756</v>
      </c>
      <c r="AB739" t="s">
        <v>2758</v>
      </c>
    </row>
    <row r="740" spans="1:28" ht="15" hidden="1" customHeight="1" x14ac:dyDescent="0.2">
      <c r="A740" t="s">
        <v>4908</v>
      </c>
      <c r="B740" t="s">
        <v>4909</v>
      </c>
      <c r="C740" s="50">
        <f t="shared" ca="1" si="57"/>
        <v>1</v>
      </c>
      <c r="D740" t="s">
        <v>1224</v>
      </c>
      <c r="F740" s="34" t="str">
        <f>IF(AND(V740="TEXT",AB740&lt;&gt;""),"Coded",VLOOKUP(V740,Lists!$E$1:$F$12,2,FALSE))</f>
        <v>Coded</v>
      </c>
      <c r="G740" s="50">
        <f t="shared" ca="1" si="58"/>
        <v>8</v>
      </c>
      <c r="H740" t="s">
        <v>1175</v>
      </c>
      <c r="J740" s="34" t="str">
        <f t="shared" si="55"/>
        <v/>
      </c>
      <c r="K740" s="34" t="str">
        <f t="shared" si="56"/>
        <v/>
      </c>
      <c r="O740" t="s">
        <v>1015</v>
      </c>
      <c r="P740" s="34" t="str">
        <f t="shared" si="59"/>
        <v/>
      </c>
      <c r="V740" t="s">
        <v>16</v>
      </c>
      <c r="W740" t="s">
        <v>4910</v>
      </c>
      <c r="X740" t="s">
        <v>4911</v>
      </c>
      <c r="Y740" t="s">
        <v>1232</v>
      </c>
      <c r="Z740" t="s">
        <v>1233</v>
      </c>
      <c r="AA740" t="s">
        <v>1175</v>
      </c>
      <c r="AB740" t="s">
        <v>2760</v>
      </c>
    </row>
    <row r="741" spans="1:28" ht="15" hidden="1" customHeight="1" x14ac:dyDescent="0.2">
      <c r="A741" t="s">
        <v>4908</v>
      </c>
      <c r="B741" t="s">
        <v>4912</v>
      </c>
      <c r="C741" s="50">
        <f t="shared" ca="1" si="57"/>
        <v>2</v>
      </c>
      <c r="D741" t="s">
        <v>4565</v>
      </c>
      <c r="F741" s="34" t="str">
        <f>IF(AND(V741="TEXT",AB741&lt;&gt;""),"Coded",VLOOKUP(V741,Lists!$E$1:$F$12,2,FALSE))</f>
        <v>Boolean</v>
      </c>
      <c r="G741" s="50" t="str">
        <f t="shared" ca="1" si="58"/>
        <v/>
      </c>
      <c r="H741" t="s">
        <v>1015</v>
      </c>
      <c r="J741" s="34" t="str">
        <f t="shared" si="55"/>
        <v>Yes/no</v>
      </c>
      <c r="K741" s="34" t="str">
        <f t="shared" si="56"/>
        <v/>
      </c>
      <c r="O741" t="s">
        <v>1015</v>
      </c>
      <c r="P741" s="34" t="str">
        <f t="shared" si="59"/>
        <v/>
      </c>
      <c r="V741" t="s">
        <v>24</v>
      </c>
      <c r="W741" t="s">
        <v>4913</v>
      </c>
      <c r="X741" t="s">
        <v>4914</v>
      </c>
      <c r="Y741" t="s">
        <v>1015</v>
      </c>
      <c r="Z741" t="s">
        <v>1015</v>
      </c>
      <c r="AA741" t="s">
        <v>1015</v>
      </c>
      <c r="AB741" t="s">
        <v>1015</v>
      </c>
    </row>
    <row r="742" spans="1:28" ht="15" hidden="1" customHeight="1" x14ac:dyDescent="0.2">
      <c r="A742" t="s">
        <v>4908</v>
      </c>
      <c r="B742" t="s">
        <v>4912</v>
      </c>
      <c r="C742" s="50">
        <f t="shared" ca="1" si="57"/>
        <v>3</v>
      </c>
      <c r="D742" t="s">
        <v>4915</v>
      </c>
      <c r="F742" s="34" t="str">
        <f>IF(AND(V742="TEXT",AB742&lt;&gt;""),"Coded",VLOOKUP(V742,Lists!$E$1:$F$12,2,FALSE))</f>
        <v>Coded</v>
      </c>
      <c r="G742" s="50">
        <f t="shared" ca="1" si="58"/>
        <v>1</v>
      </c>
      <c r="H742" t="s">
        <v>2853</v>
      </c>
      <c r="J742" s="34" t="str">
        <f t="shared" si="55"/>
        <v/>
      </c>
      <c r="K742" s="34" t="str">
        <f t="shared" si="56"/>
        <v/>
      </c>
      <c r="O742" t="s">
        <v>4916</v>
      </c>
      <c r="P742" s="34" t="str">
        <f t="shared" si="59"/>
        <v/>
      </c>
      <c r="V742" t="s">
        <v>16</v>
      </c>
      <c r="W742" t="s">
        <v>4917</v>
      </c>
      <c r="X742" t="s">
        <v>4918</v>
      </c>
      <c r="Y742" t="s">
        <v>1407</v>
      </c>
      <c r="Z742" t="s">
        <v>1408</v>
      </c>
      <c r="AA742" t="s">
        <v>2853</v>
      </c>
      <c r="AB742" t="s">
        <v>2858</v>
      </c>
    </row>
    <row r="743" spans="1:28" ht="15" hidden="1" customHeight="1" x14ac:dyDescent="0.2">
      <c r="A743" t="s">
        <v>4908</v>
      </c>
      <c r="B743" t="s">
        <v>4912</v>
      </c>
      <c r="C743" s="50">
        <f t="shared" ca="1" si="57"/>
        <v>3</v>
      </c>
      <c r="D743" t="s">
        <v>4915</v>
      </c>
      <c r="F743" s="34" t="str">
        <f>IF(AND(V743="TEXT",AB743&lt;&gt;""),"Coded",VLOOKUP(V743,Lists!$E$1:$F$12,2,FALSE))</f>
        <v>Coded</v>
      </c>
      <c r="G743" s="50">
        <f t="shared" ca="1" si="58"/>
        <v>2</v>
      </c>
      <c r="H743" t="s">
        <v>2863</v>
      </c>
      <c r="J743" s="34" t="str">
        <f t="shared" si="55"/>
        <v/>
      </c>
      <c r="K743" s="34" t="str">
        <f t="shared" si="56"/>
        <v/>
      </c>
      <c r="O743" t="s">
        <v>1015</v>
      </c>
      <c r="P743" s="34" t="str">
        <f t="shared" si="59"/>
        <v/>
      </c>
      <c r="V743" t="s">
        <v>16</v>
      </c>
      <c r="W743" t="s">
        <v>4917</v>
      </c>
      <c r="X743" t="s">
        <v>4918</v>
      </c>
      <c r="Y743" t="s">
        <v>1407</v>
      </c>
      <c r="Z743" t="s">
        <v>1408</v>
      </c>
      <c r="AA743" t="s">
        <v>2863</v>
      </c>
      <c r="AB743" t="s">
        <v>2865</v>
      </c>
    </row>
    <row r="744" spans="1:28" ht="15" hidden="1" customHeight="1" x14ac:dyDescent="0.2">
      <c r="A744" t="s">
        <v>4908</v>
      </c>
      <c r="B744" t="s">
        <v>4912</v>
      </c>
      <c r="C744" s="50">
        <f t="shared" ca="1" si="57"/>
        <v>3</v>
      </c>
      <c r="D744" t="s">
        <v>4915</v>
      </c>
      <c r="F744" s="34" t="str">
        <f>IF(AND(V744="TEXT",AB744&lt;&gt;""),"Coded",VLOOKUP(V744,Lists!$E$1:$F$12,2,FALSE))</f>
        <v>Coded</v>
      </c>
      <c r="G744" s="50">
        <f t="shared" ca="1" si="58"/>
        <v>3</v>
      </c>
      <c r="H744" t="s">
        <v>2844</v>
      </c>
      <c r="J744" s="34" t="str">
        <f t="shared" si="55"/>
        <v/>
      </c>
      <c r="K744" s="34" t="str">
        <f t="shared" si="56"/>
        <v/>
      </c>
      <c r="O744" t="s">
        <v>1015</v>
      </c>
      <c r="P744" s="34" t="str">
        <f t="shared" si="59"/>
        <v/>
      </c>
      <c r="V744" t="s">
        <v>16</v>
      </c>
      <c r="W744" t="s">
        <v>4917</v>
      </c>
      <c r="X744" t="s">
        <v>4918</v>
      </c>
      <c r="Y744" t="s">
        <v>1407</v>
      </c>
      <c r="Z744" t="s">
        <v>1408</v>
      </c>
      <c r="AA744" t="s">
        <v>2844</v>
      </c>
      <c r="AB744" t="s">
        <v>2851</v>
      </c>
    </row>
    <row r="745" spans="1:28" ht="15" hidden="1" customHeight="1" x14ac:dyDescent="0.2">
      <c r="A745" t="s">
        <v>4908</v>
      </c>
      <c r="B745" t="s">
        <v>4912</v>
      </c>
      <c r="C745" s="50">
        <f t="shared" ca="1" si="57"/>
        <v>3</v>
      </c>
      <c r="D745" t="s">
        <v>4915</v>
      </c>
      <c r="F745" s="34" t="str">
        <f>IF(AND(V745="TEXT",AB745&lt;&gt;""),"Coded",VLOOKUP(V745,Lists!$E$1:$F$12,2,FALSE))</f>
        <v>Coded</v>
      </c>
      <c r="G745" s="50">
        <f t="shared" ca="1" si="58"/>
        <v>4</v>
      </c>
      <c r="H745" t="s">
        <v>2859</v>
      </c>
      <c r="J745" s="34" t="str">
        <f t="shared" si="55"/>
        <v/>
      </c>
      <c r="K745" s="34" t="str">
        <f t="shared" si="56"/>
        <v/>
      </c>
      <c r="O745" t="s">
        <v>1015</v>
      </c>
      <c r="P745" s="34" t="str">
        <f t="shared" si="59"/>
        <v/>
      </c>
      <c r="V745" t="s">
        <v>16</v>
      </c>
      <c r="W745" t="s">
        <v>4917</v>
      </c>
      <c r="X745" t="s">
        <v>4918</v>
      </c>
      <c r="Y745" t="s">
        <v>1407</v>
      </c>
      <c r="Z745" t="s">
        <v>1408</v>
      </c>
      <c r="AA745" t="s">
        <v>2859</v>
      </c>
      <c r="AB745" t="s">
        <v>2862</v>
      </c>
    </row>
    <row r="746" spans="1:28" ht="15" hidden="1" customHeight="1" x14ac:dyDescent="0.2">
      <c r="A746" t="s">
        <v>4908</v>
      </c>
      <c r="B746" t="s">
        <v>4912</v>
      </c>
      <c r="C746" s="50">
        <f t="shared" ca="1" si="57"/>
        <v>3</v>
      </c>
      <c r="D746" t="s">
        <v>4915</v>
      </c>
      <c r="F746" s="34" t="str">
        <f>IF(AND(V746="TEXT",AB746&lt;&gt;""),"Coded",VLOOKUP(V746,Lists!$E$1:$F$12,2,FALSE))</f>
        <v>Coded</v>
      </c>
      <c r="G746" s="50">
        <f t="shared" ca="1" si="58"/>
        <v>5</v>
      </c>
      <c r="H746" t="s">
        <v>580</v>
      </c>
      <c r="J746" s="34" t="str">
        <f t="shared" si="55"/>
        <v/>
      </c>
      <c r="K746" s="34" t="str">
        <f t="shared" si="56"/>
        <v/>
      </c>
      <c r="O746" t="s">
        <v>1015</v>
      </c>
      <c r="P746" s="34" t="str">
        <f t="shared" si="59"/>
        <v/>
      </c>
      <c r="V746" t="s">
        <v>16</v>
      </c>
      <c r="W746" t="s">
        <v>4917</v>
      </c>
      <c r="X746" t="s">
        <v>4918</v>
      </c>
      <c r="Y746" t="s">
        <v>1407</v>
      </c>
      <c r="Z746" t="s">
        <v>1408</v>
      </c>
      <c r="AA746" t="s">
        <v>580</v>
      </c>
      <c r="AB746" t="s">
        <v>2866</v>
      </c>
    </row>
    <row r="747" spans="1:28" ht="15" hidden="1" customHeight="1" x14ac:dyDescent="0.2">
      <c r="A747" t="s">
        <v>4908</v>
      </c>
      <c r="B747" t="s">
        <v>4912</v>
      </c>
      <c r="C747" s="50">
        <f t="shared" ca="1" si="57"/>
        <v>4</v>
      </c>
      <c r="D747" t="s">
        <v>4582</v>
      </c>
      <c r="F747" s="34" t="str">
        <f>IF(AND(V747="TEXT",AB747&lt;&gt;""),"Coded",VLOOKUP(V747,Lists!$E$1:$F$12,2,FALSE))</f>
        <v>Coded</v>
      </c>
      <c r="G747" s="50">
        <f t="shared" ca="1" si="58"/>
        <v>1</v>
      </c>
      <c r="H747" t="s">
        <v>4583</v>
      </c>
      <c r="J747" s="34" t="str">
        <f t="shared" si="55"/>
        <v/>
      </c>
      <c r="K747" s="34" t="str">
        <f t="shared" si="56"/>
        <v/>
      </c>
      <c r="O747" t="s">
        <v>4916</v>
      </c>
      <c r="P747" s="34" t="str">
        <f t="shared" si="59"/>
        <v/>
      </c>
      <c r="V747" t="s">
        <v>16</v>
      </c>
      <c r="W747" t="s">
        <v>4919</v>
      </c>
      <c r="X747" t="s">
        <v>4920</v>
      </c>
      <c r="Y747" t="s">
        <v>4586</v>
      </c>
      <c r="Z747" t="s">
        <v>4587</v>
      </c>
      <c r="AA747" t="s">
        <v>4583</v>
      </c>
      <c r="AB747" t="s">
        <v>4588</v>
      </c>
    </row>
    <row r="748" spans="1:28" ht="15" hidden="1" customHeight="1" x14ac:dyDescent="0.2">
      <c r="A748" t="s">
        <v>4908</v>
      </c>
      <c r="B748" t="s">
        <v>4912</v>
      </c>
      <c r="C748" s="50">
        <f t="shared" ca="1" si="57"/>
        <v>4</v>
      </c>
      <c r="D748" t="s">
        <v>4582</v>
      </c>
      <c r="F748" s="34" t="str">
        <f>IF(AND(V748="TEXT",AB748&lt;&gt;""),"Coded",VLOOKUP(V748,Lists!$E$1:$F$12,2,FALSE))</f>
        <v>Coded</v>
      </c>
      <c r="G748" s="50">
        <f t="shared" ca="1" si="58"/>
        <v>2</v>
      </c>
      <c r="H748" t="s">
        <v>4589</v>
      </c>
      <c r="J748" s="34" t="str">
        <f t="shared" si="55"/>
        <v/>
      </c>
      <c r="K748" s="34" t="str">
        <f t="shared" si="56"/>
        <v/>
      </c>
      <c r="O748" t="s">
        <v>1015</v>
      </c>
      <c r="P748" s="34" t="str">
        <f t="shared" si="59"/>
        <v/>
      </c>
      <c r="V748" t="s">
        <v>16</v>
      </c>
      <c r="W748" t="s">
        <v>4919</v>
      </c>
      <c r="X748" t="s">
        <v>4920</v>
      </c>
      <c r="Y748" t="s">
        <v>4586</v>
      </c>
      <c r="Z748" t="s">
        <v>4587</v>
      </c>
      <c r="AA748" t="s">
        <v>4589</v>
      </c>
      <c r="AB748" t="s">
        <v>4590</v>
      </c>
    </row>
    <row r="749" spans="1:28" ht="15" hidden="1" customHeight="1" x14ac:dyDescent="0.2">
      <c r="A749" t="s">
        <v>4908</v>
      </c>
      <c r="B749" t="s">
        <v>4912</v>
      </c>
      <c r="C749" s="50">
        <f t="shared" ca="1" si="57"/>
        <v>4</v>
      </c>
      <c r="D749" t="s">
        <v>4582</v>
      </c>
      <c r="F749" s="34" t="str">
        <f>IF(AND(V749="TEXT",AB749&lt;&gt;""),"Coded",VLOOKUP(V749,Lists!$E$1:$F$12,2,FALSE))</f>
        <v>Coded</v>
      </c>
      <c r="G749" s="50">
        <f t="shared" ca="1" si="58"/>
        <v>3</v>
      </c>
      <c r="H749" t="s">
        <v>4591</v>
      </c>
      <c r="J749" s="34" t="str">
        <f t="shared" si="55"/>
        <v/>
      </c>
      <c r="K749" s="34" t="str">
        <f t="shared" si="56"/>
        <v/>
      </c>
      <c r="O749" t="s">
        <v>1015</v>
      </c>
      <c r="P749" s="34" t="str">
        <f t="shared" si="59"/>
        <v/>
      </c>
      <c r="V749" t="s">
        <v>16</v>
      </c>
      <c r="W749" t="s">
        <v>4919</v>
      </c>
      <c r="X749" t="s">
        <v>4920</v>
      </c>
      <c r="Y749" t="s">
        <v>4586</v>
      </c>
      <c r="Z749" t="s">
        <v>4587</v>
      </c>
      <c r="AA749" t="s">
        <v>4591</v>
      </c>
      <c r="AB749" t="s">
        <v>4592</v>
      </c>
    </row>
    <row r="750" spans="1:28" ht="15" hidden="1" customHeight="1" x14ac:dyDescent="0.2">
      <c r="A750" t="s">
        <v>4908</v>
      </c>
      <c r="B750" t="s">
        <v>4912</v>
      </c>
      <c r="C750" s="50">
        <f t="shared" ca="1" si="57"/>
        <v>4</v>
      </c>
      <c r="D750" t="s">
        <v>4582</v>
      </c>
      <c r="F750" s="34" t="str">
        <f>IF(AND(V750="TEXT",AB750&lt;&gt;""),"Coded",VLOOKUP(V750,Lists!$E$1:$F$12,2,FALSE))</f>
        <v>Coded</v>
      </c>
      <c r="G750" s="50">
        <f t="shared" ca="1" si="58"/>
        <v>4</v>
      </c>
      <c r="H750" t="s">
        <v>4593</v>
      </c>
      <c r="J750" s="34" t="str">
        <f t="shared" si="55"/>
        <v/>
      </c>
      <c r="K750" s="34" t="str">
        <f t="shared" si="56"/>
        <v/>
      </c>
      <c r="O750" t="s">
        <v>1015</v>
      </c>
      <c r="P750" s="34" t="str">
        <f t="shared" si="59"/>
        <v/>
      </c>
      <c r="V750" t="s">
        <v>16</v>
      </c>
      <c r="W750" t="s">
        <v>4919</v>
      </c>
      <c r="X750" t="s">
        <v>4920</v>
      </c>
      <c r="Y750" t="s">
        <v>4586</v>
      </c>
      <c r="Z750" t="s">
        <v>4587</v>
      </c>
      <c r="AA750" t="s">
        <v>4593</v>
      </c>
      <c r="AB750" t="s">
        <v>4594</v>
      </c>
    </row>
    <row r="751" spans="1:28" ht="15" hidden="1" customHeight="1" x14ac:dyDescent="0.2">
      <c r="A751" t="s">
        <v>4908</v>
      </c>
      <c r="B751" t="s">
        <v>4912</v>
      </c>
      <c r="C751" s="50">
        <f t="shared" ca="1" si="57"/>
        <v>4</v>
      </c>
      <c r="D751" t="s">
        <v>4582</v>
      </c>
      <c r="F751" s="34" t="str">
        <f>IF(AND(V751="TEXT",AB751&lt;&gt;""),"Coded",VLOOKUP(V751,Lists!$E$1:$F$12,2,FALSE))</f>
        <v>Coded</v>
      </c>
      <c r="G751" s="50">
        <f t="shared" ca="1" si="58"/>
        <v>5</v>
      </c>
      <c r="H751" t="s">
        <v>2883</v>
      </c>
      <c r="J751" s="34" t="str">
        <f t="shared" si="55"/>
        <v/>
      </c>
      <c r="K751" s="34" t="str">
        <f t="shared" si="56"/>
        <v/>
      </c>
      <c r="O751" t="s">
        <v>1015</v>
      </c>
      <c r="P751" s="34" t="str">
        <f t="shared" si="59"/>
        <v/>
      </c>
      <c r="V751" t="s">
        <v>16</v>
      </c>
      <c r="W751" t="s">
        <v>4919</v>
      </c>
      <c r="X751" t="s">
        <v>4920</v>
      </c>
      <c r="Y751" t="s">
        <v>4586</v>
      </c>
      <c r="Z751" t="s">
        <v>4587</v>
      </c>
      <c r="AA751" t="s">
        <v>2883</v>
      </c>
      <c r="AB751" t="s">
        <v>4595</v>
      </c>
    </row>
    <row r="752" spans="1:28" ht="15" hidden="1" customHeight="1" x14ac:dyDescent="0.2">
      <c r="A752" t="s">
        <v>4908</v>
      </c>
      <c r="B752" t="s">
        <v>4912</v>
      </c>
      <c r="C752" s="50">
        <f t="shared" ca="1" si="57"/>
        <v>4</v>
      </c>
      <c r="D752" t="s">
        <v>4582</v>
      </c>
      <c r="F752" s="34" t="str">
        <f>IF(AND(V752="TEXT",AB752&lt;&gt;""),"Coded",VLOOKUP(V752,Lists!$E$1:$F$12,2,FALSE))</f>
        <v>Coded</v>
      </c>
      <c r="G752" s="50">
        <f t="shared" ca="1" si="58"/>
        <v>6</v>
      </c>
      <c r="H752" t="s">
        <v>220</v>
      </c>
      <c r="J752" s="34" t="str">
        <f t="shared" si="55"/>
        <v/>
      </c>
      <c r="K752" s="34" t="str">
        <f t="shared" si="56"/>
        <v/>
      </c>
      <c r="O752" t="s">
        <v>1015</v>
      </c>
      <c r="P752" s="34" t="str">
        <f t="shared" si="59"/>
        <v/>
      </c>
      <c r="V752" t="s">
        <v>16</v>
      </c>
      <c r="W752" t="s">
        <v>4919</v>
      </c>
      <c r="X752" t="s">
        <v>4920</v>
      </c>
      <c r="Y752" t="s">
        <v>4586</v>
      </c>
      <c r="Z752" t="s">
        <v>4587</v>
      </c>
      <c r="AA752" t="s">
        <v>220</v>
      </c>
      <c r="AB752" t="s">
        <v>4596</v>
      </c>
    </row>
    <row r="753" spans="1:28" ht="15" hidden="1" customHeight="1" x14ac:dyDescent="0.2">
      <c r="A753" t="s">
        <v>4908</v>
      </c>
      <c r="B753" t="s">
        <v>4912</v>
      </c>
      <c r="C753" s="50">
        <f t="shared" ca="1" si="57"/>
        <v>5</v>
      </c>
      <c r="D753" t="s">
        <v>4921</v>
      </c>
      <c r="F753" s="34" t="str">
        <f>IF(AND(V753="TEXT",AB753&lt;&gt;""),"Coded",VLOOKUP(V753,Lists!$E$1:$F$12,2,FALSE))</f>
        <v>Boolean</v>
      </c>
      <c r="G753" s="50" t="str">
        <f t="shared" ca="1" si="58"/>
        <v/>
      </c>
      <c r="H753" t="s">
        <v>1015</v>
      </c>
      <c r="J753" s="34" t="str">
        <f t="shared" si="55"/>
        <v>Yes/no</v>
      </c>
      <c r="K753" s="34" t="str">
        <f t="shared" si="56"/>
        <v/>
      </c>
      <c r="O753" t="s">
        <v>4916</v>
      </c>
      <c r="P753" s="34" t="str">
        <f t="shared" si="59"/>
        <v/>
      </c>
      <c r="V753" t="s">
        <v>24</v>
      </c>
      <c r="W753" t="s">
        <v>4922</v>
      </c>
      <c r="X753" t="s">
        <v>4923</v>
      </c>
      <c r="Y753" t="s">
        <v>1015</v>
      </c>
      <c r="Z753" t="s">
        <v>1015</v>
      </c>
      <c r="AA753" t="s">
        <v>1015</v>
      </c>
      <c r="AB753" t="s">
        <v>1015</v>
      </c>
    </row>
    <row r="754" spans="1:28" ht="15" hidden="1" customHeight="1" x14ac:dyDescent="0.2">
      <c r="A754" t="s">
        <v>4908</v>
      </c>
      <c r="B754" t="s">
        <v>4614</v>
      </c>
      <c r="C754" s="50">
        <f t="shared" ca="1" si="57"/>
        <v>6</v>
      </c>
      <c r="D754" t="s">
        <v>4924</v>
      </c>
      <c r="F754" s="34" t="str">
        <f>IF(AND(V754="TEXT",AB754&lt;&gt;""),"Coded",VLOOKUP(V754,Lists!$E$1:$F$12,2,FALSE))</f>
        <v>Boolean</v>
      </c>
      <c r="G754" s="50" t="str">
        <f t="shared" ca="1" si="58"/>
        <v/>
      </c>
      <c r="H754" t="s">
        <v>1015</v>
      </c>
      <c r="J754" s="34" t="str">
        <f t="shared" si="55"/>
        <v>Yes/no</v>
      </c>
      <c r="K754" s="34" t="str">
        <f t="shared" si="56"/>
        <v/>
      </c>
      <c r="O754" t="s">
        <v>4925</v>
      </c>
      <c r="P754" s="34" t="str">
        <f t="shared" si="59"/>
        <v/>
      </c>
      <c r="V754" t="s">
        <v>24</v>
      </c>
      <c r="W754" t="s">
        <v>4926</v>
      </c>
      <c r="X754" t="s">
        <v>4927</v>
      </c>
      <c r="Y754" t="s">
        <v>1015</v>
      </c>
      <c r="Z754" t="s">
        <v>1015</v>
      </c>
      <c r="AA754" t="s">
        <v>1015</v>
      </c>
      <c r="AB754" t="s">
        <v>1015</v>
      </c>
    </row>
    <row r="755" spans="1:28" ht="15" hidden="1" customHeight="1" x14ac:dyDescent="0.2">
      <c r="A755" t="s">
        <v>4908</v>
      </c>
      <c r="B755" t="s">
        <v>4614</v>
      </c>
      <c r="C755" s="50">
        <f t="shared" ca="1" si="57"/>
        <v>7</v>
      </c>
      <c r="D755" t="s">
        <v>4618</v>
      </c>
      <c r="F755" s="34" t="str">
        <f>IF(AND(V755="TEXT",AB755&lt;&gt;""),"Coded",VLOOKUP(V755,Lists!$E$1:$F$12,2,FALSE))</f>
        <v>Boolean</v>
      </c>
      <c r="G755" s="50" t="str">
        <f t="shared" ca="1" si="58"/>
        <v/>
      </c>
      <c r="H755" t="s">
        <v>1015</v>
      </c>
      <c r="J755" s="34" t="str">
        <f t="shared" si="55"/>
        <v>Yes/no</v>
      </c>
      <c r="K755" s="34" t="str">
        <f t="shared" si="56"/>
        <v/>
      </c>
      <c r="O755" t="s">
        <v>1015</v>
      </c>
      <c r="P755" s="34" t="str">
        <f t="shared" si="59"/>
        <v/>
      </c>
      <c r="V755" t="s">
        <v>24</v>
      </c>
      <c r="W755" t="s">
        <v>4928</v>
      </c>
      <c r="X755" t="s">
        <v>4929</v>
      </c>
      <c r="Y755" t="s">
        <v>1015</v>
      </c>
      <c r="Z755" t="s">
        <v>1015</v>
      </c>
      <c r="AA755" t="s">
        <v>1015</v>
      </c>
      <c r="AB755" t="s">
        <v>1015</v>
      </c>
    </row>
    <row r="756" spans="1:28" ht="15" hidden="1" customHeight="1" x14ac:dyDescent="0.2">
      <c r="A756" t="s">
        <v>4908</v>
      </c>
      <c r="B756" t="s">
        <v>4614</v>
      </c>
      <c r="C756" s="50">
        <f t="shared" ca="1" si="57"/>
        <v>8</v>
      </c>
      <c r="D756" t="s">
        <v>4624</v>
      </c>
      <c r="F756" s="34" t="str">
        <f>IF(AND(V756="TEXT",AB756&lt;&gt;""),"Coded",VLOOKUP(V756,Lists!$E$1:$F$12,2,FALSE))</f>
        <v>Boolean</v>
      </c>
      <c r="G756" s="50" t="str">
        <f t="shared" ca="1" si="58"/>
        <v/>
      </c>
      <c r="H756" t="s">
        <v>1015</v>
      </c>
      <c r="J756" s="34" t="str">
        <f t="shared" si="55"/>
        <v>Yes/no</v>
      </c>
      <c r="K756" s="34" t="str">
        <f t="shared" si="56"/>
        <v/>
      </c>
      <c r="O756" t="s">
        <v>1015</v>
      </c>
      <c r="P756" s="34" t="str">
        <f t="shared" si="59"/>
        <v/>
      </c>
      <c r="V756" t="s">
        <v>24</v>
      </c>
      <c r="W756" t="s">
        <v>4930</v>
      </c>
      <c r="X756" t="s">
        <v>4931</v>
      </c>
      <c r="Y756" t="s">
        <v>1015</v>
      </c>
      <c r="Z756" t="s">
        <v>1015</v>
      </c>
      <c r="AA756" t="s">
        <v>1015</v>
      </c>
      <c r="AB756" t="s">
        <v>1015</v>
      </c>
    </row>
    <row r="757" spans="1:28" ht="15" hidden="1" customHeight="1" x14ac:dyDescent="0.2">
      <c r="A757" t="s">
        <v>4908</v>
      </c>
      <c r="B757" t="s">
        <v>4932</v>
      </c>
      <c r="C757" s="50">
        <f t="shared" ca="1" si="57"/>
        <v>9</v>
      </c>
      <c r="D757" t="s">
        <v>1684</v>
      </c>
      <c r="F757" s="34" t="str">
        <f>IF(AND(V757="TEXT",AB757&lt;&gt;""),"Coded",VLOOKUP(V757,Lists!$E$1:$F$12,2,FALSE))</f>
        <v>Boolean</v>
      </c>
      <c r="G757" s="50" t="str">
        <f t="shared" ca="1" si="58"/>
        <v/>
      </c>
      <c r="H757" t="s">
        <v>1015</v>
      </c>
      <c r="J757" s="34" t="str">
        <f t="shared" si="55"/>
        <v>Yes/no</v>
      </c>
      <c r="K757" s="34" t="str">
        <f t="shared" si="56"/>
        <v/>
      </c>
      <c r="O757" t="s">
        <v>1015</v>
      </c>
      <c r="P757" s="34" t="str">
        <f t="shared" si="59"/>
        <v/>
      </c>
      <c r="V757" t="s">
        <v>24</v>
      </c>
      <c r="W757" t="s">
        <v>4933</v>
      </c>
      <c r="X757" t="s">
        <v>4934</v>
      </c>
      <c r="Y757" t="s">
        <v>1015</v>
      </c>
      <c r="Z757" t="s">
        <v>1015</v>
      </c>
      <c r="AA757" t="s">
        <v>1015</v>
      </c>
      <c r="AB757" t="s">
        <v>1015</v>
      </c>
    </row>
    <row r="758" spans="1:28" ht="15" hidden="1" customHeight="1" x14ac:dyDescent="0.2">
      <c r="A758" t="s">
        <v>4908</v>
      </c>
      <c r="B758" t="s">
        <v>4935</v>
      </c>
      <c r="C758" s="50">
        <f t="shared" ca="1" si="57"/>
        <v>10</v>
      </c>
      <c r="D758" t="s">
        <v>4936</v>
      </c>
      <c r="F758" s="34" t="str">
        <f>IF(AND(V758="TEXT",AB758&lt;&gt;""),"Coded",VLOOKUP(V758,Lists!$E$1:$F$12,2,FALSE))</f>
        <v>Boolean</v>
      </c>
      <c r="G758" s="50" t="str">
        <f t="shared" ca="1" si="58"/>
        <v/>
      </c>
      <c r="H758" t="s">
        <v>1015</v>
      </c>
      <c r="J758" s="34" t="str">
        <f t="shared" si="55"/>
        <v>Yes/no</v>
      </c>
      <c r="K758" s="34" t="str">
        <f t="shared" si="56"/>
        <v/>
      </c>
      <c r="O758" t="s">
        <v>1015</v>
      </c>
      <c r="P758" s="34" t="str">
        <f t="shared" si="59"/>
        <v/>
      </c>
      <c r="V758" t="s">
        <v>24</v>
      </c>
      <c r="W758" t="s">
        <v>4937</v>
      </c>
      <c r="X758" t="s">
        <v>4938</v>
      </c>
      <c r="Y758" t="s">
        <v>1015</v>
      </c>
      <c r="Z758" t="s">
        <v>1015</v>
      </c>
      <c r="AA758" t="s">
        <v>1015</v>
      </c>
      <c r="AB758" t="s">
        <v>1015</v>
      </c>
    </row>
    <row r="759" spans="1:28" ht="15" hidden="1" customHeight="1" x14ac:dyDescent="0.2">
      <c r="A759" t="s">
        <v>4908</v>
      </c>
      <c r="B759" t="s">
        <v>4939</v>
      </c>
      <c r="C759" s="50">
        <f t="shared" ca="1" si="57"/>
        <v>11</v>
      </c>
      <c r="D759" t="s">
        <v>4940</v>
      </c>
      <c r="F759" s="34" t="str">
        <f>IF(AND(V759="TEXT",AB759&lt;&gt;""),"Coded",VLOOKUP(V759,Lists!$E$1:$F$12,2,FALSE))</f>
        <v>Boolean</v>
      </c>
      <c r="G759" s="50" t="str">
        <f t="shared" ca="1" si="58"/>
        <v/>
      </c>
      <c r="H759" t="s">
        <v>1015</v>
      </c>
      <c r="J759" s="34" t="str">
        <f t="shared" si="55"/>
        <v>Yes/no</v>
      </c>
      <c r="K759" s="34" t="str">
        <f t="shared" si="56"/>
        <v/>
      </c>
      <c r="O759" t="s">
        <v>1015</v>
      </c>
      <c r="P759" s="34" t="str">
        <f t="shared" si="59"/>
        <v/>
      </c>
      <c r="V759" t="s">
        <v>24</v>
      </c>
      <c r="W759" t="s">
        <v>4941</v>
      </c>
      <c r="X759" t="s">
        <v>4942</v>
      </c>
      <c r="Y759" t="s">
        <v>1015</v>
      </c>
      <c r="Z759" t="s">
        <v>1015</v>
      </c>
      <c r="AA759" t="s">
        <v>1015</v>
      </c>
      <c r="AB759" t="s">
        <v>1015</v>
      </c>
    </row>
    <row r="760" spans="1:28" ht="15" hidden="1" customHeight="1" x14ac:dyDescent="0.2">
      <c r="A760" t="s">
        <v>4908</v>
      </c>
      <c r="B760" t="s">
        <v>4939</v>
      </c>
      <c r="C760" s="50">
        <f t="shared" ca="1" si="57"/>
        <v>12</v>
      </c>
      <c r="D760" t="s">
        <v>4943</v>
      </c>
      <c r="F760" s="34" t="str">
        <f>IF(AND(V760="TEXT",AB760&lt;&gt;""),"Coded",VLOOKUP(V760,Lists!$E$1:$F$12,2,FALSE))</f>
        <v>Coded</v>
      </c>
      <c r="G760" s="50">
        <f t="shared" ca="1" si="58"/>
        <v>1</v>
      </c>
      <c r="H760" t="s">
        <v>4944</v>
      </c>
      <c r="J760" s="34" t="str">
        <f t="shared" si="55"/>
        <v/>
      </c>
      <c r="K760" s="34" t="str">
        <f t="shared" si="56"/>
        <v/>
      </c>
      <c r="O760" t="s">
        <v>1015</v>
      </c>
      <c r="P760" s="34" t="str">
        <f t="shared" si="59"/>
        <v/>
      </c>
      <c r="V760" t="s">
        <v>16</v>
      </c>
      <c r="W760" t="s">
        <v>4945</v>
      </c>
      <c r="X760" t="s">
        <v>4946</v>
      </c>
      <c r="Y760" t="s">
        <v>4947</v>
      </c>
      <c r="Z760" t="s">
        <v>4948</v>
      </c>
      <c r="AA760" t="s">
        <v>4944</v>
      </c>
      <c r="AB760" t="s">
        <v>4949</v>
      </c>
    </row>
    <row r="761" spans="1:28" ht="15" hidden="1" customHeight="1" x14ac:dyDescent="0.2">
      <c r="A761" t="s">
        <v>4908</v>
      </c>
      <c r="B761" t="s">
        <v>4939</v>
      </c>
      <c r="C761" s="50">
        <f t="shared" ca="1" si="57"/>
        <v>12</v>
      </c>
      <c r="D761" t="s">
        <v>4943</v>
      </c>
      <c r="F761" s="34" t="str">
        <f>IF(AND(V761="TEXT",AB761&lt;&gt;""),"Coded",VLOOKUP(V761,Lists!$E$1:$F$12,2,FALSE))</f>
        <v>Coded</v>
      </c>
      <c r="G761" s="50">
        <f t="shared" ca="1" si="58"/>
        <v>2</v>
      </c>
      <c r="H761" t="s">
        <v>4950</v>
      </c>
      <c r="J761" s="34" t="str">
        <f t="shared" si="55"/>
        <v/>
      </c>
      <c r="K761" s="34" t="str">
        <f t="shared" si="56"/>
        <v/>
      </c>
      <c r="O761" t="s">
        <v>1015</v>
      </c>
      <c r="P761" s="34" t="str">
        <f t="shared" si="59"/>
        <v/>
      </c>
      <c r="V761" t="s">
        <v>16</v>
      </c>
      <c r="W761" t="s">
        <v>4945</v>
      </c>
      <c r="X761" t="s">
        <v>4946</v>
      </c>
      <c r="Y761" t="s">
        <v>4947</v>
      </c>
      <c r="Z761" t="s">
        <v>4948</v>
      </c>
      <c r="AA761" t="s">
        <v>4950</v>
      </c>
      <c r="AB761" t="s">
        <v>4951</v>
      </c>
    </row>
    <row r="762" spans="1:28" ht="15" hidden="1" customHeight="1" x14ac:dyDescent="0.2">
      <c r="A762" t="s">
        <v>4908</v>
      </c>
      <c r="B762" t="s">
        <v>4939</v>
      </c>
      <c r="C762" s="50">
        <f t="shared" ca="1" si="57"/>
        <v>12</v>
      </c>
      <c r="D762" t="s">
        <v>4943</v>
      </c>
      <c r="F762" s="34" t="str">
        <f>IF(AND(V762="TEXT",AB762&lt;&gt;""),"Coded",VLOOKUP(V762,Lists!$E$1:$F$12,2,FALSE))</f>
        <v>Coded</v>
      </c>
      <c r="G762" s="50">
        <f t="shared" ca="1" si="58"/>
        <v>3</v>
      </c>
      <c r="H762" t="s">
        <v>4952</v>
      </c>
      <c r="J762" s="34" t="str">
        <f t="shared" si="55"/>
        <v/>
      </c>
      <c r="K762" s="34" t="str">
        <f t="shared" si="56"/>
        <v/>
      </c>
      <c r="O762" t="s">
        <v>1015</v>
      </c>
      <c r="P762" s="34" t="str">
        <f t="shared" si="59"/>
        <v/>
      </c>
      <c r="V762" t="s">
        <v>16</v>
      </c>
      <c r="W762" t="s">
        <v>4945</v>
      </c>
      <c r="X762" t="s">
        <v>4946</v>
      </c>
      <c r="Y762" t="s">
        <v>4947</v>
      </c>
      <c r="Z762" t="s">
        <v>4948</v>
      </c>
      <c r="AA762" t="s">
        <v>4952</v>
      </c>
      <c r="AB762" t="s">
        <v>4953</v>
      </c>
    </row>
    <row r="763" spans="1:28" ht="15" hidden="1" customHeight="1" x14ac:dyDescent="0.2">
      <c r="A763" t="s">
        <v>4908</v>
      </c>
      <c r="B763" t="s">
        <v>4939</v>
      </c>
      <c r="C763" s="50">
        <f t="shared" ca="1" si="57"/>
        <v>13</v>
      </c>
      <c r="D763" t="s">
        <v>4954</v>
      </c>
      <c r="F763" s="34" t="str">
        <f>IF(AND(V763="TEXT",AB763&lt;&gt;""),"Coded",VLOOKUP(V763,Lists!$E$1:$F$12,2,FALSE))</f>
        <v>Coded</v>
      </c>
      <c r="G763" s="50">
        <f t="shared" ca="1" si="58"/>
        <v>1</v>
      </c>
      <c r="H763" t="s">
        <v>4955</v>
      </c>
      <c r="J763" s="34" t="str">
        <f t="shared" si="55"/>
        <v/>
      </c>
      <c r="K763" s="34" t="str">
        <f t="shared" si="56"/>
        <v/>
      </c>
      <c r="O763" t="s">
        <v>1015</v>
      </c>
      <c r="P763" s="34" t="str">
        <f t="shared" si="59"/>
        <v/>
      </c>
      <c r="V763" t="s">
        <v>16</v>
      </c>
      <c r="W763" t="s">
        <v>4956</v>
      </c>
      <c r="X763" t="s">
        <v>4957</v>
      </c>
      <c r="Y763" t="s">
        <v>4958</v>
      </c>
      <c r="Z763" t="s">
        <v>4959</v>
      </c>
      <c r="AA763" t="s">
        <v>4955</v>
      </c>
      <c r="AB763" t="s">
        <v>4960</v>
      </c>
    </row>
    <row r="764" spans="1:28" ht="15" hidden="1" customHeight="1" x14ac:dyDescent="0.2">
      <c r="A764" t="s">
        <v>4908</v>
      </c>
      <c r="B764" t="s">
        <v>4939</v>
      </c>
      <c r="C764" s="50">
        <f t="shared" ca="1" si="57"/>
        <v>13</v>
      </c>
      <c r="D764" t="s">
        <v>4954</v>
      </c>
      <c r="F764" s="34" t="str">
        <f>IF(AND(V764="TEXT",AB764&lt;&gt;""),"Coded",VLOOKUP(V764,Lists!$E$1:$F$12,2,FALSE))</f>
        <v>Coded</v>
      </c>
      <c r="G764" s="50">
        <f t="shared" ca="1" si="58"/>
        <v>2</v>
      </c>
      <c r="H764" t="s">
        <v>4961</v>
      </c>
      <c r="J764" s="34" t="str">
        <f t="shared" si="55"/>
        <v/>
      </c>
      <c r="K764" s="34" t="str">
        <f t="shared" si="56"/>
        <v/>
      </c>
      <c r="O764" t="s">
        <v>1015</v>
      </c>
      <c r="P764" s="34" t="str">
        <f t="shared" si="59"/>
        <v/>
      </c>
      <c r="V764" t="s">
        <v>16</v>
      </c>
      <c r="W764" t="s">
        <v>4956</v>
      </c>
      <c r="X764" t="s">
        <v>4957</v>
      </c>
      <c r="Y764" t="s">
        <v>4958</v>
      </c>
      <c r="Z764" t="s">
        <v>4959</v>
      </c>
      <c r="AA764" t="s">
        <v>4961</v>
      </c>
      <c r="AB764" t="s">
        <v>4962</v>
      </c>
    </row>
    <row r="765" spans="1:28" ht="15" hidden="1" customHeight="1" x14ac:dyDescent="0.2">
      <c r="A765" t="s">
        <v>4908</v>
      </c>
      <c r="B765" t="s">
        <v>4939</v>
      </c>
      <c r="C765" s="50">
        <f t="shared" ca="1" si="57"/>
        <v>13</v>
      </c>
      <c r="D765" t="s">
        <v>4954</v>
      </c>
      <c r="F765" s="34" t="str">
        <f>IF(AND(V765="TEXT",AB765&lt;&gt;""),"Coded",VLOOKUP(V765,Lists!$E$1:$F$12,2,FALSE))</f>
        <v>Coded</v>
      </c>
      <c r="G765" s="50">
        <f t="shared" ca="1" si="58"/>
        <v>3</v>
      </c>
      <c r="H765" t="s">
        <v>2239</v>
      </c>
      <c r="J765" s="34" t="str">
        <f t="shared" si="55"/>
        <v/>
      </c>
      <c r="K765" s="34" t="str">
        <f t="shared" si="56"/>
        <v/>
      </c>
      <c r="O765" t="s">
        <v>1015</v>
      </c>
      <c r="P765" s="34" t="str">
        <f t="shared" si="59"/>
        <v/>
      </c>
      <c r="V765" t="s">
        <v>16</v>
      </c>
      <c r="W765" t="s">
        <v>4956</v>
      </c>
      <c r="X765" t="s">
        <v>4957</v>
      </c>
      <c r="Y765" t="s">
        <v>4958</v>
      </c>
      <c r="Z765" t="s">
        <v>4959</v>
      </c>
      <c r="AA765" t="s">
        <v>2239</v>
      </c>
      <c r="AB765" t="s">
        <v>4963</v>
      </c>
    </row>
    <row r="766" spans="1:28" ht="15" hidden="1" customHeight="1" x14ac:dyDescent="0.2">
      <c r="A766" t="s">
        <v>4908</v>
      </c>
      <c r="B766" t="s">
        <v>4939</v>
      </c>
      <c r="C766" s="50">
        <f t="shared" ca="1" si="57"/>
        <v>13</v>
      </c>
      <c r="D766" t="s">
        <v>4954</v>
      </c>
      <c r="F766" s="34" t="str">
        <f>IF(AND(V766="TEXT",AB766&lt;&gt;""),"Coded",VLOOKUP(V766,Lists!$E$1:$F$12,2,FALSE))</f>
        <v>Coded</v>
      </c>
      <c r="G766" s="50">
        <f t="shared" ca="1" si="58"/>
        <v>4</v>
      </c>
      <c r="H766" t="s">
        <v>4964</v>
      </c>
      <c r="J766" s="34" t="str">
        <f t="shared" si="55"/>
        <v/>
      </c>
      <c r="K766" s="34" t="str">
        <f t="shared" si="56"/>
        <v/>
      </c>
      <c r="O766" t="s">
        <v>1015</v>
      </c>
      <c r="P766" s="34" t="str">
        <f t="shared" si="59"/>
        <v/>
      </c>
      <c r="V766" t="s">
        <v>16</v>
      </c>
      <c r="W766" t="s">
        <v>4956</v>
      </c>
      <c r="X766" t="s">
        <v>4957</v>
      </c>
      <c r="Y766" t="s">
        <v>4958</v>
      </c>
      <c r="Z766" t="s">
        <v>4959</v>
      </c>
      <c r="AA766" t="s">
        <v>4964</v>
      </c>
      <c r="AB766" t="s">
        <v>4965</v>
      </c>
    </row>
    <row r="767" spans="1:28" ht="15" hidden="1" customHeight="1" x14ac:dyDescent="0.2">
      <c r="A767" t="s">
        <v>4908</v>
      </c>
      <c r="B767" t="s">
        <v>4939</v>
      </c>
      <c r="C767" s="50">
        <f t="shared" ca="1" si="57"/>
        <v>13</v>
      </c>
      <c r="D767" t="s">
        <v>4954</v>
      </c>
      <c r="F767" s="34" t="str">
        <f>IF(AND(V767="TEXT",AB767&lt;&gt;""),"Coded",VLOOKUP(V767,Lists!$E$1:$F$12,2,FALSE))</f>
        <v>Coded</v>
      </c>
      <c r="G767" s="50">
        <f t="shared" ca="1" si="58"/>
        <v>5</v>
      </c>
      <c r="H767" t="s">
        <v>4966</v>
      </c>
      <c r="J767" s="34" t="str">
        <f t="shared" si="55"/>
        <v/>
      </c>
      <c r="K767" s="34" t="str">
        <f t="shared" si="56"/>
        <v/>
      </c>
      <c r="O767" t="s">
        <v>1015</v>
      </c>
      <c r="P767" s="34" t="str">
        <f t="shared" si="59"/>
        <v/>
      </c>
      <c r="V767" t="s">
        <v>16</v>
      </c>
      <c r="W767" t="s">
        <v>4956</v>
      </c>
      <c r="X767" t="s">
        <v>4957</v>
      </c>
      <c r="Y767" t="s">
        <v>4958</v>
      </c>
      <c r="Z767" t="s">
        <v>4959</v>
      </c>
      <c r="AA767" t="s">
        <v>4966</v>
      </c>
      <c r="AB767" t="s">
        <v>4967</v>
      </c>
    </row>
    <row r="768" spans="1:28" ht="15" hidden="1" customHeight="1" x14ac:dyDescent="0.2">
      <c r="A768" t="s">
        <v>4908</v>
      </c>
      <c r="B768" t="s">
        <v>4939</v>
      </c>
      <c r="C768" s="50">
        <f t="shared" ca="1" si="57"/>
        <v>14</v>
      </c>
      <c r="D768" t="s">
        <v>4968</v>
      </c>
      <c r="F768" s="34" t="str">
        <f>IF(AND(V768="TEXT",AB768&lt;&gt;""),"Coded",VLOOKUP(V768,Lists!$E$1:$F$12,2,FALSE))</f>
        <v>Coded</v>
      </c>
      <c r="G768" s="50">
        <f t="shared" ca="1" si="58"/>
        <v>1</v>
      </c>
      <c r="H768" t="s">
        <v>961</v>
      </c>
      <c r="J768" s="34" t="str">
        <f t="shared" si="55"/>
        <v/>
      </c>
      <c r="K768" s="34" t="str">
        <f t="shared" si="56"/>
        <v/>
      </c>
      <c r="O768" t="s">
        <v>4969</v>
      </c>
      <c r="P768" s="34" t="str">
        <f t="shared" si="59"/>
        <v>Hide concept if [Designation] &lt;&gt; 'Other'</v>
      </c>
      <c r="V768" t="s">
        <v>16</v>
      </c>
      <c r="W768" t="s">
        <v>4970</v>
      </c>
      <c r="X768" t="s">
        <v>4971</v>
      </c>
      <c r="Y768" t="s">
        <v>4972</v>
      </c>
      <c r="Z768" t="s">
        <v>4973</v>
      </c>
      <c r="AA768" t="s">
        <v>961</v>
      </c>
      <c r="AB768" t="s">
        <v>4974</v>
      </c>
    </row>
    <row r="769" spans="1:28" ht="15" hidden="1" customHeight="1" x14ac:dyDescent="0.2">
      <c r="A769" t="s">
        <v>4908</v>
      </c>
      <c r="B769" t="s">
        <v>4939</v>
      </c>
      <c r="C769" s="50">
        <f t="shared" ca="1" si="57"/>
        <v>14</v>
      </c>
      <c r="D769" t="s">
        <v>4968</v>
      </c>
      <c r="F769" s="34" t="str">
        <f>IF(AND(V769="TEXT",AB769&lt;&gt;""),"Coded",VLOOKUP(V769,Lists!$E$1:$F$12,2,FALSE))</f>
        <v>Coded</v>
      </c>
      <c r="G769" s="50">
        <f t="shared" ca="1" si="58"/>
        <v>2</v>
      </c>
      <c r="H769" t="s">
        <v>4975</v>
      </c>
      <c r="J769" s="34" t="str">
        <f t="shared" si="55"/>
        <v/>
      </c>
      <c r="K769" s="34" t="str">
        <f t="shared" si="56"/>
        <v/>
      </c>
      <c r="O769" t="s">
        <v>1015</v>
      </c>
      <c r="P769" s="34" t="str">
        <f t="shared" si="59"/>
        <v>Hide concept if [Designation - If other services - specify] &lt;&gt; 'Other'</v>
      </c>
      <c r="V769" t="s">
        <v>16</v>
      </c>
      <c r="W769" t="s">
        <v>4970</v>
      </c>
      <c r="X769" t="s">
        <v>4971</v>
      </c>
      <c r="Y769" t="s">
        <v>4972</v>
      </c>
      <c r="Z769" t="s">
        <v>4973</v>
      </c>
      <c r="AA769" t="s">
        <v>4975</v>
      </c>
      <c r="AB769" t="s">
        <v>4976</v>
      </c>
    </row>
    <row r="770" spans="1:28" ht="15" hidden="1" customHeight="1" x14ac:dyDescent="0.2">
      <c r="A770" s="58" t="s">
        <v>1008</v>
      </c>
      <c r="B770" s="58" t="s">
        <v>4088</v>
      </c>
      <c r="C770" s="57">
        <f t="shared" ca="1" si="57"/>
        <v>1</v>
      </c>
      <c r="D770" s="58" t="s">
        <v>4977</v>
      </c>
      <c r="F770" s="34" t="str">
        <f>IF(AND(V770="TEXT",AB770&lt;&gt;""),"Coded",VLOOKUP(V770,Lists!$E$1:$F$12,2,FALSE))</f>
        <v>Date</v>
      </c>
      <c r="G770" s="50" t="str">
        <f t="shared" ca="1" si="58"/>
        <v/>
      </c>
      <c r="H770" t="s">
        <v>1015</v>
      </c>
      <c r="J770" s="34" t="str">
        <f t="shared" si="55"/>
        <v/>
      </c>
      <c r="K770" s="34" t="str">
        <f t="shared" si="56"/>
        <v/>
      </c>
      <c r="O770" t="s">
        <v>4978</v>
      </c>
      <c r="P770" s="34" t="str">
        <f t="shared" si="59"/>
        <v/>
      </c>
      <c r="V770" t="s">
        <v>28</v>
      </c>
      <c r="W770" t="s">
        <v>4979</v>
      </c>
      <c r="X770" t="s">
        <v>4980</v>
      </c>
      <c r="Y770" t="s">
        <v>1015</v>
      </c>
      <c r="Z770" t="s">
        <v>1015</v>
      </c>
      <c r="AA770" t="s">
        <v>1015</v>
      </c>
      <c r="AB770" t="s">
        <v>1015</v>
      </c>
    </row>
    <row r="771" spans="1:28" ht="15" hidden="1" customHeight="1" x14ac:dyDescent="0.2">
      <c r="A771" t="s">
        <v>1008</v>
      </c>
      <c r="B771" t="s">
        <v>4088</v>
      </c>
      <c r="C771" s="50">
        <f t="shared" ca="1" si="57"/>
        <v>2</v>
      </c>
      <c r="D771" t="s">
        <v>1010</v>
      </c>
      <c r="F771" s="34" t="str">
        <f>IF(AND(V771="TEXT",AB771&lt;&gt;""),"Coded",VLOOKUP(V771,Lists!$E$1:$F$12,2,FALSE))</f>
        <v>Coded</v>
      </c>
      <c r="G771" s="50">
        <f t="shared" ca="1" si="58"/>
        <v>1</v>
      </c>
      <c r="H771" t="s">
        <v>2179</v>
      </c>
      <c r="J771" s="34" t="str">
        <f t="shared" ref="J771:J834" si="60">IF(V771="BOOLEAN","Yes/no",IF(V771="TRUE_ONLY","True only",IF(V771="INTEGER","Integer",IF(V771="INTEGER_ZERO_OR_POSITIVE","Integer zero or positive",""))))</f>
        <v/>
      </c>
      <c r="K771" s="34" t="str">
        <f t="shared" ref="K771:K834" si="61">IF(V771="LONG_TEXT",255,IF(AND(V771="TEXT",AB771=""),50,""))</f>
        <v/>
      </c>
      <c r="O771" t="s">
        <v>1015</v>
      </c>
      <c r="P771" s="34" t="str">
        <f t="shared" si="59"/>
        <v/>
      </c>
      <c r="V771" t="s">
        <v>16</v>
      </c>
      <c r="W771" t="s">
        <v>1018</v>
      </c>
      <c r="X771" t="s">
        <v>1019</v>
      </c>
      <c r="Y771" t="s">
        <v>1020</v>
      </c>
      <c r="Z771" t="s">
        <v>1021</v>
      </c>
      <c r="AA771" t="s">
        <v>2179</v>
      </c>
      <c r="AB771" t="s">
        <v>2195</v>
      </c>
    </row>
    <row r="772" spans="1:28" ht="15" hidden="1" customHeight="1" x14ac:dyDescent="0.2">
      <c r="A772" t="s">
        <v>1008</v>
      </c>
      <c r="B772" t="s">
        <v>4088</v>
      </c>
      <c r="C772" s="50">
        <f t="shared" ref="C772:C835" ca="1" si="62">IF(A772&lt;&gt;OFFSET(A772,-1,0),1,OFFSET(C772,-1,0)+IF(D772=OFFSET(D772,-1,0),0,1))</f>
        <v>2</v>
      </c>
      <c r="D772" t="s">
        <v>1010</v>
      </c>
      <c r="F772" s="34" t="str">
        <f>IF(AND(V772="TEXT",AB772&lt;&gt;""),"Coded",VLOOKUP(V772,Lists!$E$1:$F$12,2,FALSE))</f>
        <v>Coded</v>
      </c>
      <c r="G772" s="50">
        <f t="shared" ca="1" si="58"/>
        <v>2</v>
      </c>
      <c r="H772" t="s">
        <v>2184</v>
      </c>
      <c r="J772" s="34" t="str">
        <f t="shared" si="60"/>
        <v/>
      </c>
      <c r="K772" s="34" t="str">
        <f t="shared" si="61"/>
        <v/>
      </c>
      <c r="O772" t="s">
        <v>1015</v>
      </c>
      <c r="P772" s="34" t="str">
        <f t="shared" si="59"/>
        <v/>
      </c>
      <c r="V772" t="s">
        <v>16</v>
      </c>
      <c r="W772" t="s">
        <v>1018</v>
      </c>
      <c r="X772" t="s">
        <v>1019</v>
      </c>
      <c r="Y772" t="s">
        <v>1020</v>
      </c>
      <c r="Z772" t="s">
        <v>1021</v>
      </c>
      <c r="AA772" t="s">
        <v>2184</v>
      </c>
      <c r="AB772" t="s">
        <v>2196</v>
      </c>
    </row>
    <row r="773" spans="1:28" ht="15" hidden="1" customHeight="1" x14ac:dyDescent="0.2">
      <c r="A773" t="s">
        <v>1008</v>
      </c>
      <c r="B773" t="s">
        <v>4981</v>
      </c>
      <c r="C773" s="50">
        <f t="shared" ca="1" si="62"/>
        <v>3</v>
      </c>
      <c r="D773" t="s">
        <v>4090</v>
      </c>
      <c r="F773" s="34" t="str">
        <f>IF(AND(V773="TEXT",AB773&lt;&gt;""),"Coded",VLOOKUP(V773,Lists!$E$1:$F$12,2,FALSE))</f>
        <v>Coded</v>
      </c>
      <c r="G773" s="50">
        <f t="shared" ref="G773:G836" ca="1" si="63">IF(F773="Coded",IF(D773&lt;&gt;OFFSET(D773,-1,0),1,_xlfn.MAXIFS(INDIRECT("G$1:G"&amp;ROW()-1),INDIRECT("A$1:A"&amp;ROW()-1),A773,INDIRECT("D$1:D"&amp;ROW()-1),D773)+1),"")</f>
        <v>1</v>
      </c>
      <c r="H773" t="s">
        <v>2208</v>
      </c>
      <c r="J773" s="34" t="str">
        <f t="shared" si="60"/>
        <v/>
      </c>
      <c r="K773" s="34" t="str">
        <f t="shared" si="61"/>
        <v/>
      </c>
      <c r="P773" s="34" t="str">
        <f t="shared" si="59"/>
        <v/>
      </c>
      <c r="V773" t="s">
        <v>16</v>
      </c>
      <c r="W773" t="s">
        <v>1031</v>
      </c>
      <c r="X773" t="s">
        <v>1032</v>
      </c>
      <c r="Y773" t="s">
        <v>1033</v>
      </c>
      <c r="Z773" t="s">
        <v>1034</v>
      </c>
      <c r="AA773" t="s">
        <v>2208</v>
      </c>
      <c r="AB773" t="s">
        <v>2212</v>
      </c>
    </row>
    <row r="774" spans="1:28" ht="15" hidden="1" customHeight="1" x14ac:dyDescent="0.2">
      <c r="A774" t="s">
        <v>1008</v>
      </c>
      <c r="B774" t="s">
        <v>4981</v>
      </c>
      <c r="C774" s="50">
        <f t="shared" ca="1" si="62"/>
        <v>3</v>
      </c>
      <c r="D774" t="s">
        <v>4090</v>
      </c>
      <c r="F774" s="34" t="str">
        <f>IF(AND(V774="TEXT",AB774&lt;&gt;""),"Coded",VLOOKUP(V774,Lists!$E$1:$F$12,2,FALSE))</f>
        <v>Coded</v>
      </c>
      <c r="G774" s="50">
        <f t="shared" ca="1" si="63"/>
        <v>2</v>
      </c>
      <c r="H774" t="s">
        <v>2213</v>
      </c>
      <c r="J774" s="34" t="str">
        <f t="shared" si="60"/>
        <v/>
      </c>
      <c r="K774" s="34" t="str">
        <f t="shared" si="61"/>
        <v/>
      </c>
      <c r="O774" t="s">
        <v>1015</v>
      </c>
      <c r="P774" s="34" t="str">
        <f t="shared" si="59"/>
        <v/>
      </c>
      <c r="V774" t="s">
        <v>16</v>
      </c>
      <c r="W774" t="s">
        <v>1031</v>
      </c>
      <c r="X774" t="s">
        <v>1032</v>
      </c>
      <c r="Y774" t="s">
        <v>1033</v>
      </c>
      <c r="Z774" t="s">
        <v>1034</v>
      </c>
      <c r="AA774" t="s">
        <v>2213</v>
      </c>
      <c r="AB774" t="s">
        <v>2217</v>
      </c>
    </row>
    <row r="775" spans="1:28" ht="15" hidden="1" customHeight="1" x14ac:dyDescent="0.2">
      <c r="A775" t="s">
        <v>1008</v>
      </c>
      <c r="B775" t="s">
        <v>4981</v>
      </c>
      <c r="C775" s="50">
        <f t="shared" ca="1" si="62"/>
        <v>3</v>
      </c>
      <c r="D775" t="s">
        <v>4090</v>
      </c>
      <c r="F775" s="34" t="str">
        <f>IF(AND(V775="TEXT",AB775&lt;&gt;""),"Coded",VLOOKUP(V775,Lists!$E$1:$F$12,2,FALSE))</f>
        <v>Coded</v>
      </c>
      <c r="G775" s="50">
        <f t="shared" ca="1" si="63"/>
        <v>3</v>
      </c>
      <c r="H775" t="s">
        <v>2202</v>
      </c>
      <c r="J775" s="34" t="str">
        <f t="shared" si="60"/>
        <v/>
      </c>
      <c r="K775" s="34" t="str">
        <f t="shared" si="61"/>
        <v/>
      </c>
      <c r="O775" t="s">
        <v>1015</v>
      </c>
      <c r="P775" s="34" t="str">
        <f t="shared" si="59"/>
        <v/>
      </c>
      <c r="V775" t="s">
        <v>16</v>
      </c>
      <c r="W775" t="s">
        <v>1031</v>
      </c>
      <c r="X775" t="s">
        <v>1032</v>
      </c>
      <c r="Y775" t="s">
        <v>1033</v>
      </c>
      <c r="Z775" t="s">
        <v>1034</v>
      </c>
      <c r="AA775" t="s">
        <v>2202</v>
      </c>
      <c r="AB775" t="s">
        <v>2207</v>
      </c>
    </row>
    <row r="776" spans="1:28" ht="15" hidden="1" customHeight="1" x14ac:dyDescent="0.2">
      <c r="A776" s="58" t="s">
        <v>1008</v>
      </c>
      <c r="B776" s="58" t="s">
        <v>4981</v>
      </c>
      <c r="C776" s="57">
        <f t="shared" ca="1" si="62"/>
        <v>3</v>
      </c>
      <c r="D776" s="58" t="s">
        <v>4090</v>
      </c>
      <c r="E776" s="58"/>
      <c r="F776" s="56" t="str">
        <f>IF(AND(V776="TEXT",AB776&lt;&gt;""),"Coded",VLOOKUP(V776,Lists!$E$1:$F$12,2,FALSE))</f>
        <v>Coded</v>
      </c>
      <c r="G776" s="57">
        <f t="shared" ca="1" si="63"/>
        <v>4</v>
      </c>
      <c r="H776" s="58" t="s">
        <v>4091</v>
      </c>
      <c r="J776" s="34" t="str">
        <f t="shared" si="60"/>
        <v/>
      </c>
      <c r="K776" s="34" t="str">
        <f t="shared" si="61"/>
        <v/>
      </c>
      <c r="O776" t="s">
        <v>4982</v>
      </c>
      <c r="P776" s="34" t="str">
        <f t="shared" si="59"/>
        <v/>
      </c>
      <c r="V776" t="s">
        <v>16</v>
      </c>
      <c r="W776" t="s">
        <v>1031</v>
      </c>
      <c r="X776" t="s">
        <v>1032</v>
      </c>
      <c r="Y776" t="s">
        <v>1033</v>
      </c>
      <c r="Z776" t="s">
        <v>1034</v>
      </c>
      <c r="AA776" t="s">
        <v>4091</v>
      </c>
      <c r="AB776" t="s">
        <v>4092</v>
      </c>
    </row>
    <row r="777" spans="1:28" ht="15" hidden="1" customHeight="1" x14ac:dyDescent="0.2">
      <c r="A777" t="s">
        <v>1008</v>
      </c>
      <c r="B777" t="s">
        <v>4981</v>
      </c>
      <c r="C777" s="50">
        <f t="shared" ca="1" si="62"/>
        <v>3</v>
      </c>
      <c r="D777" t="s">
        <v>4090</v>
      </c>
      <c r="F777" s="34" t="str">
        <f>IF(AND(V777="TEXT",AB777&lt;&gt;""),"Coded",VLOOKUP(V777,Lists!$E$1:$F$12,2,FALSE))</f>
        <v>Coded</v>
      </c>
      <c r="G777" s="50">
        <f t="shared" ca="1" si="63"/>
        <v>5</v>
      </c>
      <c r="H777" t="s">
        <v>2218</v>
      </c>
      <c r="J777" s="34" t="str">
        <f t="shared" si="60"/>
        <v/>
      </c>
      <c r="K777" s="34" t="str">
        <f t="shared" si="61"/>
        <v/>
      </c>
      <c r="O777" t="s">
        <v>1015</v>
      </c>
      <c r="P777" s="34" t="str">
        <f t="shared" si="59"/>
        <v/>
      </c>
      <c r="V777" t="s">
        <v>16</v>
      </c>
      <c r="W777" t="s">
        <v>1031</v>
      </c>
      <c r="X777" t="s">
        <v>1032</v>
      </c>
      <c r="Y777" t="s">
        <v>1033</v>
      </c>
      <c r="Z777" t="s">
        <v>1034</v>
      </c>
      <c r="AA777" t="s">
        <v>2218</v>
      </c>
      <c r="AB777" t="s">
        <v>2223</v>
      </c>
    </row>
    <row r="778" spans="1:28" ht="15" hidden="1" customHeight="1" x14ac:dyDescent="0.2">
      <c r="A778" t="s">
        <v>1008</v>
      </c>
      <c r="B778" t="s">
        <v>4981</v>
      </c>
      <c r="C778" s="50">
        <f t="shared" ca="1" si="62"/>
        <v>4</v>
      </c>
      <c r="D778" t="s">
        <v>1036</v>
      </c>
      <c r="F778" s="34" t="str">
        <f>IF(AND(V778="TEXT",AB778&lt;&gt;""),"Coded",VLOOKUP(V778,Lists!$E$1:$F$12,2,FALSE))</f>
        <v>Numeric</v>
      </c>
      <c r="G778" s="50" t="str">
        <f t="shared" ca="1" si="63"/>
        <v/>
      </c>
      <c r="H778" t="s">
        <v>1015</v>
      </c>
      <c r="J778" s="34" t="str">
        <f t="shared" si="60"/>
        <v>Integer</v>
      </c>
      <c r="K778" s="34" t="str">
        <f t="shared" si="61"/>
        <v/>
      </c>
      <c r="N778">
        <v>99</v>
      </c>
      <c r="P778" s="34" t="str">
        <f t="shared" si="59"/>
        <v/>
      </c>
      <c r="V778" t="s">
        <v>20</v>
      </c>
      <c r="W778" t="s">
        <v>1040</v>
      </c>
      <c r="X778" t="s">
        <v>1041</v>
      </c>
      <c r="Y778" t="s">
        <v>1015</v>
      </c>
      <c r="Z778" t="s">
        <v>1015</v>
      </c>
      <c r="AA778" t="s">
        <v>1015</v>
      </c>
      <c r="AB778" t="s">
        <v>1015</v>
      </c>
    </row>
    <row r="779" spans="1:28" ht="15" hidden="1" customHeight="1" x14ac:dyDescent="0.2">
      <c r="A779" t="s">
        <v>1008</v>
      </c>
      <c r="B779" t="s">
        <v>4981</v>
      </c>
      <c r="C779" s="50">
        <f t="shared" ca="1" si="62"/>
        <v>5</v>
      </c>
      <c r="D779" t="s">
        <v>1042</v>
      </c>
      <c r="F779" s="34" t="str">
        <f>IF(AND(V779="TEXT",AB779&lt;&gt;""),"Coded",VLOOKUP(V779,Lists!$E$1:$F$12,2,FALSE))</f>
        <v>Coded</v>
      </c>
      <c r="G779" s="50">
        <f t="shared" ca="1" si="63"/>
        <v>1</v>
      </c>
      <c r="H779" t="s">
        <v>2239</v>
      </c>
      <c r="J779" s="34" t="str">
        <f t="shared" si="60"/>
        <v/>
      </c>
      <c r="K779" s="34" t="str">
        <f t="shared" si="61"/>
        <v/>
      </c>
      <c r="O779" t="s">
        <v>4983</v>
      </c>
      <c r="P779" s="34" t="str">
        <f t="shared" si="59"/>
        <v/>
      </c>
      <c r="V779" t="s">
        <v>16</v>
      </c>
      <c r="W779" t="s">
        <v>1046</v>
      </c>
      <c r="X779" t="s">
        <v>1047</v>
      </c>
      <c r="Y779" t="s">
        <v>1048</v>
      </c>
      <c r="Z779" t="s">
        <v>1049</v>
      </c>
      <c r="AA779" t="s">
        <v>2239</v>
      </c>
      <c r="AB779" t="s">
        <v>4984</v>
      </c>
    </row>
    <row r="780" spans="1:28" ht="15" hidden="1" customHeight="1" x14ac:dyDescent="0.2">
      <c r="A780" t="s">
        <v>1008</v>
      </c>
      <c r="B780" t="s">
        <v>4981</v>
      </c>
      <c r="C780" s="50">
        <f t="shared" ca="1" si="62"/>
        <v>5</v>
      </c>
      <c r="D780" t="s">
        <v>1042</v>
      </c>
      <c r="F780" s="34" t="str">
        <f>IF(AND(V780="TEXT",AB780&lt;&gt;""),"Coded",VLOOKUP(V780,Lists!$E$1:$F$12,2,FALSE))</f>
        <v>Coded</v>
      </c>
      <c r="G780" s="50">
        <f t="shared" ca="1" si="63"/>
        <v>2</v>
      </c>
      <c r="H780" t="s">
        <v>2233</v>
      </c>
      <c r="J780" s="34" t="str">
        <f t="shared" si="60"/>
        <v/>
      </c>
      <c r="K780" s="34" t="str">
        <f t="shared" si="61"/>
        <v/>
      </c>
      <c r="O780" t="s">
        <v>1015</v>
      </c>
      <c r="P780" s="34" t="str">
        <f t="shared" si="59"/>
        <v/>
      </c>
      <c r="V780" t="s">
        <v>16</v>
      </c>
      <c r="W780" t="s">
        <v>1046</v>
      </c>
      <c r="X780" t="s">
        <v>1047</v>
      </c>
      <c r="Y780" t="s">
        <v>1048</v>
      </c>
      <c r="Z780" t="s">
        <v>1049</v>
      </c>
      <c r="AA780" t="s">
        <v>2233</v>
      </c>
      <c r="AB780" t="s">
        <v>2235</v>
      </c>
    </row>
    <row r="781" spans="1:28" ht="15" hidden="1" customHeight="1" x14ac:dyDescent="0.2">
      <c r="A781" t="s">
        <v>1008</v>
      </c>
      <c r="B781" t="s">
        <v>4981</v>
      </c>
      <c r="C781" s="50">
        <f t="shared" ca="1" si="62"/>
        <v>5</v>
      </c>
      <c r="D781" t="s">
        <v>1042</v>
      </c>
      <c r="F781" s="34" t="str">
        <f>IF(AND(V781="TEXT",AB781&lt;&gt;""),"Coded",VLOOKUP(V781,Lists!$E$1:$F$12,2,FALSE))</f>
        <v>Coded</v>
      </c>
      <c r="G781" s="50">
        <f t="shared" ca="1" si="63"/>
        <v>3</v>
      </c>
      <c r="H781" t="s">
        <v>2236</v>
      </c>
      <c r="J781" s="34" t="str">
        <f t="shared" si="60"/>
        <v/>
      </c>
      <c r="K781" s="34" t="str">
        <f t="shared" si="61"/>
        <v/>
      </c>
      <c r="O781" t="s">
        <v>1015</v>
      </c>
      <c r="P781" s="34" t="str">
        <f t="shared" si="59"/>
        <v/>
      </c>
      <c r="V781" t="s">
        <v>16</v>
      </c>
      <c r="W781" t="s">
        <v>1046</v>
      </c>
      <c r="X781" t="s">
        <v>1047</v>
      </c>
      <c r="Y781" t="s">
        <v>1048</v>
      </c>
      <c r="Z781" t="s">
        <v>1049</v>
      </c>
      <c r="AA781" t="s">
        <v>2236</v>
      </c>
      <c r="AB781" t="s">
        <v>2238</v>
      </c>
    </row>
    <row r="782" spans="1:28" ht="15" hidden="1" customHeight="1" x14ac:dyDescent="0.2">
      <c r="A782" t="s">
        <v>1008</v>
      </c>
      <c r="B782" t="s">
        <v>4981</v>
      </c>
      <c r="C782" s="50">
        <f t="shared" ca="1" si="62"/>
        <v>5</v>
      </c>
      <c r="D782" t="s">
        <v>1042</v>
      </c>
      <c r="F782" s="34" t="str">
        <f>IF(AND(V782="TEXT",AB782&lt;&gt;""),"Coded",VLOOKUP(V782,Lists!$E$1:$F$12,2,FALSE))</f>
        <v>Coded</v>
      </c>
      <c r="G782" s="50">
        <f t="shared" ca="1" si="63"/>
        <v>4</v>
      </c>
      <c r="H782" t="s">
        <v>2242</v>
      </c>
      <c r="J782" s="34" t="str">
        <f t="shared" si="60"/>
        <v/>
      </c>
      <c r="K782" s="34" t="str">
        <f t="shared" si="61"/>
        <v/>
      </c>
      <c r="O782" t="s">
        <v>4985</v>
      </c>
      <c r="P782" s="34" t="str">
        <f t="shared" si="59"/>
        <v/>
      </c>
      <c r="V782" t="s">
        <v>16</v>
      </c>
      <c r="W782" t="s">
        <v>1046</v>
      </c>
      <c r="X782" t="s">
        <v>1047</v>
      </c>
      <c r="Y782" t="s">
        <v>1048</v>
      </c>
      <c r="Z782" t="s">
        <v>1049</v>
      </c>
      <c r="AA782" t="s">
        <v>2242</v>
      </c>
      <c r="AB782" t="s">
        <v>4986</v>
      </c>
    </row>
    <row r="783" spans="1:28" ht="15" hidden="1" customHeight="1" x14ac:dyDescent="0.2">
      <c r="A783" t="s">
        <v>1008</v>
      </c>
      <c r="B783" t="s">
        <v>4981</v>
      </c>
      <c r="C783" s="50">
        <f t="shared" ca="1" si="62"/>
        <v>6</v>
      </c>
      <c r="D783" t="s">
        <v>4987</v>
      </c>
      <c r="F783" s="34" t="str">
        <f>IF(AND(V783="TEXT",AB783&lt;&gt;""),"Coded",VLOOKUP(V783,Lists!$E$1:$F$12,2,FALSE))</f>
        <v>Text</v>
      </c>
      <c r="G783" s="50" t="str">
        <f t="shared" ca="1" si="63"/>
        <v/>
      </c>
      <c r="H783" t="s">
        <v>1015</v>
      </c>
      <c r="J783" s="34" t="str">
        <f t="shared" si="60"/>
        <v/>
      </c>
      <c r="K783" s="34">
        <f t="shared" si="61"/>
        <v>50</v>
      </c>
      <c r="P783" s="34" t="str">
        <f t="shared" si="59"/>
        <v/>
      </c>
      <c r="V783" t="s">
        <v>16</v>
      </c>
      <c r="W783" t="s">
        <v>4988</v>
      </c>
      <c r="X783" t="s">
        <v>4989</v>
      </c>
      <c r="Y783" t="s">
        <v>1015</v>
      </c>
      <c r="Z783" t="s">
        <v>1015</v>
      </c>
      <c r="AA783" t="s">
        <v>1015</v>
      </c>
      <c r="AB783" t="s">
        <v>1015</v>
      </c>
    </row>
    <row r="784" spans="1:28" ht="15" hidden="1" customHeight="1" x14ac:dyDescent="0.2">
      <c r="A784" t="s">
        <v>1008</v>
      </c>
      <c r="B784" t="s">
        <v>1477</v>
      </c>
      <c r="C784" s="50">
        <f t="shared" ca="1" si="62"/>
        <v>7</v>
      </c>
      <c r="D784" t="s">
        <v>4818</v>
      </c>
      <c r="F784" s="34" t="str">
        <f>IF(AND(V784="TEXT",AB784&lt;&gt;""),"Coded",VLOOKUP(V784,Lists!$E$1:$F$12,2,FALSE))</f>
        <v>Coded</v>
      </c>
      <c r="G784" s="50">
        <f t="shared" ca="1" si="63"/>
        <v>1</v>
      </c>
      <c r="H784" t="s">
        <v>2284</v>
      </c>
      <c r="J784" s="34" t="str">
        <f t="shared" si="60"/>
        <v/>
      </c>
      <c r="K784" s="34" t="str">
        <f t="shared" si="61"/>
        <v/>
      </c>
      <c r="P784" s="34" t="str">
        <f t="shared" si="59"/>
        <v/>
      </c>
      <c r="V784" t="s">
        <v>16</v>
      </c>
      <c r="W784" t="s">
        <v>1095</v>
      </c>
      <c r="X784" t="s">
        <v>1096</v>
      </c>
      <c r="Y784" t="s">
        <v>1097</v>
      </c>
      <c r="Z784" t="s">
        <v>1098</v>
      </c>
      <c r="AA784" t="s">
        <v>2284</v>
      </c>
      <c r="AB784" t="s">
        <v>2285</v>
      </c>
    </row>
    <row r="785" spans="1:28" ht="15" hidden="1" customHeight="1" x14ac:dyDescent="0.2">
      <c r="A785" t="s">
        <v>1008</v>
      </c>
      <c r="B785" t="s">
        <v>1477</v>
      </c>
      <c r="C785" s="50">
        <f t="shared" ca="1" si="62"/>
        <v>7</v>
      </c>
      <c r="D785" t="s">
        <v>4818</v>
      </c>
      <c r="F785" s="34" t="str">
        <f>IF(AND(V785="TEXT",AB785&lt;&gt;""),"Coded",VLOOKUP(V785,Lists!$E$1:$F$12,2,FALSE))</f>
        <v>Coded</v>
      </c>
      <c r="G785" s="50">
        <f t="shared" ca="1" si="63"/>
        <v>2</v>
      </c>
      <c r="H785" t="s">
        <v>2289</v>
      </c>
      <c r="J785" s="34" t="str">
        <f t="shared" si="60"/>
        <v/>
      </c>
      <c r="K785" s="34" t="str">
        <f t="shared" si="61"/>
        <v/>
      </c>
      <c r="O785" t="s">
        <v>1015</v>
      </c>
      <c r="P785" s="34" t="str">
        <f t="shared" si="59"/>
        <v/>
      </c>
      <c r="V785" t="s">
        <v>16</v>
      </c>
      <c r="W785" t="s">
        <v>1095</v>
      </c>
      <c r="X785" t="s">
        <v>1096</v>
      </c>
      <c r="Y785" t="s">
        <v>1097</v>
      </c>
      <c r="Z785" t="s">
        <v>1098</v>
      </c>
      <c r="AA785" t="s">
        <v>2289</v>
      </c>
      <c r="AB785" t="s">
        <v>2290</v>
      </c>
    </row>
    <row r="786" spans="1:28" ht="15" hidden="1" customHeight="1" x14ac:dyDescent="0.2">
      <c r="A786" s="58" t="s">
        <v>1008</v>
      </c>
      <c r="B786" s="58" t="s">
        <v>1477</v>
      </c>
      <c r="C786" s="57">
        <f t="shared" ca="1" si="62"/>
        <v>7</v>
      </c>
      <c r="D786" s="58" t="s">
        <v>4818</v>
      </c>
      <c r="E786" s="58"/>
      <c r="F786" s="56" t="str">
        <f>IF(AND(V786="TEXT",AB786&lt;&gt;""),"Coded",VLOOKUP(V786,Lists!$E$1:$F$12,2,FALSE))</f>
        <v>Coded</v>
      </c>
      <c r="G786" s="57">
        <f t="shared" ca="1" si="63"/>
        <v>3</v>
      </c>
      <c r="H786" s="58" t="s">
        <v>4820</v>
      </c>
      <c r="J786" s="34" t="str">
        <f t="shared" si="60"/>
        <v/>
      </c>
      <c r="K786" s="34" t="str">
        <f t="shared" si="61"/>
        <v/>
      </c>
      <c r="O786" t="s">
        <v>4982</v>
      </c>
      <c r="P786" s="34" t="str">
        <f t="shared" ref="P786:P849" si="64">IF(RIGHT(TRIM(SUBSTITUTE(D786,":","")),7)="specify","Hide concept if ["&amp;D785&amp;"] &lt;&gt; 'Other'","")</f>
        <v/>
      </c>
      <c r="V786" t="s">
        <v>16</v>
      </c>
      <c r="W786" t="s">
        <v>1095</v>
      </c>
      <c r="X786" t="s">
        <v>1096</v>
      </c>
      <c r="Y786" t="s">
        <v>1097</v>
      </c>
      <c r="Z786" t="s">
        <v>1098</v>
      </c>
      <c r="AA786" t="s">
        <v>4820</v>
      </c>
      <c r="AB786" t="s">
        <v>4821</v>
      </c>
    </row>
    <row r="787" spans="1:28" ht="15" hidden="1" customHeight="1" x14ac:dyDescent="0.2">
      <c r="A787" s="58" t="s">
        <v>1008</v>
      </c>
      <c r="B787" s="58" t="s">
        <v>1477</v>
      </c>
      <c r="C787" s="57">
        <f t="shared" ca="1" si="62"/>
        <v>7</v>
      </c>
      <c r="D787" s="58" t="s">
        <v>4818</v>
      </c>
      <c r="E787" s="58"/>
      <c r="F787" s="56" t="str">
        <f>IF(AND(V787="TEXT",AB787&lt;&gt;""),"Coded",VLOOKUP(V787,Lists!$E$1:$F$12,2,FALSE))</f>
        <v>Coded</v>
      </c>
      <c r="G787" s="57">
        <f t="shared" ca="1" si="63"/>
        <v>4</v>
      </c>
      <c r="H787" s="58" t="s">
        <v>4822</v>
      </c>
      <c r="J787" s="34" t="str">
        <f t="shared" si="60"/>
        <v/>
      </c>
      <c r="K787" s="34" t="str">
        <f t="shared" si="61"/>
        <v/>
      </c>
      <c r="O787" t="s">
        <v>4982</v>
      </c>
      <c r="P787" s="34" t="str">
        <f t="shared" si="64"/>
        <v/>
      </c>
      <c r="V787" t="s">
        <v>16</v>
      </c>
      <c r="W787" t="s">
        <v>1095</v>
      </c>
      <c r="X787" t="s">
        <v>1096</v>
      </c>
      <c r="Y787" t="s">
        <v>1097</v>
      </c>
      <c r="Z787" t="s">
        <v>1098</v>
      </c>
      <c r="AA787" t="s">
        <v>4822</v>
      </c>
      <c r="AB787" t="s">
        <v>4823</v>
      </c>
    </row>
    <row r="788" spans="1:28" ht="15" hidden="1" customHeight="1" x14ac:dyDescent="0.2">
      <c r="A788" s="58" t="s">
        <v>1008</v>
      </c>
      <c r="B788" s="58" t="s">
        <v>1477</v>
      </c>
      <c r="C788" s="57">
        <f t="shared" ca="1" si="62"/>
        <v>7</v>
      </c>
      <c r="D788" s="58" t="s">
        <v>4818</v>
      </c>
      <c r="E788" s="58"/>
      <c r="F788" s="56" t="str">
        <f>IF(AND(V788="TEXT",AB788&lt;&gt;""),"Coded",VLOOKUP(V788,Lists!$E$1:$F$12,2,FALSE))</f>
        <v>Coded</v>
      </c>
      <c r="G788" s="57">
        <f t="shared" ca="1" si="63"/>
        <v>5</v>
      </c>
      <c r="H788" s="58" t="s">
        <v>2281</v>
      </c>
      <c r="J788" s="34" t="str">
        <f t="shared" si="60"/>
        <v/>
      </c>
      <c r="K788" s="34" t="str">
        <f t="shared" si="61"/>
        <v/>
      </c>
      <c r="O788" t="s">
        <v>4982</v>
      </c>
      <c r="P788" s="34" t="str">
        <f t="shared" si="64"/>
        <v/>
      </c>
      <c r="V788" t="s">
        <v>16</v>
      </c>
      <c r="W788" t="s">
        <v>1095</v>
      </c>
      <c r="X788" t="s">
        <v>1096</v>
      </c>
      <c r="Y788" t="s">
        <v>1097</v>
      </c>
      <c r="Z788" t="s">
        <v>1098</v>
      </c>
      <c r="AA788" t="s">
        <v>2281</v>
      </c>
      <c r="AB788" t="s">
        <v>4824</v>
      </c>
    </row>
    <row r="789" spans="1:28" ht="15" hidden="1" customHeight="1" x14ac:dyDescent="0.2">
      <c r="A789" s="58" t="s">
        <v>1008</v>
      </c>
      <c r="B789" s="58" t="s">
        <v>1477</v>
      </c>
      <c r="C789" s="57">
        <f t="shared" ca="1" si="62"/>
        <v>7</v>
      </c>
      <c r="D789" s="58" t="s">
        <v>4818</v>
      </c>
      <c r="E789" s="58"/>
      <c r="F789" s="56" t="str">
        <f>IF(AND(V789="TEXT",AB789&lt;&gt;""),"Coded",VLOOKUP(V789,Lists!$E$1:$F$12,2,FALSE))</f>
        <v>Coded</v>
      </c>
      <c r="G789" s="57">
        <f t="shared" ca="1" si="63"/>
        <v>6</v>
      </c>
      <c r="H789" s="58" t="s">
        <v>4825</v>
      </c>
      <c r="J789" s="34" t="str">
        <f t="shared" si="60"/>
        <v/>
      </c>
      <c r="K789" s="34" t="str">
        <f t="shared" si="61"/>
        <v/>
      </c>
      <c r="O789" t="s">
        <v>4982</v>
      </c>
      <c r="P789" s="34" t="str">
        <f t="shared" si="64"/>
        <v/>
      </c>
      <c r="V789" t="s">
        <v>16</v>
      </c>
      <c r="W789" t="s">
        <v>1095</v>
      </c>
      <c r="X789" t="s">
        <v>1096</v>
      </c>
      <c r="Y789" t="s">
        <v>1097</v>
      </c>
      <c r="Z789" t="s">
        <v>1098</v>
      </c>
      <c r="AA789" t="s">
        <v>4825</v>
      </c>
      <c r="AB789" t="s">
        <v>4826</v>
      </c>
    </row>
    <row r="790" spans="1:28" ht="15" hidden="1" customHeight="1" x14ac:dyDescent="0.2">
      <c r="A790" s="58" t="s">
        <v>1008</v>
      </c>
      <c r="B790" s="58" t="s">
        <v>1477</v>
      </c>
      <c r="C790" s="57">
        <f t="shared" ca="1" si="62"/>
        <v>7</v>
      </c>
      <c r="D790" s="58" t="s">
        <v>4818</v>
      </c>
      <c r="E790" s="58"/>
      <c r="F790" s="56" t="str">
        <f>IF(AND(V790="TEXT",AB790&lt;&gt;""),"Coded",VLOOKUP(V790,Lists!$E$1:$F$12,2,FALSE))</f>
        <v>Coded</v>
      </c>
      <c r="G790" s="57">
        <f t="shared" ca="1" si="63"/>
        <v>7</v>
      </c>
      <c r="H790" s="58" t="s">
        <v>4827</v>
      </c>
      <c r="J790" s="34" t="str">
        <f t="shared" si="60"/>
        <v/>
      </c>
      <c r="K790" s="34" t="str">
        <f t="shared" si="61"/>
        <v/>
      </c>
      <c r="O790" t="s">
        <v>4982</v>
      </c>
      <c r="P790" s="34" t="str">
        <f t="shared" si="64"/>
        <v/>
      </c>
      <c r="V790" t="s">
        <v>16</v>
      </c>
      <c r="W790" t="s">
        <v>1095</v>
      </c>
      <c r="X790" t="s">
        <v>1096</v>
      </c>
      <c r="Y790" t="s">
        <v>1097</v>
      </c>
      <c r="Z790" t="s">
        <v>1098</v>
      </c>
      <c r="AA790" t="s">
        <v>4827</v>
      </c>
      <c r="AB790" t="s">
        <v>4828</v>
      </c>
    </row>
    <row r="791" spans="1:28" ht="15" hidden="1" customHeight="1" x14ac:dyDescent="0.2">
      <c r="A791" s="58" t="s">
        <v>1008</v>
      </c>
      <c r="B791" s="58" t="s">
        <v>1477</v>
      </c>
      <c r="C791" s="57">
        <f t="shared" ca="1" si="62"/>
        <v>7</v>
      </c>
      <c r="D791" s="58" t="s">
        <v>4818</v>
      </c>
      <c r="E791" s="58"/>
      <c r="F791" s="56" t="str">
        <f>IF(AND(V791="TEXT",AB791&lt;&gt;""),"Coded",VLOOKUP(V791,Lists!$E$1:$F$12,2,FALSE))</f>
        <v>Coded</v>
      </c>
      <c r="G791" s="57">
        <f t="shared" ca="1" si="63"/>
        <v>8</v>
      </c>
      <c r="H791" s="58" t="s">
        <v>4829</v>
      </c>
      <c r="J791" s="34" t="str">
        <f t="shared" si="60"/>
        <v/>
      </c>
      <c r="K791" s="34" t="str">
        <f t="shared" si="61"/>
        <v/>
      </c>
      <c r="O791" t="s">
        <v>4982</v>
      </c>
      <c r="P791" s="34" t="str">
        <f t="shared" si="64"/>
        <v/>
      </c>
      <c r="V791" t="s">
        <v>16</v>
      </c>
      <c r="W791" t="s">
        <v>1095</v>
      </c>
      <c r="X791" t="s">
        <v>1096</v>
      </c>
      <c r="Y791" t="s">
        <v>1097</v>
      </c>
      <c r="Z791" t="s">
        <v>1098</v>
      </c>
      <c r="AA791" t="s">
        <v>4829</v>
      </c>
      <c r="AB791" t="s">
        <v>4830</v>
      </c>
    </row>
    <row r="792" spans="1:28" ht="15" hidden="1" customHeight="1" x14ac:dyDescent="0.2">
      <c r="A792" s="58" t="s">
        <v>1008</v>
      </c>
      <c r="B792" s="58" t="s">
        <v>1477</v>
      </c>
      <c r="C792" s="57">
        <f t="shared" ca="1" si="62"/>
        <v>7</v>
      </c>
      <c r="D792" s="58" t="s">
        <v>4818</v>
      </c>
      <c r="E792" s="58"/>
      <c r="F792" s="56" t="str">
        <f>IF(AND(V792="TEXT",AB792&lt;&gt;""),"Coded",VLOOKUP(V792,Lists!$E$1:$F$12,2,FALSE))</f>
        <v>Coded</v>
      </c>
      <c r="G792" s="57">
        <f t="shared" ca="1" si="63"/>
        <v>9</v>
      </c>
      <c r="H792" s="58" t="s">
        <v>2286</v>
      </c>
      <c r="J792" s="34" t="str">
        <f t="shared" si="60"/>
        <v/>
      </c>
      <c r="K792" s="34" t="str">
        <f t="shared" si="61"/>
        <v/>
      </c>
      <c r="O792" t="s">
        <v>4982</v>
      </c>
      <c r="P792" s="34" t="str">
        <f t="shared" si="64"/>
        <v/>
      </c>
      <c r="V792" t="s">
        <v>16</v>
      </c>
      <c r="W792" t="s">
        <v>1095</v>
      </c>
      <c r="X792" t="s">
        <v>1096</v>
      </c>
      <c r="Y792" t="s">
        <v>1097</v>
      </c>
      <c r="Z792" t="s">
        <v>1098</v>
      </c>
      <c r="AA792" t="s">
        <v>2286</v>
      </c>
      <c r="AB792" t="s">
        <v>4831</v>
      </c>
    </row>
    <row r="793" spans="1:28" ht="15" hidden="1" customHeight="1" x14ac:dyDescent="0.2">
      <c r="A793" s="58" t="s">
        <v>1008</v>
      </c>
      <c r="B793" s="58" t="s">
        <v>1477</v>
      </c>
      <c r="C793" s="57">
        <f t="shared" ca="1" si="62"/>
        <v>7</v>
      </c>
      <c r="D793" s="58" t="s">
        <v>4818</v>
      </c>
      <c r="E793" s="58"/>
      <c r="F793" s="56" t="str">
        <f>IF(AND(V793="TEXT",AB793&lt;&gt;""),"Coded",VLOOKUP(V793,Lists!$E$1:$F$12,2,FALSE))</f>
        <v>Coded</v>
      </c>
      <c r="G793" s="57">
        <f t="shared" ca="1" si="63"/>
        <v>10</v>
      </c>
      <c r="H793" s="58" t="s">
        <v>4832</v>
      </c>
      <c r="J793" s="34" t="str">
        <f t="shared" si="60"/>
        <v/>
      </c>
      <c r="K793" s="34" t="str">
        <f t="shared" si="61"/>
        <v/>
      </c>
      <c r="O793" t="s">
        <v>4982</v>
      </c>
      <c r="P793" s="34" t="str">
        <f t="shared" si="64"/>
        <v/>
      </c>
      <c r="V793" t="s">
        <v>16</v>
      </c>
      <c r="W793" t="s">
        <v>1095</v>
      </c>
      <c r="X793" t="s">
        <v>1096</v>
      </c>
      <c r="Y793" t="s">
        <v>1097</v>
      </c>
      <c r="Z793" t="s">
        <v>1098</v>
      </c>
      <c r="AA793" t="s">
        <v>4832</v>
      </c>
      <c r="AB793" t="s">
        <v>4833</v>
      </c>
    </row>
    <row r="794" spans="1:28" ht="15" hidden="1" customHeight="1" x14ac:dyDescent="0.2">
      <c r="A794" s="58" t="s">
        <v>1008</v>
      </c>
      <c r="B794" s="58" t="s">
        <v>1477</v>
      </c>
      <c r="C794" s="57">
        <f t="shared" ca="1" si="62"/>
        <v>7</v>
      </c>
      <c r="D794" s="58" t="s">
        <v>4818</v>
      </c>
      <c r="E794" s="58"/>
      <c r="F794" s="56" t="str">
        <f>IF(AND(V794="TEXT",AB794&lt;&gt;""),"Coded",VLOOKUP(V794,Lists!$E$1:$F$12,2,FALSE))</f>
        <v>Coded</v>
      </c>
      <c r="G794" s="57">
        <f t="shared" ca="1" si="63"/>
        <v>11</v>
      </c>
      <c r="H794" s="58" t="s">
        <v>580</v>
      </c>
      <c r="J794" s="34" t="str">
        <f t="shared" si="60"/>
        <v/>
      </c>
      <c r="K794" s="34" t="str">
        <f t="shared" si="61"/>
        <v/>
      </c>
      <c r="O794" t="s">
        <v>4982</v>
      </c>
      <c r="P794" s="34" t="str">
        <f t="shared" si="64"/>
        <v/>
      </c>
      <c r="V794" t="s">
        <v>16</v>
      </c>
      <c r="W794" t="s">
        <v>1095</v>
      </c>
      <c r="X794" t="s">
        <v>1096</v>
      </c>
      <c r="Y794" t="s">
        <v>1097</v>
      </c>
      <c r="Z794" t="s">
        <v>1098</v>
      </c>
      <c r="AA794" t="s">
        <v>580</v>
      </c>
      <c r="AB794" t="s">
        <v>4834</v>
      </c>
    </row>
    <row r="795" spans="1:28" ht="15" hidden="1" customHeight="1" x14ac:dyDescent="0.2">
      <c r="A795" t="s">
        <v>1008</v>
      </c>
      <c r="B795" t="s">
        <v>1477</v>
      </c>
      <c r="C795" s="50">
        <f t="shared" ca="1" si="62"/>
        <v>8</v>
      </c>
      <c r="D795" t="s">
        <v>4990</v>
      </c>
      <c r="F795" s="34" t="str">
        <f>IF(AND(V795="TEXT",AB795&lt;&gt;""),"Coded",VLOOKUP(V795,Lists!$E$1:$F$12,2,FALSE))</f>
        <v>Coded</v>
      </c>
      <c r="G795" s="50">
        <f t="shared" ca="1" si="63"/>
        <v>1</v>
      </c>
      <c r="H795" t="s">
        <v>2247</v>
      </c>
      <c r="J795" s="34" t="str">
        <f t="shared" si="60"/>
        <v/>
      </c>
      <c r="K795" s="34" t="str">
        <f t="shared" si="61"/>
        <v/>
      </c>
      <c r="O795" t="s">
        <v>1015</v>
      </c>
      <c r="P795" s="34" t="str">
        <f t="shared" si="64"/>
        <v/>
      </c>
      <c r="V795" t="s">
        <v>16</v>
      </c>
      <c r="W795" t="s">
        <v>1056</v>
      </c>
      <c r="X795" t="s">
        <v>1057</v>
      </c>
      <c r="Y795" t="s">
        <v>1058</v>
      </c>
      <c r="Z795" t="s">
        <v>1059</v>
      </c>
      <c r="AA795" t="s">
        <v>2247</v>
      </c>
      <c r="AB795" t="s">
        <v>2249</v>
      </c>
    </row>
    <row r="796" spans="1:28" ht="15" hidden="1" customHeight="1" x14ac:dyDescent="0.2">
      <c r="A796" t="s">
        <v>1008</v>
      </c>
      <c r="B796" t="s">
        <v>1477</v>
      </c>
      <c r="C796" s="50">
        <f t="shared" ca="1" si="62"/>
        <v>8</v>
      </c>
      <c r="D796" t="s">
        <v>4990</v>
      </c>
      <c r="F796" s="34" t="str">
        <f>IF(AND(V796="TEXT",AB796&lt;&gt;""),"Coded",VLOOKUP(V796,Lists!$E$1:$F$12,2,FALSE))</f>
        <v>Coded</v>
      </c>
      <c r="G796" s="50">
        <f t="shared" ca="1" si="63"/>
        <v>2</v>
      </c>
      <c r="H796" t="s">
        <v>2262</v>
      </c>
      <c r="J796" s="34" t="str">
        <f t="shared" si="60"/>
        <v/>
      </c>
      <c r="K796" s="34" t="str">
        <f t="shared" si="61"/>
        <v/>
      </c>
      <c r="O796" t="s">
        <v>1015</v>
      </c>
      <c r="P796" s="34" t="str">
        <f t="shared" si="64"/>
        <v/>
      </c>
      <c r="V796" t="s">
        <v>16</v>
      </c>
      <c r="W796" t="s">
        <v>1056</v>
      </c>
      <c r="X796" t="s">
        <v>1057</v>
      </c>
      <c r="Y796" t="s">
        <v>1058</v>
      </c>
      <c r="Z796" t="s">
        <v>1059</v>
      </c>
      <c r="AA796" t="s">
        <v>2262</v>
      </c>
      <c r="AB796" t="s">
        <v>2265</v>
      </c>
    </row>
    <row r="797" spans="1:28" ht="15" hidden="1" customHeight="1" x14ac:dyDescent="0.2">
      <c r="A797" t="s">
        <v>1008</v>
      </c>
      <c r="B797" t="s">
        <v>1477</v>
      </c>
      <c r="C797" s="50">
        <f t="shared" ca="1" si="62"/>
        <v>8</v>
      </c>
      <c r="D797" t="s">
        <v>4990</v>
      </c>
      <c r="F797" s="34" t="str">
        <f>IF(AND(V797="TEXT",AB797&lt;&gt;""),"Coded",VLOOKUP(V797,Lists!$E$1:$F$12,2,FALSE))</f>
        <v>Coded</v>
      </c>
      <c r="G797" s="50">
        <f t="shared" ca="1" si="63"/>
        <v>3</v>
      </c>
      <c r="H797" t="s">
        <v>2254</v>
      </c>
      <c r="J797" s="34" t="str">
        <f t="shared" si="60"/>
        <v/>
      </c>
      <c r="K797" s="34" t="str">
        <f t="shared" si="61"/>
        <v/>
      </c>
      <c r="O797" t="s">
        <v>1015</v>
      </c>
      <c r="P797" s="34" t="str">
        <f t="shared" si="64"/>
        <v/>
      </c>
      <c r="V797" t="s">
        <v>16</v>
      </c>
      <c r="W797" t="s">
        <v>1056</v>
      </c>
      <c r="X797" t="s">
        <v>1057</v>
      </c>
      <c r="Y797" t="s">
        <v>1058</v>
      </c>
      <c r="Z797" t="s">
        <v>1059</v>
      </c>
      <c r="AA797" t="s">
        <v>2254</v>
      </c>
      <c r="AB797" t="s">
        <v>2259</v>
      </c>
    </row>
    <row r="798" spans="1:28" ht="15" hidden="1" customHeight="1" x14ac:dyDescent="0.2">
      <c r="A798" t="s">
        <v>1008</v>
      </c>
      <c r="B798" t="s">
        <v>1477</v>
      </c>
      <c r="C798" s="50">
        <f t="shared" ca="1" si="62"/>
        <v>8</v>
      </c>
      <c r="D798" t="s">
        <v>4990</v>
      </c>
      <c r="F798" s="34" t="str">
        <f>IF(AND(V798="TEXT",AB798&lt;&gt;""),"Coded",VLOOKUP(V798,Lists!$E$1:$F$12,2,FALSE))</f>
        <v>Coded</v>
      </c>
      <c r="G798" s="50">
        <f t="shared" ca="1" si="63"/>
        <v>4</v>
      </c>
      <c r="H798" t="s">
        <v>2251</v>
      </c>
      <c r="J798" s="34" t="str">
        <f t="shared" si="60"/>
        <v/>
      </c>
      <c r="K798" s="34" t="str">
        <f t="shared" si="61"/>
        <v/>
      </c>
      <c r="O798" t="s">
        <v>1015</v>
      </c>
      <c r="P798" s="34" t="str">
        <f t="shared" si="64"/>
        <v/>
      </c>
      <c r="V798" t="s">
        <v>16</v>
      </c>
      <c r="W798" t="s">
        <v>1056</v>
      </c>
      <c r="X798" t="s">
        <v>1057</v>
      </c>
      <c r="Y798" t="s">
        <v>1058</v>
      </c>
      <c r="Z798" t="s">
        <v>1059</v>
      </c>
      <c r="AA798" t="s">
        <v>2251</v>
      </c>
      <c r="AB798" t="s">
        <v>2253</v>
      </c>
    </row>
    <row r="799" spans="1:28" ht="15" hidden="1" customHeight="1" x14ac:dyDescent="0.2">
      <c r="A799" t="s">
        <v>1008</v>
      </c>
      <c r="B799" t="s">
        <v>1477</v>
      </c>
      <c r="C799" s="50">
        <f t="shared" ca="1" si="62"/>
        <v>8</v>
      </c>
      <c r="D799" t="s">
        <v>4990</v>
      </c>
      <c r="F799" s="34" t="str">
        <f>IF(AND(V799="TEXT",AB799&lt;&gt;""),"Coded",VLOOKUP(V799,Lists!$E$1:$F$12,2,FALSE))</f>
        <v>Coded</v>
      </c>
      <c r="G799" s="50">
        <f t="shared" ca="1" si="63"/>
        <v>5</v>
      </c>
      <c r="H799" t="s">
        <v>580</v>
      </c>
      <c r="J799" s="34" t="str">
        <f t="shared" si="60"/>
        <v/>
      </c>
      <c r="K799" s="34" t="str">
        <f t="shared" si="61"/>
        <v/>
      </c>
      <c r="O799" t="s">
        <v>1015</v>
      </c>
      <c r="P799" s="34" t="str">
        <f t="shared" si="64"/>
        <v/>
      </c>
      <c r="V799" t="s">
        <v>16</v>
      </c>
      <c r="W799" t="s">
        <v>1056</v>
      </c>
      <c r="X799" t="s">
        <v>1057</v>
      </c>
      <c r="Y799" t="s">
        <v>1058</v>
      </c>
      <c r="Z799" t="s">
        <v>1059</v>
      </c>
      <c r="AA799" t="s">
        <v>580</v>
      </c>
      <c r="AB799" t="s">
        <v>2280</v>
      </c>
    </row>
    <row r="800" spans="1:28" ht="15" hidden="1" customHeight="1" x14ac:dyDescent="0.2">
      <c r="A800" t="s">
        <v>1008</v>
      </c>
      <c r="B800" t="s">
        <v>1477</v>
      </c>
      <c r="C800" s="50">
        <f t="shared" ca="1" si="62"/>
        <v>8</v>
      </c>
      <c r="D800" t="s">
        <v>4990</v>
      </c>
      <c r="F800" s="34" t="str">
        <f>IF(AND(V800="TEXT",AB800&lt;&gt;""),"Coded",VLOOKUP(V800,Lists!$E$1:$F$12,2,FALSE))</f>
        <v>Coded</v>
      </c>
      <c r="G800" s="50">
        <f t="shared" ca="1" si="63"/>
        <v>6</v>
      </c>
      <c r="H800" t="s">
        <v>2276</v>
      </c>
      <c r="J800" s="34" t="str">
        <f t="shared" si="60"/>
        <v/>
      </c>
      <c r="K800" s="34" t="str">
        <f t="shared" si="61"/>
        <v/>
      </c>
      <c r="O800" t="s">
        <v>1015</v>
      </c>
      <c r="P800" s="34" t="str">
        <f t="shared" si="64"/>
        <v/>
      </c>
      <c r="V800" t="s">
        <v>16</v>
      </c>
      <c r="W800" t="s">
        <v>1056</v>
      </c>
      <c r="X800" t="s">
        <v>1057</v>
      </c>
      <c r="Y800" t="s">
        <v>1058</v>
      </c>
      <c r="Z800" t="s">
        <v>1059</v>
      </c>
      <c r="AA800" t="s">
        <v>2276</v>
      </c>
      <c r="AB800" t="s">
        <v>2277</v>
      </c>
    </row>
    <row r="801" spans="1:28" ht="15" hidden="1" customHeight="1" x14ac:dyDescent="0.2">
      <c r="A801" t="s">
        <v>1008</v>
      </c>
      <c r="B801" t="s">
        <v>1477</v>
      </c>
      <c r="C801" s="50">
        <f t="shared" ca="1" si="62"/>
        <v>8</v>
      </c>
      <c r="D801" t="s">
        <v>4990</v>
      </c>
      <c r="F801" s="34" t="str">
        <f>IF(AND(V801="TEXT",AB801&lt;&gt;""),"Coded",VLOOKUP(V801,Lists!$E$1:$F$12,2,FALSE))</f>
        <v>Coded</v>
      </c>
      <c r="G801" s="50">
        <f t="shared" ca="1" si="63"/>
        <v>7</v>
      </c>
      <c r="H801" t="s">
        <v>2268</v>
      </c>
      <c r="J801" s="34" t="str">
        <f t="shared" si="60"/>
        <v/>
      </c>
      <c r="K801" s="34" t="str">
        <f t="shared" si="61"/>
        <v/>
      </c>
      <c r="O801" t="s">
        <v>1015</v>
      </c>
      <c r="P801" s="34" t="str">
        <f t="shared" si="64"/>
        <v/>
      </c>
      <c r="V801" t="s">
        <v>16</v>
      </c>
      <c r="W801" t="s">
        <v>1056</v>
      </c>
      <c r="X801" t="s">
        <v>1057</v>
      </c>
      <c r="Y801" t="s">
        <v>1058</v>
      </c>
      <c r="Z801" t="s">
        <v>1059</v>
      </c>
      <c r="AA801" t="s">
        <v>2268</v>
      </c>
      <c r="AB801" t="s">
        <v>2269</v>
      </c>
    </row>
    <row r="802" spans="1:28" ht="15" hidden="1" customHeight="1" x14ac:dyDescent="0.2">
      <c r="A802" t="s">
        <v>1008</v>
      </c>
      <c r="B802" t="s">
        <v>1477</v>
      </c>
      <c r="C802" s="50">
        <f t="shared" ca="1" si="62"/>
        <v>9</v>
      </c>
      <c r="D802" t="s">
        <v>4991</v>
      </c>
      <c r="F802" s="34" t="str">
        <f>IF(AND(V802="TEXT",AB802&lt;&gt;""),"Coded",VLOOKUP(V802,Lists!$E$1:$F$12,2,FALSE))</f>
        <v>Text</v>
      </c>
      <c r="G802" s="50" t="str">
        <f t="shared" ca="1" si="63"/>
        <v/>
      </c>
      <c r="H802" t="s">
        <v>1015</v>
      </c>
      <c r="J802" s="34" t="str">
        <f t="shared" si="60"/>
        <v/>
      </c>
      <c r="K802" s="34">
        <f t="shared" si="61"/>
        <v>50</v>
      </c>
      <c r="O802" t="s">
        <v>4992</v>
      </c>
      <c r="P802" s="34" t="str">
        <f t="shared" si="64"/>
        <v>Hide concept if [Location of Intervention] &lt;&gt; 'Other'</v>
      </c>
      <c r="V802" t="s">
        <v>16</v>
      </c>
      <c r="W802" t="s">
        <v>1066</v>
      </c>
      <c r="X802" t="s">
        <v>1067</v>
      </c>
      <c r="Y802" t="s">
        <v>1015</v>
      </c>
      <c r="Z802" t="s">
        <v>1015</v>
      </c>
      <c r="AA802" t="s">
        <v>1015</v>
      </c>
      <c r="AB802" t="s">
        <v>1015</v>
      </c>
    </row>
    <row r="803" spans="1:28" ht="15" hidden="1" customHeight="1" x14ac:dyDescent="0.2">
      <c r="A803" t="s">
        <v>1008</v>
      </c>
      <c r="B803" t="s">
        <v>1477</v>
      </c>
      <c r="C803" s="50">
        <f t="shared" ca="1" si="62"/>
        <v>10</v>
      </c>
      <c r="D803" t="s">
        <v>4993</v>
      </c>
      <c r="F803" s="34" t="str">
        <f>IF(AND(V803="TEXT",AB803&lt;&gt;""),"Coded",VLOOKUP(V803,Lists!$E$1:$F$12,2,FALSE))</f>
        <v>Text</v>
      </c>
      <c r="G803" s="50" t="str">
        <f t="shared" ca="1" si="63"/>
        <v/>
      </c>
      <c r="H803" t="s">
        <v>1015</v>
      </c>
      <c r="J803" s="34" t="str">
        <f t="shared" si="60"/>
        <v/>
      </c>
      <c r="K803" s="34">
        <f t="shared" si="61"/>
        <v>50</v>
      </c>
      <c r="O803" t="s">
        <v>4994</v>
      </c>
      <c r="P803" s="34" t="str">
        <f t="shared" si="64"/>
        <v>Hide concept if [Location of Intervention - If Health Facility, specify] &lt;&gt; 'Other'</v>
      </c>
      <c r="V803" t="s">
        <v>16</v>
      </c>
      <c r="W803" t="s">
        <v>1073</v>
      </c>
      <c r="X803" t="s">
        <v>1074</v>
      </c>
      <c r="Y803" t="s">
        <v>1015</v>
      </c>
      <c r="Z803" t="s">
        <v>1015</v>
      </c>
      <c r="AA803" t="s">
        <v>1015</v>
      </c>
      <c r="AB803" t="s">
        <v>1015</v>
      </c>
    </row>
    <row r="804" spans="1:28" ht="15" hidden="1" customHeight="1" x14ac:dyDescent="0.2">
      <c r="A804" t="s">
        <v>1008</v>
      </c>
      <c r="B804" t="s">
        <v>1477</v>
      </c>
      <c r="C804" s="50">
        <f t="shared" ca="1" si="62"/>
        <v>11</v>
      </c>
      <c r="D804" t="s">
        <v>4995</v>
      </c>
      <c r="F804" s="34" t="str">
        <f>IF(AND(V804="TEXT",AB804&lt;&gt;""),"Coded",VLOOKUP(V804,Lists!$E$1:$F$12,2,FALSE))</f>
        <v>Text</v>
      </c>
      <c r="G804" s="50" t="str">
        <f t="shared" ca="1" si="63"/>
        <v/>
      </c>
      <c r="H804" t="s">
        <v>1015</v>
      </c>
      <c r="J804" s="34" t="str">
        <f t="shared" si="60"/>
        <v/>
      </c>
      <c r="K804" s="34">
        <f t="shared" si="61"/>
        <v>50</v>
      </c>
      <c r="O804" t="s">
        <v>4996</v>
      </c>
      <c r="P804" s="34" t="str">
        <f t="shared" si="64"/>
        <v>Hide concept if [Location of Intervention - If MSF Health Facility, specify] &lt;&gt; 'Other'</v>
      </c>
      <c r="V804" t="s">
        <v>16</v>
      </c>
      <c r="W804" t="s">
        <v>1079</v>
      </c>
      <c r="X804" t="s">
        <v>1080</v>
      </c>
      <c r="Y804" t="s">
        <v>1015</v>
      </c>
      <c r="Z804" t="s">
        <v>1015</v>
      </c>
      <c r="AA804" t="s">
        <v>1015</v>
      </c>
      <c r="AB804" t="s">
        <v>1015</v>
      </c>
    </row>
    <row r="805" spans="1:28" ht="15" hidden="1" customHeight="1" x14ac:dyDescent="0.2">
      <c r="A805" t="s">
        <v>1008</v>
      </c>
      <c r="B805" t="s">
        <v>1477</v>
      </c>
      <c r="C805" s="50">
        <f t="shared" ca="1" si="62"/>
        <v>12</v>
      </c>
      <c r="D805" t="s">
        <v>4997</v>
      </c>
      <c r="F805" s="34" t="str">
        <f>IF(AND(V805="TEXT",AB805&lt;&gt;""),"Coded",VLOOKUP(V805,Lists!$E$1:$F$12,2,FALSE))</f>
        <v>Text</v>
      </c>
      <c r="G805" s="50" t="str">
        <f t="shared" ca="1" si="63"/>
        <v/>
      </c>
      <c r="H805" t="s">
        <v>1015</v>
      </c>
      <c r="J805" s="34" t="str">
        <f t="shared" si="60"/>
        <v/>
      </c>
      <c r="K805" s="34">
        <f t="shared" si="61"/>
        <v>50</v>
      </c>
      <c r="O805" t="s">
        <v>4998</v>
      </c>
      <c r="P805" s="34" t="str">
        <f t="shared" si="64"/>
        <v>Hide concept if [Location of Intervention - If Mobile Clinic, specify] &lt;&gt; 'Other'</v>
      </c>
      <c r="V805" t="s">
        <v>16</v>
      </c>
      <c r="W805" t="s">
        <v>1087</v>
      </c>
      <c r="X805" t="s">
        <v>1088</v>
      </c>
      <c r="Y805" t="s">
        <v>1015</v>
      </c>
      <c r="Z805" t="s">
        <v>1015</v>
      </c>
      <c r="AA805" t="s">
        <v>1015</v>
      </c>
      <c r="AB805" t="s">
        <v>1015</v>
      </c>
    </row>
    <row r="806" spans="1:28" ht="15" hidden="1" customHeight="1" x14ac:dyDescent="0.2">
      <c r="A806" t="s">
        <v>1008</v>
      </c>
      <c r="B806" t="s">
        <v>1510</v>
      </c>
      <c r="C806" s="50">
        <f t="shared" ca="1" si="62"/>
        <v>13</v>
      </c>
      <c r="D806" t="s">
        <v>1101</v>
      </c>
      <c r="F806" s="34" t="str">
        <f>IF(AND(V806="TEXT",AB806&lt;&gt;""),"Coded",VLOOKUP(V806,Lists!$E$1:$F$12,2,FALSE))</f>
        <v>Coded</v>
      </c>
      <c r="G806" s="50">
        <f t="shared" ca="1" si="63"/>
        <v>1</v>
      </c>
      <c r="H806" t="s">
        <v>2355</v>
      </c>
      <c r="J806" s="34" t="str">
        <f t="shared" si="60"/>
        <v/>
      </c>
      <c r="K806" s="34" t="str">
        <f t="shared" si="61"/>
        <v/>
      </c>
      <c r="P806" s="34" t="str">
        <f t="shared" si="64"/>
        <v/>
      </c>
      <c r="V806" t="s">
        <v>16</v>
      </c>
      <c r="W806" t="s">
        <v>1108</v>
      </c>
      <c r="X806" t="s">
        <v>1109</v>
      </c>
      <c r="Y806" t="s">
        <v>1110</v>
      </c>
      <c r="Z806" t="s">
        <v>1111</v>
      </c>
      <c r="AA806" t="s">
        <v>2355</v>
      </c>
      <c r="AB806" t="s">
        <v>2360</v>
      </c>
    </row>
    <row r="807" spans="1:28" ht="15" hidden="1" customHeight="1" x14ac:dyDescent="0.2">
      <c r="A807" t="s">
        <v>1008</v>
      </c>
      <c r="B807" t="s">
        <v>1510</v>
      </c>
      <c r="C807" s="50">
        <f t="shared" ca="1" si="62"/>
        <v>13</v>
      </c>
      <c r="D807" t="s">
        <v>1101</v>
      </c>
      <c r="F807" s="34" t="str">
        <f>IF(AND(V807="TEXT",AB807&lt;&gt;""),"Coded",VLOOKUP(V807,Lists!$E$1:$F$12,2,FALSE))</f>
        <v>Coded</v>
      </c>
      <c r="G807" s="50">
        <f t="shared" ca="1" si="63"/>
        <v>2</v>
      </c>
      <c r="H807" t="s">
        <v>2372</v>
      </c>
      <c r="J807" s="34" t="str">
        <f t="shared" si="60"/>
        <v/>
      </c>
      <c r="K807" s="34" t="str">
        <f t="shared" si="61"/>
        <v/>
      </c>
      <c r="O807" t="s">
        <v>1015</v>
      </c>
      <c r="P807" s="34" t="str">
        <f t="shared" si="64"/>
        <v/>
      </c>
      <c r="V807" t="s">
        <v>16</v>
      </c>
      <c r="W807" t="s">
        <v>1108</v>
      </c>
      <c r="X807" t="s">
        <v>1109</v>
      </c>
      <c r="Y807" t="s">
        <v>1110</v>
      </c>
      <c r="Z807" t="s">
        <v>1111</v>
      </c>
      <c r="AA807" t="s">
        <v>2372</v>
      </c>
      <c r="AB807" t="s">
        <v>2373</v>
      </c>
    </row>
    <row r="808" spans="1:28" ht="15" hidden="1" customHeight="1" x14ac:dyDescent="0.2">
      <c r="A808" t="s">
        <v>1008</v>
      </c>
      <c r="B808" t="s">
        <v>1510</v>
      </c>
      <c r="C808" s="50">
        <f t="shared" ca="1" si="62"/>
        <v>13</v>
      </c>
      <c r="D808" t="s">
        <v>1101</v>
      </c>
      <c r="F808" s="34" t="str">
        <f>IF(AND(V808="TEXT",AB808&lt;&gt;""),"Coded",VLOOKUP(V808,Lists!$E$1:$F$12,2,FALSE))</f>
        <v>Coded</v>
      </c>
      <c r="G808" s="50">
        <f t="shared" ca="1" si="63"/>
        <v>3</v>
      </c>
      <c r="H808" t="s">
        <v>2374</v>
      </c>
      <c r="J808" s="34" t="str">
        <f t="shared" si="60"/>
        <v/>
      </c>
      <c r="K808" s="34" t="str">
        <f t="shared" si="61"/>
        <v/>
      </c>
      <c r="O808" t="s">
        <v>1015</v>
      </c>
      <c r="P808" s="34" t="str">
        <f t="shared" si="64"/>
        <v/>
      </c>
      <c r="V808" t="s">
        <v>16</v>
      </c>
      <c r="W808" t="s">
        <v>1108</v>
      </c>
      <c r="X808" t="s">
        <v>1109</v>
      </c>
      <c r="Y808" t="s">
        <v>1110</v>
      </c>
      <c r="Z808" t="s">
        <v>1111</v>
      </c>
      <c r="AA808" t="s">
        <v>2374</v>
      </c>
      <c r="AB808" t="s">
        <v>2376</v>
      </c>
    </row>
    <row r="809" spans="1:28" ht="15" hidden="1" customHeight="1" x14ac:dyDescent="0.2">
      <c r="A809" t="s">
        <v>1008</v>
      </c>
      <c r="B809" t="s">
        <v>1510</v>
      </c>
      <c r="C809" s="50">
        <f t="shared" ca="1" si="62"/>
        <v>13</v>
      </c>
      <c r="D809" t="s">
        <v>1101</v>
      </c>
      <c r="F809" s="34" t="str">
        <f>IF(AND(V809="TEXT",AB809&lt;&gt;""),"Coded",VLOOKUP(V809,Lists!$E$1:$F$12,2,FALSE))</f>
        <v>Coded</v>
      </c>
      <c r="G809" s="50">
        <f t="shared" ca="1" si="63"/>
        <v>4</v>
      </c>
      <c r="H809" t="s">
        <v>2348</v>
      </c>
      <c r="J809" s="34" t="str">
        <f t="shared" si="60"/>
        <v/>
      </c>
      <c r="K809" s="34" t="str">
        <f t="shared" si="61"/>
        <v/>
      </c>
      <c r="O809" t="s">
        <v>1015</v>
      </c>
      <c r="P809" s="34" t="str">
        <f t="shared" si="64"/>
        <v/>
      </c>
      <c r="V809" t="s">
        <v>16</v>
      </c>
      <c r="W809" t="s">
        <v>1108</v>
      </c>
      <c r="X809" t="s">
        <v>1109</v>
      </c>
      <c r="Y809" t="s">
        <v>1110</v>
      </c>
      <c r="Z809" t="s">
        <v>1111</v>
      </c>
      <c r="AA809" t="s">
        <v>2348</v>
      </c>
      <c r="AB809" t="s">
        <v>2350</v>
      </c>
    </row>
    <row r="810" spans="1:28" ht="15" hidden="1" customHeight="1" x14ac:dyDescent="0.2">
      <c r="A810" t="s">
        <v>1008</v>
      </c>
      <c r="B810" t="s">
        <v>1510</v>
      </c>
      <c r="C810" s="50">
        <f t="shared" ca="1" si="62"/>
        <v>13</v>
      </c>
      <c r="D810" t="s">
        <v>1101</v>
      </c>
      <c r="F810" s="34" t="str">
        <f>IF(AND(V810="TEXT",AB810&lt;&gt;""),"Coded",VLOOKUP(V810,Lists!$E$1:$F$12,2,FALSE))</f>
        <v>Coded</v>
      </c>
      <c r="G810" s="50">
        <f t="shared" ca="1" si="63"/>
        <v>5</v>
      </c>
      <c r="H810" t="s">
        <v>2300</v>
      </c>
      <c r="J810" s="34" t="str">
        <f t="shared" si="60"/>
        <v/>
      </c>
      <c r="K810" s="34" t="str">
        <f t="shared" si="61"/>
        <v/>
      </c>
      <c r="O810" t="s">
        <v>1015</v>
      </c>
      <c r="P810" s="34" t="str">
        <f t="shared" si="64"/>
        <v/>
      </c>
      <c r="V810" t="s">
        <v>16</v>
      </c>
      <c r="W810" t="s">
        <v>1108</v>
      </c>
      <c r="X810" t="s">
        <v>1109</v>
      </c>
      <c r="Y810" t="s">
        <v>1110</v>
      </c>
      <c r="Z810" t="s">
        <v>1111</v>
      </c>
      <c r="AA810" t="s">
        <v>2300</v>
      </c>
      <c r="AB810" t="s">
        <v>2301</v>
      </c>
    </row>
    <row r="811" spans="1:28" ht="15" hidden="1" customHeight="1" x14ac:dyDescent="0.2">
      <c r="A811" t="s">
        <v>1008</v>
      </c>
      <c r="B811" t="s">
        <v>1510</v>
      </c>
      <c r="C811" s="50">
        <f t="shared" ca="1" si="62"/>
        <v>13</v>
      </c>
      <c r="D811" t="s">
        <v>1101</v>
      </c>
      <c r="F811" s="34" t="str">
        <f>IF(AND(V811="TEXT",AB811&lt;&gt;""),"Coded",VLOOKUP(V811,Lists!$E$1:$F$12,2,FALSE))</f>
        <v>Coded</v>
      </c>
      <c r="G811" s="50">
        <f t="shared" ca="1" si="63"/>
        <v>6</v>
      </c>
      <c r="H811" t="s">
        <v>2346</v>
      </c>
      <c r="J811" s="34" t="str">
        <f t="shared" si="60"/>
        <v/>
      </c>
      <c r="K811" s="34" t="str">
        <f t="shared" si="61"/>
        <v/>
      </c>
      <c r="O811" t="s">
        <v>1015</v>
      </c>
      <c r="P811" s="34" t="str">
        <f t="shared" si="64"/>
        <v/>
      </c>
      <c r="V811" t="s">
        <v>16</v>
      </c>
      <c r="W811" t="s">
        <v>1108</v>
      </c>
      <c r="X811" t="s">
        <v>1109</v>
      </c>
      <c r="Y811" t="s">
        <v>1110</v>
      </c>
      <c r="Z811" t="s">
        <v>1111</v>
      </c>
      <c r="AA811" t="s">
        <v>2346</v>
      </c>
      <c r="AB811" t="s">
        <v>2347</v>
      </c>
    </row>
    <row r="812" spans="1:28" ht="15" hidden="1" customHeight="1" x14ac:dyDescent="0.2">
      <c r="A812" t="s">
        <v>1008</v>
      </c>
      <c r="B812" t="s">
        <v>1510</v>
      </c>
      <c r="C812" s="50">
        <f t="shared" ca="1" si="62"/>
        <v>13</v>
      </c>
      <c r="D812" t="s">
        <v>1101</v>
      </c>
      <c r="F812" s="34" t="str">
        <f>IF(AND(V812="TEXT",AB812&lt;&gt;""),"Coded",VLOOKUP(V812,Lists!$E$1:$F$12,2,FALSE))</f>
        <v>Coded</v>
      </c>
      <c r="G812" s="50">
        <f t="shared" ca="1" si="63"/>
        <v>7</v>
      </c>
      <c r="H812" t="s">
        <v>2367</v>
      </c>
      <c r="J812" s="34" t="str">
        <f t="shared" si="60"/>
        <v/>
      </c>
      <c r="K812" s="34" t="str">
        <f t="shared" si="61"/>
        <v/>
      </c>
      <c r="O812" t="s">
        <v>1015</v>
      </c>
      <c r="P812" s="34" t="str">
        <f t="shared" si="64"/>
        <v/>
      </c>
      <c r="V812" t="s">
        <v>16</v>
      </c>
      <c r="W812" t="s">
        <v>1108</v>
      </c>
      <c r="X812" t="s">
        <v>1109</v>
      </c>
      <c r="Y812" t="s">
        <v>1110</v>
      </c>
      <c r="Z812" t="s">
        <v>1111</v>
      </c>
      <c r="AA812" t="s">
        <v>2367</v>
      </c>
      <c r="AB812" t="s">
        <v>2369</v>
      </c>
    </row>
    <row r="813" spans="1:28" ht="15" hidden="1" customHeight="1" x14ac:dyDescent="0.2">
      <c r="A813" t="s">
        <v>1008</v>
      </c>
      <c r="B813" t="s">
        <v>1510</v>
      </c>
      <c r="C813" s="50">
        <f t="shared" ca="1" si="62"/>
        <v>13</v>
      </c>
      <c r="D813" t="s">
        <v>1101</v>
      </c>
      <c r="F813" s="34" t="str">
        <f>IF(AND(V813="TEXT",AB813&lt;&gt;""),"Coded",VLOOKUP(V813,Lists!$E$1:$F$12,2,FALSE))</f>
        <v>Coded</v>
      </c>
      <c r="G813" s="50">
        <f t="shared" ca="1" si="63"/>
        <v>8</v>
      </c>
      <c r="H813" t="s">
        <v>2307</v>
      </c>
      <c r="J813" s="34" t="str">
        <f t="shared" si="60"/>
        <v/>
      </c>
      <c r="K813" s="34" t="str">
        <f t="shared" si="61"/>
        <v/>
      </c>
      <c r="O813" t="s">
        <v>1015</v>
      </c>
      <c r="P813" s="34" t="str">
        <f t="shared" si="64"/>
        <v/>
      </c>
      <c r="V813" t="s">
        <v>16</v>
      </c>
      <c r="W813" t="s">
        <v>1108</v>
      </c>
      <c r="X813" t="s">
        <v>1109</v>
      </c>
      <c r="Y813" t="s">
        <v>1110</v>
      </c>
      <c r="Z813" t="s">
        <v>1111</v>
      </c>
      <c r="AA813" t="s">
        <v>2307</v>
      </c>
      <c r="AB813" t="s">
        <v>2308</v>
      </c>
    </row>
    <row r="814" spans="1:28" ht="15" hidden="1" customHeight="1" x14ac:dyDescent="0.2">
      <c r="A814" t="s">
        <v>1008</v>
      </c>
      <c r="B814" t="s">
        <v>1510</v>
      </c>
      <c r="C814" s="50">
        <f t="shared" ca="1" si="62"/>
        <v>13</v>
      </c>
      <c r="D814" t="s">
        <v>1101</v>
      </c>
      <c r="F814" s="34" t="str">
        <f>IF(AND(V814="TEXT",AB814&lt;&gt;""),"Coded",VLOOKUP(V814,Lists!$E$1:$F$12,2,FALSE))</f>
        <v>Coded</v>
      </c>
      <c r="G814" s="50">
        <f t="shared" ca="1" si="63"/>
        <v>9</v>
      </c>
      <c r="H814" t="s">
        <v>2295</v>
      </c>
      <c r="J814" s="34" t="str">
        <f t="shared" si="60"/>
        <v/>
      </c>
      <c r="K814" s="34" t="str">
        <f t="shared" si="61"/>
        <v/>
      </c>
      <c r="O814" t="s">
        <v>1015</v>
      </c>
      <c r="P814" s="34" t="str">
        <f t="shared" si="64"/>
        <v/>
      </c>
      <c r="V814" t="s">
        <v>16</v>
      </c>
      <c r="W814" t="s">
        <v>1108</v>
      </c>
      <c r="X814" t="s">
        <v>1109</v>
      </c>
      <c r="Y814" t="s">
        <v>1110</v>
      </c>
      <c r="Z814" t="s">
        <v>1111</v>
      </c>
      <c r="AA814" t="s">
        <v>2295</v>
      </c>
      <c r="AB814" t="s">
        <v>2297</v>
      </c>
    </row>
    <row r="815" spans="1:28" ht="15" hidden="1" customHeight="1" x14ac:dyDescent="0.2">
      <c r="A815" t="s">
        <v>1008</v>
      </c>
      <c r="B815" t="s">
        <v>1510</v>
      </c>
      <c r="C815" s="50">
        <f t="shared" ca="1" si="62"/>
        <v>13</v>
      </c>
      <c r="D815" t="s">
        <v>1101</v>
      </c>
      <c r="F815" s="34" t="str">
        <f>IF(AND(V815="TEXT",AB815&lt;&gt;""),"Coded",VLOOKUP(V815,Lists!$E$1:$F$12,2,FALSE))</f>
        <v>Coded</v>
      </c>
      <c r="G815" s="50">
        <f t="shared" ca="1" si="63"/>
        <v>10</v>
      </c>
      <c r="H815" t="s">
        <v>2332</v>
      </c>
      <c r="J815" s="34" t="str">
        <f t="shared" si="60"/>
        <v/>
      </c>
      <c r="K815" s="34" t="str">
        <f t="shared" si="61"/>
        <v/>
      </c>
      <c r="O815" t="s">
        <v>1015</v>
      </c>
      <c r="P815" s="34" t="str">
        <f t="shared" si="64"/>
        <v/>
      </c>
      <c r="V815" t="s">
        <v>16</v>
      </c>
      <c r="W815" t="s">
        <v>1108</v>
      </c>
      <c r="X815" t="s">
        <v>1109</v>
      </c>
      <c r="Y815" t="s">
        <v>1110</v>
      </c>
      <c r="Z815" t="s">
        <v>1111</v>
      </c>
      <c r="AA815" t="s">
        <v>2332</v>
      </c>
      <c r="AB815" t="s">
        <v>2333</v>
      </c>
    </row>
    <row r="816" spans="1:28" ht="15" hidden="1" customHeight="1" x14ac:dyDescent="0.2">
      <c r="A816" t="s">
        <v>1008</v>
      </c>
      <c r="B816" t="s">
        <v>1510</v>
      </c>
      <c r="C816" s="50">
        <f t="shared" ca="1" si="62"/>
        <v>13</v>
      </c>
      <c r="D816" t="s">
        <v>1101</v>
      </c>
      <c r="F816" s="34" t="str">
        <f>IF(AND(V816="TEXT",AB816&lt;&gt;""),"Coded",VLOOKUP(V816,Lists!$E$1:$F$12,2,FALSE))</f>
        <v>Coded</v>
      </c>
      <c r="G816" s="50">
        <f t="shared" ca="1" si="63"/>
        <v>11</v>
      </c>
      <c r="H816" t="s">
        <v>2361</v>
      </c>
      <c r="J816" s="34" t="str">
        <f t="shared" si="60"/>
        <v/>
      </c>
      <c r="K816" s="34" t="str">
        <f t="shared" si="61"/>
        <v/>
      </c>
      <c r="O816" t="s">
        <v>1015</v>
      </c>
      <c r="P816" s="34" t="str">
        <f t="shared" si="64"/>
        <v/>
      </c>
      <c r="V816" t="s">
        <v>16</v>
      </c>
      <c r="W816" t="s">
        <v>1108</v>
      </c>
      <c r="X816" t="s">
        <v>1109</v>
      </c>
      <c r="Y816" t="s">
        <v>1110</v>
      </c>
      <c r="Z816" t="s">
        <v>1111</v>
      </c>
      <c r="AA816" t="s">
        <v>2361</v>
      </c>
      <c r="AB816" t="s">
        <v>2363</v>
      </c>
    </row>
    <row r="817" spans="1:28" ht="15" hidden="1" customHeight="1" x14ac:dyDescent="0.2">
      <c r="A817" t="s">
        <v>1008</v>
      </c>
      <c r="B817" t="s">
        <v>1510</v>
      </c>
      <c r="C817" s="50">
        <f t="shared" ca="1" si="62"/>
        <v>13</v>
      </c>
      <c r="D817" t="s">
        <v>1101</v>
      </c>
      <c r="F817" s="34" t="str">
        <f>IF(AND(V817="TEXT",AB817&lt;&gt;""),"Coded",VLOOKUP(V817,Lists!$E$1:$F$12,2,FALSE))</f>
        <v>Coded</v>
      </c>
      <c r="G817" s="50">
        <f t="shared" ca="1" si="63"/>
        <v>12</v>
      </c>
      <c r="H817" t="s">
        <v>2328</v>
      </c>
      <c r="J817" s="34" t="str">
        <f t="shared" si="60"/>
        <v/>
      </c>
      <c r="K817" s="34" t="str">
        <f t="shared" si="61"/>
        <v/>
      </c>
      <c r="O817" t="s">
        <v>1015</v>
      </c>
      <c r="P817" s="34" t="str">
        <f t="shared" si="64"/>
        <v/>
      </c>
      <c r="V817" t="s">
        <v>16</v>
      </c>
      <c r="W817" t="s">
        <v>1108</v>
      </c>
      <c r="X817" t="s">
        <v>1109</v>
      </c>
      <c r="Y817" t="s">
        <v>1110</v>
      </c>
      <c r="Z817" t="s">
        <v>1111</v>
      </c>
      <c r="AA817" t="s">
        <v>2328</v>
      </c>
      <c r="AB817" t="s">
        <v>2329</v>
      </c>
    </row>
    <row r="818" spans="1:28" ht="15" hidden="1" customHeight="1" x14ac:dyDescent="0.2">
      <c r="A818" t="s">
        <v>1008</v>
      </c>
      <c r="B818" t="s">
        <v>1510</v>
      </c>
      <c r="C818" s="50">
        <f t="shared" ca="1" si="62"/>
        <v>13</v>
      </c>
      <c r="D818" t="s">
        <v>1101</v>
      </c>
      <c r="F818" s="34" t="str">
        <f>IF(AND(V818="TEXT",AB818&lt;&gt;""),"Coded",VLOOKUP(V818,Lists!$E$1:$F$12,2,FALSE))</f>
        <v>Coded</v>
      </c>
      <c r="G818" s="50">
        <f t="shared" ca="1" si="63"/>
        <v>13</v>
      </c>
      <c r="H818" t="s">
        <v>2316</v>
      </c>
      <c r="J818" s="34" t="str">
        <f t="shared" si="60"/>
        <v/>
      </c>
      <c r="K818" s="34" t="str">
        <f t="shared" si="61"/>
        <v/>
      </c>
      <c r="O818" t="s">
        <v>1015</v>
      </c>
      <c r="P818" s="34" t="str">
        <f t="shared" si="64"/>
        <v/>
      </c>
      <c r="V818" t="s">
        <v>16</v>
      </c>
      <c r="W818" t="s">
        <v>1108</v>
      </c>
      <c r="X818" t="s">
        <v>1109</v>
      </c>
      <c r="Y818" t="s">
        <v>1110</v>
      </c>
      <c r="Z818" t="s">
        <v>1111</v>
      </c>
      <c r="AA818" t="s">
        <v>2316</v>
      </c>
      <c r="AB818" t="s">
        <v>2318</v>
      </c>
    </row>
    <row r="819" spans="1:28" ht="15" hidden="1" customHeight="1" x14ac:dyDescent="0.2">
      <c r="A819" s="58" t="s">
        <v>1008</v>
      </c>
      <c r="B819" s="58" t="s">
        <v>1510</v>
      </c>
      <c r="C819" s="57">
        <f t="shared" ca="1" si="62"/>
        <v>13</v>
      </c>
      <c r="D819" s="58" t="s">
        <v>1101</v>
      </c>
      <c r="E819" s="58"/>
      <c r="F819" s="56" t="str">
        <f>IF(AND(V819="TEXT",AB819&lt;&gt;""),"Coded",VLOOKUP(V819,Lists!$E$1:$F$12,2,FALSE))</f>
        <v>Coded</v>
      </c>
      <c r="G819" s="57">
        <f t="shared" ca="1" si="63"/>
        <v>14</v>
      </c>
      <c r="H819" s="58" t="s">
        <v>580</v>
      </c>
      <c r="J819" s="34" t="str">
        <f t="shared" si="60"/>
        <v/>
      </c>
      <c r="K819" s="34" t="str">
        <f t="shared" si="61"/>
        <v/>
      </c>
      <c r="O819" t="s">
        <v>4982</v>
      </c>
      <c r="P819" s="34" t="str">
        <f t="shared" si="64"/>
        <v/>
      </c>
      <c r="V819" t="s">
        <v>16</v>
      </c>
      <c r="W819" t="s">
        <v>1108</v>
      </c>
      <c r="X819" t="s">
        <v>1109</v>
      </c>
      <c r="Y819" t="s">
        <v>1110</v>
      </c>
      <c r="Z819" t="s">
        <v>1111</v>
      </c>
      <c r="AA819" t="s">
        <v>580</v>
      </c>
      <c r="AB819" t="s">
        <v>4124</v>
      </c>
    </row>
    <row r="820" spans="1:28" ht="15" hidden="1" customHeight="1" x14ac:dyDescent="0.2">
      <c r="A820" t="s">
        <v>1008</v>
      </c>
      <c r="B820" t="s">
        <v>1510</v>
      </c>
      <c r="C820" s="50">
        <f t="shared" ca="1" si="62"/>
        <v>13</v>
      </c>
      <c r="D820" t="s">
        <v>1101</v>
      </c>
      <c r="F820" s="34" t="str">
        <f>IF(AND(V820="TEXT",AB820&lt;&gt;""),"Coded",VLOOKUP(V820,Lists!$E$1:$F$12,2,FALSE))</f>
        <v>Coded</v>
      </c>
      <c r="G820" s="50">
        <f t="shared" ca="1" si="63"/>
        <v>15</v>
      </c>
      <c r="H820" t="s">
        <v>2323</v>
      </c>
      <c r="J820" s="34" t="str">
        <f t="shared" si="60"/>
        <v/>
      </c>
      <c r="K820" s="34" t="str">
        <f t="shared" si="61"/>
        <v/>
      </c>
      <c r="O820" t="s">
        <v>1015</v>
      </c>
      <c r="P820" s="34" t="str">
        <f t="shared" si="64"/>
        <v/>
      </c>
      <c r="V820" t="s">
        <v>16</v>
      </c>
      <c r="W820" t="s">
        <v>1108</v>
      </c>
      <c r="X820" t="s">
        <v>1109</v>
      </c>
      <c r="Y820" t="s">
        <v>1110</v>
      </c>
      <c r="Z820" t="s">
        <v>1111</v>
      </c>
      <c r="AA820" t="s">
        <v>2323</v>
      </c>
      <c r="AB820" t="s">
        <v>2324</v>
      </c>
    </row>
    <row r="821" spans="1:28" ht="15" hidden="1" customHeight="1" x14ac:dyDescent="0.2">
      <c r="A821" t="s">
        <v>1008</v>
      </c>
      <c r="B821" t="s">
        <v>1510</v>
      </c>
      <c r="C821" s="50">
        <f t="shared" ca="1" si="62"/>
        <v>13</v>
      </c>
      <c r="D821" t="s">
        <v>1101</v>
      </c>
      <c r="F821" s="34" t="str">
        <f>IF(AND(V821="TEXT",AB821&lt;&gt;""),"Coded",VLOOKUP(V821,Lists!$E$1:$F$12,2,FALSE))</f>
        <v>Coded</v>
      </c>
      <c r="G821" s="50">
        <f t="shared" ca="1" si="63"/>
        <v>16</v>
      </c>
      <c r="H821" t="s">
        <v>2314</v>
      </c>
      <c r="J821" s="34" t="str">
        <f t="shared" si="60"/>
        <v/>
      </c>
      <c r="K821" s="34" t="str">
        <f t="shared" si="61"/>
        <v/>
      </c>
      <c r="O821" t="s">
        <v>1015</v>
      </c>
      <c r="P821" s="34" t="str">
        <f t="shared" si="64"/>
        <v/>
      </c>
      <c r="V821" t="s">
        <v>16</v>
      </c>
      <c r="W821" t="s">
        <v>1108</v>
      </c>
      <c r="X821" t="s">
        <v>1109</v>
      </c>
      <c r="Y821" t="s">
        <v>1110</v>
      </c>
      <c r="Z821" t="s">
        <v>1111</v>
      </c>
      <c r="AA821" t="s">
        <v>2314</v>
      </c>
      <c r="AB821" t="s">
        <v>2315</v>
      </c>
    </row>
    <row r="822" spans="1:28" ht="15" hidden="1" customHeight="1" x14ac:dyDescent="0.2">
      <c r="A822" t="s">
        <v>1008</v>
      </c>
      <c r="B822" t="s">
        <v>1510</v>
      </c>
      <c r="C822" s="50">
        <f t="shared" ca="1" si="62"/>
        <v>13</v>
      </c>
      <c r="D822" t="s">
        <v>1101</v>
      </c>
      <c r="F822" s="34" t="str">
        <f>IF(AND(V822="TEXT",AB822&lt;&gt;""),"Coded",VLOOKUP(V822,Lists!$E$1:$F$12,2,FALSE))</f>
        <v>Coded</v>
      </c>
      <c r="G822" s="50">
        <f t="shared" ca="1" si="63"/>
        <v>17</v>
      </c>
      <c r="H822" t="s">
        <v>2302</v>
      </c>
      <c r="J822" s="34" t="str">
        <f t="shared" si="60"/>
        <v/>
      </c>
      <c r="K822" s="34" t="str">
        <f t="shared" si="61"/>
        <v/>
      </c>
      <c r="O822" t="s">
        <v>1015</v>
      </c>
      <c r="P822" s="34" t="str">
        <f t="shared" si="64"/>
        <v/>
      </c>
      <c r="V822" t="s">
        <v>16</v>
      </c>
      <c r="W822" t="s">
        <v>1108</v>
      </c>
      <c r="X822" t="s">
        <v>1109</v>
      </c>
      <c r="Y822" t="s">
        <v>1110</v>
      </c>
      <c r="Z822" t="s">
        <v>1111</v>
      </c>
      <c r="AA822" t="s">
        <v>2302</v>
      </c>
      <c r="AB822" t="s">
        <v>2304</v>
      </c>
    </row>
    <row r="823" spans="1:28" ht="15" hidden="1" customHeight="1" x14ac:dyDescent="0.2">
      <c r="A823" t="s">
        <v>1008</v>
      </c>
      <c r="B823" t="s">
        <v>1510</v>
      </c>
      <c r="C823" s="50">
        <f t="shared" ca="1" si="62"/>
        <v>13</v>
      </c>
      <c r="D823" t="s">
        <v>1101</v>
      </c>
      <c r="F823" s="34" t="str">
        <f>IF(AND(V823="TEXT",AB823&lt;&gt;""),"Coded",VLOOKUP(V823,Lists!$E$1:$F$12,2,FALSE))</f>
        <v>Coded</v>
      </c>
      <c r="G823" s="50">
        <f t="shared" ca="1" si="63"/>
        <v>18</v>
      </c>
      <c r="H823" t="s">
        <v>2364</v>
      </c>
      <c r="J823" s="34" t="str">
        <f t="shared" si="60"/>
        <v/>
      </c>
      <c r="K823" s="34" t="str">
        <f t="shared" si="61"/>
        <v/>
      </c>
      <c r="O823" t="s">
        <v>1015</v>
      </c>
      <c r="P823" s="34" t="str">
        <f t="shared" si="64"/>
        <v/>
      </c>
      <c r="V823" t="s">
        <v>16</v>
      </c>
      <c r="W823" t="s">
        <v>1108</v>
      </c>
      <c r="X823" t="s">
        <v>1109</v>
      </c>
      <c r="Y823" t="s">
        <v>1110</v>
      </c>
      <c r="Z823" t="s">
        <v>1111</v>
      </c>
      <c r="AA823" t="s">
        <v>2364</v>
      </c>
      <c r="AB823" t="s">
        <v>2366</v>
      </c>
    </row>
    <row r="824" spans="1:28" ht="15" hidden="1" customHeight="1" x14ac:dyDescent="0.2">
      <c r="A824" t="s">
        <v>1008</v>
      </c>
      <c r="B824" t="s">
        <v>1510</v>
      </c>
      <c r="C824" s="50">
        <f t="shared" ca="1" si="62"/>
        <v>13</v>
      </c>
      <c r="D824" t="s">
        <v>1101</v>
      </c>
      <c r="F824" s="34" t="str">
        <f>IF(AND(V824="TEXT",AB824&lt;&gt;""),"Coded",VLOOKUP(V824,Lists!$E$1:$F$12,2,FALSE))</f>
        <v>Coded</v>
      </c>
      <c r="G824" s="50">
        <f t="shared" ca="1" si="63"/>
        <v>19</v>
      </c>
      <c r="H824" t="s">
        <v>2351</v>
      </c>
      <c r="J824" s="34" t="str">
        <f t="shared" si="60"/>
        <v/>
      </c>
      <c r="K824" s="34" t="str">
        <f t="shared" si="61"/>
        <v/>
      </c>
      <c r="O824" t="s">
        <v>1015</v>
      </c>
      <c r="P824" s="34" t="str">
        <f t="shared" si="64"/>
        <v/>
      </c>
      <c r="V824" t="s">
        <v>16</v>
      </c>
      <c r="W824" t="s">
        <v>1108</v>
      </c>
      <c r="X824" t="s">
        <v>1109</v>
      </c>
      <c r="Y824" t="s">
        <v>1110</v>
      </c>
      <c r="Z824" t="s">
        <v>1111</v>
      </c>
      <c r="AA824" t="s">
        <v>2351</v>
      </c>
      <c r="AB824" t="s">
        <v>2353</v>
      </c>
    </row>
    <row r="825" spans="1:28" ht="15" hidden="1" customHeight="1" x14ac:dyDescent="0.2">
      <c r="A825" t="s">
        <v>1008</v>
      </c>
      <c r="B825" t="s">
        <v>1510</v>
      </c>
      <c r="C825" s="50">
        <f t="shared" ca="1" si="62"/>
        <v>13</v>
      </c>
      <c r="D825" t="s">
        <v>1101</v>
      </c>
      <c r="F825" s="34" t="str">
        <f>IF(AND(V825="TEXT",AB825&lt;&gt;""),"Coded",VLOOKUP(V825,Lists!$E$1:$F$12,2,FALSE))</f>
        <v>Coded</v>
      </c>
      <c r="G825" s="50">
        <f t="shared" ca="1" si="63"/>
        <v>20</v>
      </c>
      <c r="H825" t="s">
        <v>2340</v>
      </c>
      <c r="J825" s="34" t="str">
        <f t="shared" si="60"/>
        <v/>
      </c>
      <c r="K825" s="34" t="str">
        <f t="shared" si="61"/>
        <v/>
      </c>
      <c r="O825" t="s">
        <v>1015</v>
      </c>
      <c r="P825" s="34" t="str">
        <f t="shared" si="64"/>
        <v/>
      </c>
      <c r="V825" t="s">
        <v>16</v>
      </c>
      <c r="W825" t="s">
        <v>1108</v>
      </c>
      <c r="X825" t="s">
        <v>1109</v>
      </c>
      <c r="Y825" t="s">
        <v>1110</v>
      </c>
      <c r="Z825" t="s">
        <v>1111</v>
      </c>
      <c r="AA825" t="s">
        <v>2340</v>
      </c>
      <c r="AB825" t="s">
        <v>2341</v>
      </c>
    </row>
    <row r="826" spans="1:28" ht="15" hidden="1" customHeight="1" x14ac:dyDescent="0.2">
      <c r="A826" t="s">
        <v>1008</v>
      </c>
      <c r="B826" t="s">
        <v>1510</v>
      </c>
      <c r="C826" s="50">
        <f t="shared" ca="1" si="62"/>
        <v>13</v>
      </c>
      <c r="D826" t="s">
        <v>1101</v>
      </c>
      <c r="F826" s="34" t="str">
        <f>IF(AND(V826="TEXT",AB826&lt;&gt;""),"Coded",VLOOKUP(V826,Lists!$E$1:$F$12,2,FALSE))</f>
        <v>Coded</v>
      </c>
      <c r="G826" s="50">
        <f t="shared" ca="1" si="63"/>
        <v>21</v>
      </c>
      <c r="H826" t="s">
        <v>220</v>
      </c>
      <c r="J826" s="34" t="str">
        <f t="shared" si="60"/>
        <v/>
      </c>
      <c r="K826" s="34" t="str">
        <f t="shared" si="61"/>
        <v/>
      </c>
      <c r="O826" t="s">
        <v>1015</v>
      </c>
      <c r="P826" s="34" t="str">
        <f t="shared" si="64"/>
        <v/>
      </c>
      <c r="V826" t="s">
        <v>16</v>
      </c>
      <c r="W826" t="s">
        <v>1108</v>
      </c>
      <c r="X826" t="s">
        <v>1109</v>
      </c>
      <c r="Y826" t="s">
        <v>1110</v>
      </c>
      <c r="Z826" t="s">
        <v>1111</v>
      </c>
      <c r="AA826" t="s">
        <v>220</v>
      </c>
      <c r="AB826" t="s">
        <v>4125</v>
      </c>
    </row>
    <row r="827" spans="1:28" ht="15" hidden="1" customHeight="1" x14ac:dyDescent="0.2">
      <c r="A827" t="s">
        <v>1008</v>
      </c>
      <c r="B827" t="s">
        <v>1510</v>
      </c>
      <c r="C827" s="50">
        <f t="shared" ca="1" si="62"/>
        <v>14</v>
      </c>
      <c r="D827" t="s">
        <v>4126</v>
      </c>
      <c r="F827" s="34" t="str">
        <f>IF(AND(V827="TEXT",AB827&lt;&gt;""),"Coded",VLOOKUP(V827,Lists!$E$1:$F$12,2,FALSE))</f>
        <v>Coded</v>
      </c>
      <c r="G827" s="50">
        <f t="shared" ca="1" si="63"/>
        <v>1</v>
      </c>
      <c r="H827" t="s">
        <v>4127</v>
      </c>
      <c r="J827" s="34" t="str">
        <f t="shared" si="60"/>
        <v/>
      </c>
      <c r="K827" s="34" t="str">
        <f t="shared" si="61"/>
        <v/>
      </c>
      <c r="O827" t="s">
        <v>1015</v>
      </c>
      <c r="P827" s="34" t="str">
        <f t="shared" si="64"/>
        <v/>
      </c>
      <c r="V827" t="s">
        <v>16</v>
      </c>
      <c r="W827" t="s">
        <v>4128</v>
      </c>
      <c r="X827" t="s">
        <v>4129</v>
      </c>
      <c r="Y827" t="s">
        <v>4130</v>
      </c>
      <c r="Z827" t="s">
        <v>4131</v>
      </c>
      <c r="AA827" t="s">
        <v>4127</v>
      </c>
      <c r="AB827" t="s">
        <v>4132</v>
      </c>
    </row>
    <row r="828" spans="1:28" ht="15" hidden="1" customHeight="1" x14ac:dyDescent="0.2">
      <c r="A828" t="s">
        <v>1008</v>
      </c>
      <c r="B828" t="s">
        <v>1510</v>
      </c>
      <c r="C828" s="50">
        <f t="shared" ca="1" si="62"/>
        <v>14</v>
      </c>
      <c r="D828" t="s">
        <v>4126</v>
      </c>
      <c r="F828" s="34" t="str">
        <f>IF(AND(V828="TEXT",AB828&lt;&gt;""),"Coded",VLOOKUP(V828,Lists!$E$1:$F$12,2,FALSE))</f>
        <v>Coded</v>
      </c>
      <c r="G828" s="50">
        <f t="shared" ca="1" si="63"/>
        <v>2</v>
      </c>
      <c r="H828" t="s">
        <v>4133</v>
      </c>
      <c r="J828" s="34" t="str">
        <f t="shared" si="60"/>
        <v/>
      </c>
      <c r="K828" s="34" t="str">
        <f t="shared" si="61"/>
        <v/>
      </c>
      <c r="O828" t="s">
        <v>1015</v>
      </c>
      <c r="P828" s="34" t="str">
        <f t="shared" si="64"/>
        <v/>
      </c>
      <c r="V828" t="s">
        <v>16</v>
      </c>
      <c r="W828" t="s">
        <v>4128</v>
      </c>
      <c r="X828" t="s">
        <v>4129</v>
      </c>
      <c r="Y828" t="s">
        <v>4130</v>
      </c>
      <c r="Z828" t="s">
        <v>4131</v>
      </c>
      <c r="AA828" t="s">
        <v>4133</v>
      </c>
      <c r="AB828" t="s">
        <v>4134</v>
      </c>
    </row>
    <row r="829" spans="1:28" ht="15" hidden="1" customHeight="1" x14ac:dyDescent="0.2">
      <c r="A829" t="s">
        <v>1008</v>
      </c>
      <c r="B829" t="s">
        <v>1510</v>
      </c>
      <c r="C829" s="50">
        <f t="shared" ca="1" si="62"/>
        <v>14</v>
      </c>
      <c r="D829" t="s">
        <v>4126</v>
      </c>
      <c r="F829" s="34" t="str">
        <f>IF(AND(V829="TEXT",AB829&lt;&gt;""),"Coded",VLOOKUP(V829,Lists!$E$1:$F$12,2,FALSE))</f>
        <v>Coded</v>
      </c>
      <c r="G829" s="50">
        <f t="shared" ca="1" si="63"/>
        <v>3</v>
      </c>
      <c r="H829" t="s">
        <v>4135</v>
      </c>
      <c r="J829" s="34" t="str">
        <f t="shared" si="60"/>
        <v/>
      </c>
      <c r="K829" s="34" t="str">
        <f t="shared" si="61"/>
        <v/>
      </c>
      <c r="O829" t="s">
        <v>1015</v>
      </c>
      <c r="P829" s="34" t="str">
        <f t="shared" si="64"/>
        <v/>
      </c>
      <c r="V829" t="s">
        <v>16</v>
      </c>
      <c r="W829" t="s">
        <v>4128</v>
      </c>
      <c r="X829" t="s">
        <v>4129</v>
      </c>
      <c r="Y829" t="s">
        <v>4130</v>
      </c>
      <c r="Z829" t="s">
        <v>4131</v>
      </c>
      <c r="AA829" t="s">
        <v>4135</v>
      </c>
      <c r="AB829" t="s">
        <v>4136</v>
      </c>
    </row>
    <row r="830" spans="1:28" ht="15" hidden="1" customHeight="1" x14ac:dyDescent="0.2">
      <c r="A830" t="s">
        <v>1008</v>
      </c>
      <c r="B830" t="s">
        <v>1510</v>
      </c>
      <c r="C830" s="50">
        <f t="shared" ca="1" si="62"/>
        <v>14</v>
      </c>
      <c r="D830" t="s">
        <v>4126</v>
      </c>
      <c r="F830" s="34" t="str">
        <f>IF(AND(V830="TEXT",AB830&lt;&gt;""),"Coded",VLOOKUP(V830,Lists!$E$1:$F$12,2,FALSE))</f>
        <v>Coded</v>
      </c>
      <c r="G830" s="50">
        <f t="shared" ca="1" si="63"/>
        <v>4</v>
      </c>
      <c r="H830" t="s">
        <v>4137</v>
      </c>
      <c r="J830" s="34" t="str">
        <f t="shared" si="60"/>
        <v/>
      </c>
      <c r="K830" s="34" t="str">
        <f t="shared" si="61"/>
        <v/>
      </c>
      <c r="O830" t="s">
        <v>1015</v>
      </c>
      <c r="P830" s="34" t="str">
        <f t="shared" si="64"/>
        <v/>
      </c>
      <c r="V830" t="s">
        <v>16</v>
      </c>
      <c r="W830" t="s">
        <v>4128</v>
      </c>
      <c r="X830" t="s">
        <v>4129</v>
      </c>
      <c r="Y830" t="s">
        <v>4130</v>
      </c>
      <c r="Z830" t="s">
        <v>4131</v>
      </c>
      <c r="AA830" t="s">
        <v>4137</v>
      </c>
      <c r="AB830" t="s">
        <v>4138</v>
      </c>
    </row>
    <row r="831" spans="1:28" ht="15" hidden="1" customHeight="1" x14ac:dyDescent="0.2">
      <c r="A831" t="s">
        <v>1008</v>
      </c>
      <c r="B831" t="s">
        <v>1510</v>
      </c>
      <c r="C831" s="50">
        <f t="shared" ca="1" si="62"/>
        <v>14</v>
      </c>
      <c r="D831" t="s">
        <v>4126</v>
      </c>
      <c r="F831" s="34" t="str">
        <f>IF(AND(V831="TEXT",AB831&lt;&gt;""),"Coded",VLOOKUP(V831,Lists!$E$1:$F$12,2,FALSE))</f>
        <v>Coded</v>
      </c>
      <c r="G831" s="50">
        <f t="shared" ca="1" si="63"/>
        <v>5</v>
      </c>
      <c r="H831" t="s">
        <v>4139</v>
      </c>
      <c r="J831" s="34" t="str">
        <f t="shared" si="60"/>
        <v/>
      </c>
      <c r="K831" s="34" t="str">
        <f t="shared" si="61"/>
        <v/>
      </c>
      <c r="O831" t="s">
        <v>1015</v>
      </c>
      <c r="P831" s="34" t="str">
        <f t="shared" si="64"/>
        <v/>
      </c>
      <c r="V831" t="s">
        <v>16</v>
      </c>
      <c r="W831" t="s">
        <v>4128</v>
      </c>
      <c r="X831" t="s">
        <v>4129</v>
      </c>
      <c r="Y831" t="s">
        <v>4130</v>
      </c>
      <c r="Z831" t="s">
        <v>4131</v>
      </c>
      <c r="AA831" t="s">
        <v>4139</v>
      </c>
      <c r="AB831" t="s">
        <v>4140</v>
      </c>
    </row>
    <row r="832" spans="1:28" ht="15" hidden="1" customHeight="1" x14ac:dyDescent="0.2">
      <c r="A832" t="s">
        <v>1008</v>
      </c>
      <c r="B832" t="s">
        <v>1510</v>
      </c>
      <c r="C832" s="50">
        <f t="shared" ca="1" si="62"/>
        <v>14</v>
      </c>
      <c r="D832" t="s">
        <v>4126</v>
      </c>
      <c r="F832" s="34" t="str">
        <f>IF(AND(V832="TEXT",AB832&lt;&gt;""),"Coded",VLOOKUP(V832,Lists!$E$1:$F$12,2,FALSE))</f>
        <v>Coded</v>
      </c>
      <c r="G832" s="50">
        <f t="shared" ca="1" si="63"/>
        <v>6</v>
      </c>
      <c r="H832" t="s">
        <v>4141</v>
      </c>
      <c r="J832" s="34" t="str">
        <f t="shared" si="60"/>
        <v/>
      </c>
      <c r="K832" s="34" t="str">
        <f t="shared" si="61"/>
        <v/>
      </c>
      <c r="O832" t="s">
        <v>1015</v>
      </c>
      <c r="P832" s="34" t="str">
        <f t="shared" si="64"/>
        <v/>
      </c>
      <c r="V832" t="s">
        <v>16</v>
      </c>
      <c r="W832" t="s">
        <v>4128</v>
      </c>
      <c r="X832" t="s">
        <v>4129</v>
      </c>
      <c r="Y832" t="s">
        <v>4130</v>
      </c>
      <c r="Z832" t="s">
        <v>4131</v>
      </c>
      <c r="AA832" t="s">
        <v>4141</v>
      </c>
      <c r="AB832" t="s">
        <v>4142</v>
      </c>
    </row>
    <row r="833" spans="1:28" ht="15" hidden="1" customHeight="1" x14ac:dyDescent="0.2">
      <c r="A833" t="s">
        <v>1008</v>
      </c>
      <c r="B833" t="s">
        <v>1510</v>
      </c>
      <c r="C833" s="50">
        <f t="shared" ca="1" si="62"/>
        <v>14</v>
      </c>
      <c r="D833" t="s">
        <v>4126</v>
      </c>
      <c r="F833" s="34" t="str">
        <f>IF(AND(V833="TEXT",AB833&lt;&gt;""),"Coded",VLOOKUP(V833,Lists!$E$1:$F$12,2,FALSE))</f>
        <v>Coded</v>
      </c>
      <c r="G833" s="50">
        <f t="shared" ca="1" si="63"/>
        <v>7</v>
      </c>
      <c r="H833" t="s">
        <v>2580</v>
      </c>
      <c r="J833" s="34" t="str">
        <f t="shared" si="60"/>
        <v/>
      </c>
      <c r="K833" s="34" t="str">
        <f t="shared" si="61"/>
        <v/>
      </c>
      <c r="O833" t="s">
        <v>1015</v>
      </c>
      <c r="P833" s="34" t="str">
        <f t="shared" si="64"/>
        <v/>
      </c>
      <c r="V833" t="s">
        <v>16</v>
      </c>
      <c r="W833" t="s">
        <v>4128</v>
      </c>
      <c r="X833" t="s">
        <v>4129</v>
      </c>
      <c r="Y833" t="s">
        <v>4130</v>
      </c>
      <c r="Z833" t="s">
        <v>4131</v>
      </c>
      <c r="AA833" t="s">
        <v>2580</v>
      </c>
      <c r="AB833" t="s">
        <v>4143</v>
      </c>
    </row>
    <row r="834" spans="1:28" ht="15" hidden="1" customHeight="1" x14ac:dyDescent="0.2">
      <c r="A834" t="s">
        <v>1008</v>
      </c>
      <c r="B834" t="s">
        <v>1510</v>
      </c>
      <c r="C834" s="50">
        <f t="shared" ca="1" si="62"/>
        <v>14</v>
      </c>
      <c r="D834" t="s">
        <v>4126</v>
      </c>
      <c r="F834" s="34" t="str">
        <f>IF(AND(V834="TEXT",AB834&lt;&gt;""),"Coded",VLOOKUP(V834,Lists!$E$1:$F$12,2,FALSE))</f>
        <v>Coded</v>
      </c>
      <c r="G834" s="50">
        <f t="shared" ca="1" si="63"/>
        <v>8</v>
      </c>
      <c r="H834" t="s">
        <v>580</v>
      </c>
      <c r="J834" s="34" t="str">
        <f t="shared" si="60"/>
        <v/>
      </c>
      <c r="K834" s="34" t="str">
        <f t="shared" si="61"/>
        <v/>
      </c>
      <c r="O834" t="s">
        <v>1015</v>
      </c>
      <c r="P834" s="34" t="str">
        <f t="shared" si="64"/>
        <v/>
      </c>
      <c r="V834" t="s">
        <v>16</v>
      </c>
      <c r="W834" t="s">
        <v>4128</v>
      </c>
      <c r="X834" t="s">
        <v>4129</v>
      </c>
      <c r="Y834" t="s">
        <v>4130</v>
      </c>
      <c r="Z834" t="s">
        <v>4131</v>
      </c>
      <c r="AA834" t="s">
        <v>580</v>
      </c>
      <c r="AB834" t="s">
        <v>4144</v>
      </c>
    </row>
    <row r="835" spans="1:28" ht="15" hidden="1" customHeight="1" x14ac:dyDescent="0.2">
      <c r="A835" t="s">
        <v>1008</v>
      </c>
      <c r="B835" t="s">
        <v>1510</v>
      </c>
      <c r="C835" s="50">
        <f t="shared" ca="1" si="62"/>
        <v>15</v>
      </c>
      <c r="D835" t="s">
        <v>4999</v>
      </c>
      <c r="F835" s="34" t="str">
        <f>IF(AND(V835="TEXT",AB835&lt;&gt;""),"Coded",VLOOKUP(V835,Lists!$E$1:$F$12,2,FALSE))</f>
        <v>Text</v>
      </c>
      <c r="G835" s="50" t="str">
        <f t="shared" ca="1" si="63"/>
        <v/>
      </c>
      <c r="H835" t="s">
        <v>1015</v>
      </c>
      <c r="J835" s="34" t="str">
        <f t="shared" ref="J835:J898" si="65">IF(V835="BOOLEAN","Yes/no",IF(V835="TRUE_ONLY","True only",IF(V835="INTEGER","Integer",IF(V835="INTEGER_ZERO_OR_POSITIVE","Integer zero or positive",""))))</f>
        <v/>
      </c>
      <c r="K835" s="34">
        <f t="shared" ref="K835:K898" si="66">IF(V835="LONG_TEXT",255,IF(AND(V835="TEXT",AB835=""),50,""))</f>
        <v>50</v>
      </c>
      <c r="O835" t="s">
        <v>5000</v>
      </c>
      <c r="P835" s="34" t="str">
        <f t="shared" si="64"/>
        <v>Hide concept if [Referral in criteria - HIV context] &lt;&gt; 'Other'</v>
      </c>
      <c r="V835" t="s">
        <v>16</v>
      </c>
      <c r="W835" t="s">
        <v>5001</v>
      </c>
      <c r="X835" t="s">
        <v>5002</v>
      </c>
      <c r="Y835" t="s">
        <v>1015</v>
      </c>
      <c r="Z835" t="s">
        <v>1015</v>
      </c>
      <c r="AA835" t="s">
        <v>1015</v>
      </c>
      <c r="AB835" t="s">
        <v>1015</v>
      </c>
    </row>
    <row r="836" spans="1:28" ht="15" hidden="1" customHeight="1" x14ac:dyDescent="0.2">
      <c r="A836" t="s">
        <v>1008</v>
      </c>
      <c r="B836" t="s">
        <v>5003</v>
      </c>
      <c r="C836" s="50">
        <f t="shared" ref="C836:C899" ca="1" si="67">IF(A836&lt;&gt;OFFSET(A836,-1,0),1,OFFSET(C836,-1,0)+IF(D836=OFFSET(D836,-1,0),0,1))</f>
        <v>16</v>
      </c>
      <c r="D836" t="s">
        <v>5004</v>
      </c>
      <c r="F836" s="34" t="str">
        <f>IF(AND(V836="TEXT",AB836&lt;&gt;""),"Coded",VLOOKUP(V836,Lists!$E$1:$F$12,2,FALSE))</f>
        <v>Coded</v>
      </c>
      <c r="G836" s="50">
        <f t="shared" ca="1" si="63"/>
        <v>1</v>
      </c>
      <c r="H836" t="s">
        <v>2377</v>
      </c>
      <c r="J836" s="34" t="str">
        <f t="shared" si="65"/>
        <v/>
      </c>
      <c r="K836" s="34" t="str">
        <f t="shared" si="66"/>
        <v/>
      </c>
      <c r="O836" t="s">
        <v>1015</v>
      </c>
      <c r="P836" s="34" t="str">
        <f t="shared" si="64"/>
        <v/>
      </c>
      <c r="V836" t="s">
        <v>16</v>
      </c>
      <c r="W836" t="s">
        <v>1207</v>
      </c>
      <c r="X836" t="s">
        <v>1208</v>
      </c>
      <c r="Y836" t="s">
        <v>1209</v>
      </c>
      <c r="Z836" t="s">
        <v>1210</v>
      </c>
      <c r="AA836" t="s">
        <v>2377</v>
      </c>
      <c r="AB836" t="s">
        <v>2379</v>
      </c>
    </row>
    <row r="837" spans="1:28" ht="15" hidden="1" customHeight="1" x14ac:dyDescent="0.2">
      <c r="A837" t="s">
        <v>1008</v>
      </c>
      <c r="B837" t="s">
        <v>5003</v>
      </c>
      <c r="C837" s="50">
        <f t="shared" ca="1" si="67"/>
        <v>16</v>
      </c>
      <c r="D837" t="s">
        <v>5004</v>
      </c>
      <c r="F837" s="34" t="str">
        <f>IF(AND(V837="TEXT",AB837&lt;&gt;""),"Coded",VLOOKUP(V837,Lists!$E$1:$F$12,2,FALSE))</f>
        <v>Coded</v>
      </c>
      <c r="G837" s="50">
        <f t="shared" ref="G837:G900" ca="1" si="68">IF(F837="Coded",IF(D837&lt;&gt;OFFSET(D837,-1,0),1,_xlfn.MAXIFS(INDIRECT("G$1:G"&amp;ROW()-1),INDIRECT("A$1:A"&amp;ROW()-1),A837,INDIRECT("D$1:D"&amp;ROW()-1),D837)+1),"")</f>
        <v>2</v>
      </c>
      <c r="H837" t="s">
        <v>2380</v>
      </c>
      <c r="J837" s="34" t="str">
        <f t="shared" si="65"/>
        <v/>
      </c>
      <c r="K837" s="34" t="str">
        <f t="shared" si="66"/>
        <v/>
      </c>
      <c r="O837" t="s">
        <v>1015</v>
      </c>
      <c r="P837" s="34" t="str">
        <f t="shared" si="64"/>
        <v/>
      </c>
      <c r="V837" t="s">
        <v>16</v>
      </c>
      <c r="W837" t="s">
        <v>1207</v>
      </c>
      <c r="X837" t="s">
        <v>1208</v>
      </c>
      <c r="Y837" t="s">
        <v>1209</v>
      </c>
      <c r="Z837" t="s">
        <v>1210</v>
      </c>
      <c r="AA837" t="s">
        <v>2380</v>
      </c>
      <c r="AB837" t="s">
        <v>2385</v>
      </c>
    </row>
    <row r="838" spans="1:28" ht="15" hidden="1" customHeight="1" x14ac:dyDescent="0.2">
      <c r="A838" t="s">
        <v>1008</v>
      </c>
      <c r="B838" t="s">
        <v>5003</v>
      </c>
      <c r="C838" s="50">
        <f t="shared" ca="1" si="67"/>
        <v>16</v>
      </c>
      <c r="D838" t="s">
        <v>5004</v>
      </c>
      <c r="F838" s="34" t="str">
        <f>IF(AND(V838="TEXT",AB838&lt;&gt;""),"Coded",VLOOKUP(V838,Lists!$E$1:$F$12,2,FALSE))</f>
        <v>Coded</v>
      </c>
      <c r="G838" s="50">
        <f t="shared" ca="1" si="68"/>
        <v>3</v>
      </c>
      <c r="H838" t="s">
        <v>2386</v>
      </c>
      <c r="J838" s="34" t="str">
        <f t="shared" si="65"/>
        <v/>
      </c>
      <c r="K838" s="34" t="str">
        <f t="shared" si="66"/>
        <v/>
      </c>
      <c r="O838" t="s">
        <v>1015</v>
      </c>
      <c r="P838" s="34" t="str">
        <f t="shared" si="64"/>
        <v/>
      </c>
      <c r="V838" t="s">
        <v>16</v>
      </c>
      <c r="W838" t="s">
        <v>1207</v>
      </c>
      <c r="X838" t="s">
        <v>1208</v>
      </c>
      <c r="Y838" t="s">
        <v>1209</v>
      </c>
      <c r="Z838" t="s">
        <v>1210</v>
      </c>
      <c r="AA838" t="s">
        <v>2386</v>
      </c>
      <c r="AB838" t="s">
        <v>2391</v>
      </c>
    </row>
    <row r="839" spans="1:28" ht="15" hidden="1" customHeight="1" x14ac:dyDescent="0.2">
      <c r="A839" t="s">
        <v>1008</v>
      </c>
      <c r="B839" t="s">
        <v>5003</v>
      </c>
      <c r="C839" s="50">
        <f t="shared" ca="1" si="67"/>
        <v>16</v>
      </c>
      <c r="D839" t="s">
        <v>5004</v>
      </c>
      <c r="F839" s="34" t="str">
        <f>IF(AND(V839="TEXT",AB839&lt;&gt;""),"Coded",VLOOKUP(V839,Lists!$E$1:$F$12,2,FALSE))</f>
        <v>Coded</v>
      </c>
      <c r="G839" s="50">
        <f t="shared" ca="1" si="68"/>
        <v>4</v>
      </c>
      <c r="H839" t="s">
        <v>2392</v>
      </c>
      <c r="J839" s="34" t="str">
        <f t="shared" si="65"/>
        <v/>
      </c>
      <c r="K839" s="34" t="str">
        <f t="shared" si="66"/>
        <v/>
      </c>
      <c r="O839" t="s">
        <v>1015</v>
      </c>
      <c r="P839" s="34" t="str">
        <f t="shared" si="64"/>
        <v/>
      </c>
      <c r="V839" t="s">
        <v>16</v>
      </c>
      <c r="W839" t="s">
        <v>1207</v>
      </c>
      <c r="X839" t="s">
        <v>1208</v>
      </c>
      <c r="Y839" t="s">
        <v>1209</v>
      </c>
      <c r="Z839" t="s">
        <v>1210</v>
      </c>
      <c r="AA839" t="s">
        <v>2392</v>
      </c>
      <c r="AB839" t="s">
        <v>2398</v>
      </c>
    </row>
    <row r="840" spans="1:28" ht="15" hidden="1" customHeight="1" x14ac:dyDescent="0.2">
      <c r="A840" t="s">
        <v>1008</v>
      </c>
      <c r="B840" t="s">
        <v>5003</v>
      </c>
      <c r="C840" s="50">
        <f t="shared" ca="1" si="67"/>
        <v>16</v>
      </c>
      <c r="D840" t="s">
        <v>5004</v>
      </c>
      <c r="F840" s="34" t="str">
        <f>IF(AND(V840="TEXT",AB840&lt;&gt;""),"Coded",VLOOKUP(V840,Lists!$E$1:$F$12,2,FALSE))</f>
        <v>Coded</v>
      </c>
      <c r="G840" s="50">
        <f t="shared" ca="1" si="68"/>
        <v>5</v>
      </c>
      <c r="H840" t="s">
        <v>2399</v>
      </c>
      <c r="J840" s="34" t="str">
        <f t="shared" si="65"/>
        <v/>
      </c>
      <c r="K840" s="34" t="str">
        <f t="shared" si="66"/>
        <v/>
      </c>
      <c r="O840" t="s">
        <v>1015</v>
      </c>
      <c r="P840" s="34" t="str">
        <f t="shared" si="64"/>
        <v/>
      </c>
      <c r="V840" t="s">
        <v>16</v>
      </c>
      <c r="W840" t="s">
        <v>1207</v>
      </c>
      <c r="X840" t="s">
        <v>1208</v>
      </c>
      <c r="Y840" t="s">
        <v>1209</v>
      </c>
      <c r="Z840" t="s">
        <v>1210</v>
      </c>
      <c r="AA840" t="s">
        <v>2399</v>
      </c>
      <c r="AB840" t="s">
        <v>2404</v>
      </c>
    </row>
    <row r="841" spans="1:28" ht="15" hidden="1" customHeight="1" x14ac:dyDescent="0.2">
      <c r="A841" t="s">
        <v>1008</v>
      </c>
      <c r="B841" t="s">
        <v>5003</v>
      </c>
      <c r="C841" s="50">
        <f t="shared" ca="1" si="67"/>
        <v>16</v>
      </c>
      <c r="D841" t="s">
        <v>5004</v>
      </c>
      <c r="F841" s="34" t="str">
        <f>IF(AND(V841="TEXT",AB841&lt;&gt;""),"Coded",VLOOKUP(V841,Lists!$E$1:$F$12,2,FALSE))</f>
        <v>Coded</v>
      </c>
      <c r="G841" s="50">
        <f t="shared" ca="1" si="68"/>
        <v>6</v>
      </c>
      <c r="H841" t="s">
        <v>2405</v>
      </c>
      <c r="J841" s="34" t="str">
        <f t="shared" si="65"/>
        <v/>
      </c>
      <c r="K841" s="34" t="str">
        <f t="shared" si="66"/>
        <v/>
      </c>
      <c r="O841" t="s">
        <v>1015</v>
      </c>
      <c r="P841" s="34" t="str">
        <f t="shared" si="64"/>
        <v/>
      </c>
      <c r="V841" t="s">
        <v>16</v>
      </c>
      <c r="W841" t="s">
        <v>1207</v>
      </c>
      <c r="X841" t="s">
        <v>1208</v>
      </c>
      <c r="Y841" t="s">
        <v>1209</v>
      </c>
      <c r="Z841" t="s">
        <v>1210</v>
      </c>
      <c r="AA841" t="s">
        <v>2405</v>
      </c>
      <c r="AB841" t="s">
        <v>2407</v>
      </c>
    </row>
    <row r="842" spans="1:28" ht="15" hidden="1" customHeight="1" x14ac:dyDescent="0.2">
      <c r="A842" t="s">
        <v>1008</v>
      </c>
      <c r="B842" t="s">
        <v>5003</v>
      </c>
      <c r="C842" s="50">
        <f t="shared" ca="1" si="67"/>
        <v>16</v>
      </c>
      <c r="D842" t="s">
        <v>5004</v>
      </c>
      <c r="F842" s="34" t="str">
        <f>IF(AND(V842="TEXT",AB842&lt;&gt;""),"Coded",VLOOKUP(V842,Lists!$E$1:$F$12,2,FALSE))</f>
        <v>Coded</v>
      </c>
      <c r="G842" s="50">
        <f t="shared" ca="1" si="68"/>
        <v>7</v>
      </c>
      <c r="H842" t="s">
        <v>2408</v>
      </c>
      <c r="J842" s="34" t="str">
        <f t="shared" si="65"/>
        <v/>
      </c>
      <c r="K842" s="34" t="str">
        <f t="shared" si="66"/>
        <v/>
      </c>
      <c r="O842" t="s">
        <v>1015</v>
      </c>
      <c r="P842" s="34" t="str">
        <f t="shared" si="64"/>
        <v/>
      </c>
      <c r="V842" t="s">
        <v>16</v>
      </c>
      <c r="W842" t="s">
        <v>1207</v>
      </c>
      <c r="X842" t="s">
        <v>1208</v>
      </c>
      <c r="Y842" t="s">
        <v>1209</v>
      </c>
      <c r="Z842" t="s">
        <v>1210</v>
      </c>
      <c r="AA842" t="s">
        <v>2408</v>
      </c>
      <c r="AB842" t="s">
        <v>2413</v>
      </c>
    </row>
    <row r="843" spans="1:28" ht="15" hidden="1" customHeight="1" x14ac:dyDescent="0.2">
      <c r="A843" t="s">
        <v>1008</v>
      </c>
      <c r="B843" t="s">
        <v>5003</v>
      </c>
      <c r="C843" s="50">
        <f t="shared" ca="1" si="67"/>
        <v>16</v>
      </c>
      <c r="D843" t="s">
        <v>5004</v>
      </c>
      <c r="F843" s="34" t="str">
        <f>IF(AND(V843="TEXT",AB843&lt;&gt;""),"Coded",VLOOKUP(V843,Lists!$E$1:$F$12,2,FALSE))</f>
        <v>Coded</v>
      </c>
      <c r="G843" s="50">
        <f t="shared" ca="1" si="68"/>
        <v>8</v>
      </c>
      <c r="H843" t="s">
        <v>2414</v>
      </c>
      <c r="J843" s="34" t="str">
        <f t="shared" si="65"/>
        <v/>
      </c>
      <c r="K843" s="34" t="str">
        <f t="shared" si="66"/>
        <v/>
      </c>
      <c r="O843" t="s">
        <v>1015</v>
      </c>
      <c r="P843" s="34" t="str">
        <f t="shared" si="64"/>
        <v/>
      </c>
      <c r="V843" t="s">
        <v>16</v>
      </c>
      <c r="W843" t="s">
        <v>1207</v>
      </c>
      <c r="X843" t="s">
        <v>1208</v>
      </c>
      <c r="Y843" t="s">
        <v>1209</v>
      </c>
      <c r="Z843" t="s">
        <v>1210</v>
      </c>
      <c r="AA843" t="s">
        <v>2414</v>
      </c>
      <c r="AB843" t="s">
        <v>2419</v>
      </c>
    </row>
    <row r="844" spans="1:28" ht="15" hidden="1" customHeight="1" x14ac:dyDescent="0.2">
      <c r="A844" t="s">
        <v>1008</v>
      </c>
      <c r="B844" t="s">
        <v>5003</v>
      </c>
      <c r="C844" s="50">
        <f t="shared" ca="1" si="67"/>
        <v>16</v>
      </c>
      <c r="D844" t="s">
        <v>5004</v>
      </c>
      <c r="F844" s="34" t="str">
        <f>IF(AND(V844="TEXT",AB844&lt;&gt;""),"Coded",VLOOKUP(V844,Lists!$E$1:$F$12,2,FALSE))</f>
        <v>Coded</v>
      </c>
      <c r="G844" s="50">
        <f t="shared" ca="1" si="68"/>
        <v>9</v>
      </c>
      <c r="H844" t="s">
        <v>2420</v>
      </c>
      <c r="J844" s="34" t="str">
        <f t="shared" si="65"/>
        <v/>
      </c>
      <c r="K844" s="34" t="str">
        <f t="shared" si="66"/>
        <v/>
      </c>
      <c r="O844" t="s">
        <v>1015</v>
      </c>
      <c r="P844" s="34" t="str">
        <f t="shared" si="64"/>
        <v/>
      </c>
      <c r="V844" t="s">
        <v>16</v>
      </c>
      <c r="W844" t="s">
        <v>1207</v>
      </c>
      <c r="X844" t="s">
        <v>1208</v>
      </c>
      <c r="Y844" t="s">
        <v>1209</v>
      </c>
      <c r="Z844" t="s">
        <v>1210</v>
      </c>
      <c r="AA844" t="s">
        <v>2420</v>
      </c>
      <c r="AB844" t="s">
        <v>2425</v>
      </c>
    </row>
    <row r="845" spans="1:28" ht="15" hidden="1" customHeight="1" x14ac:dyDescent="0.2">
      <c r="A845" t="s">
        <v>1008</v>
      </c>
      <c r="B845" t="s">
        <v>5003</v>
      </c>
      <c r="C845" s="50">
        <f t="shared" ca="1" si="67"/>
        <v>16</v>
      </c>
      <c r="D845" t="s">
        <v>5004</v>
      </c>
      <c r="F845" s="34" t="str">
        <f>IF(AND(V845="TEXT",AB845&lt;&gt;""),"Coded",VLOOKUP(V845,Lists!$E$1:$F$12,2,FALSE))</f>
        <v>Coded</v>
      </c>
      <c r="G845" s="50">
        <f t="shared" ca="1" si="68"/>
        <v>10</v>
      </c>
      <c r="H845" t="s">
        <v>2426</v>
      </c>
      <c r="J845" s="34" t="str">
        <f t="shared" si="65"/>
        <v/>
      </c>
      <c r="K845" s="34" t="str">
        <f t="shared" si="66"/>
        <v/>
      </c>
      <c r="O845" t="s">
        <v>1015</v>
      </c>
      <c r="P845" s="34" t="str">
        <f t="shared" si="64"/>
        <v/>
      </c>
      <c r="V845" t="s">
        <v>16</v>
      </c>
      <c r="W845" t="s">
        <v>1207</v>
      </c>
      <c r="X845" t="s">
        <v>1208</v>
      </c>
      <c r="Y845" t="s">
        <v>1209</v>
      </c>
      <c r="Z845" t="s">
        <v>1210</v>
      </c>
      <c r="AA845" t="s">
        <v>2426</v>
      </c>
      <c r="AB845" t="s">
        <v>2432</v>
      </c>
    </row>
    <row r="846" spans="1:28" ht="15" hidden="1" customHeight="1" x14ac:dyDescent="0.2">
      <c r="A846" t="s">
        <v>1008</v>
      </c>
      <c r="B846" t="s">
        <v>5003</v>
      </c>
      <c r="C846" s="50">
        <f t="shared" ca="1" si="67"/>
        <v>16</v>
      </c>
      <c r="D846" t="s">
        <v>5004</v>
      </c>
      <c r="F846" s="34" t="str">
        <f>IF(AND(V846="TEXT",AB846&lt;&gt;""),"Coded",VLOOKUP(V846,Lists!$E$1:$F$12,2,FALSE))</f>
        <v>Coded</v>
      </c>
      <c r="G846" s="50">
        <f t="shared" ca="1" si="68"/>
        <v>11</v>
      </c>
      <c r="H846" t="s">
        <v>2433</v>
      </c>
      <c r="J846" s="34" t="str">
        <f t="shared" si="65"/>
        <v/>
      </c>
      <c r="K846" s="34" t="str">
        <f t="shared" si="66"/>
        <v/>
      </c>
      <c r="O846" t="s">
        <v>1015</v>
      </c>
      <c r="P846" s="34" t="str">
        <f t="shared" si="64"/>
        <v/>
      </c>
      <c r="V846" t="s">
        <v>16</v>
      </c>
      <c r="W846" t="s">
        <v>1207</v>
      </c>
      <c r="X846" t="s">
        <v>1208</v>
      </c>
      <c r="Y846" t="s">
        <v>1209</v>
      </c>
      <c r="Z846" t="s">
        <v>1210</v>
      </c>
      <c r="AA846" t="s">
        <v>2433</v>
      </c>
      <c r="AB846" t="s">
        <v>2437</v>
      </c>
    </row>
    <row r="847" spans="1:28" ht="15" hidden="1" customHeight="1" x14ac:dyDescent="0.2">
      <c r="A847" t="s">
        <v>1008</v>
      </c>
      <c r="B847" t="s">
        <v>5003</v>
      </c>
      <c r="C847" s="50">
        <f t="shared" ca="1" si="67"/>
        <v>16</v>
      </c>
      <c r="D847" t="s">
        <v>5004</v>
      </c>
      <c r="F847" s="34" t="str">
        <f>IF(AND(V847="TEXT",AB847&lt;&gt;""),"Coded",VLOOKUP(V847,Lists!$E$1:$F$12,2,FALSE))</f>
        <v>Coded</v>
      </c>
      <c r="G847" s="50">
        <f t="shared" ca="1" si="68"/>
        <v>12</v>
      </c>
      <c r="H847" t="s">
        <v>2438</v>
      </c>
      <c r="J847" s="34" t="str">
        <f t="shared" si="65"/>
        <v/>
      </c>
      <c r="K847" s="34" t="str">
        <f t="shared" si="66"/>
        <v/>
      </c>
      <c r="O847" t="s">
        <v>1015</v>
      </c>
      <c r="P847" s="34" t="str">
        <f t="shared" si="64"/>
        <v/>
      </c>
      <c r="V847" t="s">
        <v>16</v>
      </c>
      <c r="W847" t="s">
        <v>1207</v>
      </c>
      <c r="X847" t="s">
        <v>1208</v>
      </c>
      <c r="Y847" t="s">
        <v>1209</v>
      </c>
      <c r="Z847" t="s">
        <v>1210</v>
      </c>
      <c r="AA847" t="s">
        <v>2438</v>
      </c>
      <c r="AB847" t="s">
        <v>2443</v>
      </c>
    </row>
    <row r="848" spans="1:28" ht="15" hidden="1" customHeight="1" x14ac:dyDescent="0.2">
      <c r="A848" t="s">
        <v>1008</v>
      </c>
      <c r="B848" t="s">
        <v>5003</v>
      </c>
      <c r="C848" s="50">
        <f t="shared" ca="1" si="67"/>
        <v>16</v>
      </c>
      <c r="D848" t="s">
        <v>5004</v>
      </c>
      <c r="F848" s="34" t="str">
        <f>IF(AND(V848="TEXT",AB848&lt;&gt;""),"Coded",VLOOKUP(V848,Lists!$E$1:$F$12,2,FALSE))</f>
        <v>Coded</v>
      </c>
      <c r="G848" s="50">
        <f t="shared" ca="1" si="68"/>
        <v>13</v>
      </c>
      <c r="H848" t="s">
        <v>2444</v>
      </c>
      <c r="J848" s="34" t="str">
        <f t="shared" si="65"/>
        <v/>
      </c>
      <c r="K848" s="34" t="str">
        <f t="shared" si="66"/>
        <v/>
      </c>
      <c r="O848" t="s">
        <v>1015</v>
      </c>
      <c r="P848" s="34" t="str">
        <f t="shared" si="64"/>
        <v/>
      </c>
      <c r="V848" t="s">
        <v>16</v>
      </c>
      <c r="W848" t="s">
        <v>1207</v>
      </c>
      <c r="X848" t="s">
        <v>1208</v>
      </c>
      <c r="Y848" t="s">
        <v>1209</v>
      </c>
      <c r="Z848" t="s">
        <v>1210</v>
      </c>
      <c r="AA848" t="s">
        <v>2444</v>
      </c>
      <c r="AB848" t="s">
        <v>2447</v>
      </c>
    </row>
    <row r="849" spans="1:28" ht="15" hidden="1" customHeight="1" x14ac:dyDescent="0.2">
      <c r="A849" t="s">
        <v>1008</v>
      </c>
      <c r="B849" t="s">
        <v>5003</v>
      </c>
      <c r="C849" s="50">
        <f t="shared" ca="1" si="67"/>
        <v>16</v>
      </c>
      <c r="D849" t="s">
        <v>5004</v>
      </c>
      <c r="F849" s="34" t="str">
        <f>IF(AND(V849="TEXT",AB849&lt;&gt;""),"Coded",VLOOKUP(V849,Lists!$E$1:$F$12,2,FALSE))</f>
        <v>Coded</v>
      </c>
      <c r="G849" s="50">
        <f t="shared" ca="1" si="68"/>
        <v>14</v>
      </c>
      <c r="H849" t="s">
        <v>2448</v>
      </c>
      <c r="J849" s="34" t="str">
        <f t="shared" si="65"/>
        <v/>
      </c>
      <c r="K849" s="34" t="str">
        <f t="shared" si="66"/>
        <v/>
      </c>
      <c r="O849" t="s">
        <v>1015</v>
      </c>
      <c r="P849" s="34" t="str">
        <f t="shared" si="64"/>
        <v/>
      </c>
      <c r="V849" t="s">
        <v>16</v>
      </c>
      <c r="W849" t="s">
        <v>1207</v>
      </c>
      <c r="X849" t="s">
        <v>1208</v>
      </c>
      <c r="Y849" t="s">
        <v>1209</v>
      </c>
      <c r="Z849" t="s">
        <v>1210</v>
      </c>
      <c r="AA849" t="s">
        <v>2448</v>
      </c>
      <c r="AB849" t="s">
        <v>2451</v>
      </c>
    </row>
    <row r="850" spans="1:28" ht="15" hidden="1" customHeight="1" x14ac:dyDescent="0.2">
      <c r="A850" t="s">
        <v>1008</v>
      </c>
      <c r="B850" t="s">
        <v>5003</v>
      </c>
      <c r="C850" s="50">
        <f t="shared" ca="1" si="67"/>
        <v>16</v>
      </c>
      <c r="D850" t="s">
        <v>5004</v>
      </c>
      <c r="F850" s="34" t="str">
        <f>IF(AND(V850="TEXT",AB850&lt;&gt;""),"Coded",VLOOKUP(V850,Lists!$E$1:$F$12,2,FALSE))</f>
        <v>Coded</v>
      </c>
      <c r="G850" s="50">
        <f t="shared" ca="1" si="68"/>
        <v>15</v>
      </c>
      <c r="H850" t="s">
        <v>2455</v>
      </c>
      <c r="J850" s="34" t="str">
        <f t="shared" si="65"/>
        <v/>
      </c>
      <c r="K850" s="34" t="str">
        <f t="shared" si="66"/>
        <v/>
      </c>
      <c r="O850" t="s">
        <v>1015</v>
      </c>
      <c r="P850" s="34" t="str">
        <f t="shared" ref="P850:P913" si="69">IF(RIGHT(TRIM(SUBSTITUTE(D850,":","")),7)="specify","Hide concept if ["&amp;D849&amp;"] &lt;&gt; 'Other'","")</f>
        <v/>
      </c>
      <c r="V850" t="s">
        <v>16</v>
      </c>
      <c r="W850" t="s">
        <v>1207</v>
      </c>
      <c r="X850" t="s">
        <v>1208</v>
      </c>
      <c r="Y850" t="s">
        <v>1209</v>
      </c>
      <c r="Z850" t="s">
        <v>1210</v>
      </c>
      <c r="AA850" t="s">
        <v>2455</v>
      </c>
      <c r="AB850" t="s">
        <v>2456</v>
      </c>
    </row>
    <row r="851" spans="1:28" ht="15" hidden="1" customHeight="1" x14ac:dyDescent="0.2">
      <c r="A851" t="s">
        <v>1008</v>
      </c>
      <c r="B851" t="s">
        <v>5003</v>
      </c>
      <c r="C851" s="50">
        <f t="shared" ca="1" si="67"/>
        <v>16</v>
      </c>
      <c r="D851" t="s">
        <v>5004</v>
      </c>
      <c r="F851" s="34" t="str">
        <f>IF(AND(V851="TEXT",AB851&lt;&gt;""),"Coded",VLOOKUP(V851,Lists!$E$1:$F$12,2,FALSE))</f>
        <v>Coded</v>
      </c>
      <c r="G851" s="50">
        <f t="shared" ca="1" si="68"/>
        <v>16</v>
      </c>
      <c r="H851" t="s">
        <v>2458</v>
      </c>
      <c r="J851" s="34" t="str">
        <f t="shared" si="65"/>
        <v/>
      </c>
      <c r="K851" s="34" t="str">
        <f t="shared" si="66"/>
        <v/>
      </c>
      <c r="O851" t="s">
        <v>1015</v>
      </c>
      <c r="P851" s="34" t="str">
        <f t="shared" si="69"/>
        <v/>
      </c>
      <c r="V851" t="s">
        <v>16</v>
      </c>
      <c r="W851" t="s">
        <v>1207</v>
      </c>
      <c r="X851" t="s">
        <v>1208</v>
      </c>
      <c r="Y851" t="s">
        <v>1209</v>
      </c>
      <c r="Z851" t="s">
        <v>1210</v>
      </c>
      <c r="AA851" t="s">
        <v>2458</v>
      </c>
      <c r="AB851" t="s">
        <v>2460</v>
      </c>
    </row>
    <row r="852" spans="1:28" ht="15" hidden="1" customHeight="1" x14ac:dyDescent="0.2">
      <c r="A852" t="s">
        <v>1008</v>
      </c>
      <c r="B852" t="s">
        <v>5003</v>
      </c>
      <c r="C852" s="50">
        <f t="shared" ca="1" si="67"/>
        <v>16</v>
      </c>
      <c r="D852" t="s">
        <v>5004</v>
      </c>
      <c r="F852" s="34" t="str">
        <f>IF(AND(V852="TEXT",AB852&lt;&gt;""),"Coded",VLOOKUP(V852,Lists!$E$1:$F$12,2,FALSE))</f>
        <v>Coded</v>
      </c>
      <c r="G852" s="50">
        <f t="shared" ca="1" si="68"/>
        <v>17</v>
      </c>
      <c r="H852" t="s">
        <v>2461</v>
      </c>
      <c r="J852" s="34" t="str">
        <f t="shared" si="65"/>
        <v/>
      </c>
      <c r="K852" s="34" t="str">
        <f t="shared" si="66"/>
        <v/>
      </c>
      <c r="O852" t="s">
        <v>1015</v>
      </c>
      <c r="P852" s="34" t="str">
        <f t="shared" si="69"/>
        <v/>
      </c>
      <c r="V852" t="s">
        <v>16</v>
      </c>
      <c r="W852" t="s">
        <v>1207</v>
      </c>
      <c r="X852" t="s">
        <v>1208</v>
      </c>
      <c r="Y852" t="s">
        <v>1209</v>
      </c>
      <c r="Z852" t="s">
        <v>1210</v>
      </c>
      <c r="AA852" t="s">
        <v>2461</v>
      </c>
      <c r="AB852" t="s">
        <v>2466</v>
      </c>
    </row>
    <row r="853" spans="1:28" ht="15" hidden="1" customHeight="1" x14ac:dyDescent="0.2">
      <c r="A853" t="s">
        <v>1008</v>
      </c>
      <c r="B853" t="s">
        <v>5003</v>
      </c>
      <c r="C853" s="50">
        <f t="shared" ca="1" si="67"/>
        <v>16</v>
      </c>
      <c r="D853" t="s">
        <v>5004</v>
      </c>
      <c r="F853" s="34" t="str">
        <f>IF(AND(V853="TEXT",AB853&lt;&gt;""),"Coded",VLOOKUP(V853,Lists!$E$1:$F$12,2,FALSE))</f>
        <v>Coded</v>
      </c>
      <c r="G853" s="50">
        <f t="shared" ca="1" si="68"/>
        <v>18</v>
      </c>
      <c r="H853" t="s">
        <v>2467</v>
      </c>
      <c r="J853" s="34" t="str">
        <f t="shared" si="65"/>
        <v/>
      </c>
      <c r="K853" s="34" t="str">
        <f t="shared" si="66"/>
        <v/>
      </c>
      <c r="O853" t="s">
        <v>1015</v>
      </c>
      <c r="P853" s="34" t="str">
        <f t="shared" si="69"/>
        <v/>
      </c>
      <c r="V853" t="s">
        <v>16</v>
      </c>
      <c r="W853" t="s">
        <v>1207</v>
      </c>
      <c r="X853" t="s">
        <v>1208</v>
      </c>
      <c r="Y853" t="s">
        <v>1209</v>
      </c>
      <c r="Z853" t="s">
        <v>1210</v>
      </c>
      <c r="AA853" t="s">
        <v>2467</v>
      </c>
      <c r="AB853" t="s">
        <v>2472</v>
      </c>
    </row>
    <row r="854" spans="1:28" ht="15" hidden="1" customHeight="1" x14ac:dyDescent="0.2">
      <c r="A854" t="s">
        <v>1008</v>
      </c>
      <c r="B854" t="s">
        <v>5003</v>
      </c>
      <c r="C854" s="50">
        <f t="shared" ca="1" si="67"/>
        <v>16</v>
      </c>
      <c r="D854" t="s">
        <v>5004</v>
      </c>
      <c r="F854" s="34" t="str">
        <f>IF(AND(V854="TEXT",AB854&lt;&gt;""),"Coded",VLOOKUP(V854,Lists!$E$1:$F$12,2,FALSE))</f>
        <v>Coded</v>
      </c>
      <c r="G854" s="50">
        <f t="shared" ca="1" si="68"/>
        <v>19</v>
      </c>
      <c r="H854" t="s">
        <v>2473</v>
      </c>
      <c r="J854" s="34" t="str">
        <f t="shared" si="65"/>
        <v/>
      </c>
      <c r="K854" s="34" t="str">
        <f t="shared" si="66"/>
        <v/>
      </c>
      <c r="O854" t="s">
        <v>1015</v>
      </c>
      <c r="P854" s="34" t="str">
        <f t="shared" si="69"/>
        <v/>
      </c>
      <c r="V854" t="s">
        <v>16</v>
      </c>
      <c r="W854" t="s">
        <v>1207</v>
      </c>
      <c r="X854" t="s">
        <v>1208</v>
      </c>
      <c r="Y854" t="s">
        <v>1209</v>
      </c>
      <c r="Z854" t="s">
        <v>1210</v>
      </c>
      <c r="AA854" t="s">
        <v>2473</v>
      </c>
      <c r="AB854" t="s">
        <v>2478</v>
      </c>
    </row>
    <row r="855" spans="1:28" ht="15" hidden="1" customHeight="1" x14ac:dyDescent="0.2">
      <c r="A855" t="s">
        <v>1008</v>
      </c>
      <c r="B855" t="s">
        <v>5003</v>
      </c>
      <c r="C855" s="50">
        <f t="shared" ca="1" si="67"/>
        <v>16</v>
      </c>
      <c r="D855" t="s">
        <v>5004</v>
      </c>
      <c r="F855" s="34" t="str">
        <f>IF(AND(V855="TEXT",AB855&lt;&gt;""),"Coded",VLOOKUP(V855,Lists!$E$1:$F$12,2,FALSE))</f>
        <v>Coded</v>
      </c>
      <c r="G855" s="50">
        <f t="shared" ca="1" si="68"/>
        <v>20</v>
      </c>
      <c r="H855" t="s">
        <v>2479</v>
      </c>
      <c r="J855" s="34" t="str">
        <f t="shared" si="65"/>
        <v/>
      </c>
      <c r="K855" s="34" t="str">
        <f t="shared" si="66"/>
        <v/>
      </c>
      <c r="O855" t="s">
        <v>1015</v>
      </c>
      <c r="P855" s="34" t="str">
        <f t="shared" si="69"/>
        <v/>
      </c>
      <c r="V855" t="s">
        <v>16</v>
      </c>
      <c r="W855" t="s">
        <v>1207</v>
      </c>
      <c r="X855" t="s">
        <v>1208</v>
      </c>
      <c r="Y855" t="s">
        <v>1209</v>
      </c>
      <c r="Z855" t="s">
        <v>1210</v>
      </c>
      <c r="AA855" t="s">
        <v>2479</v>
      </c>
      <c r="AB855" t="s">
        <v>2484</v>
      </c>
    </row>
    <row r="856" spans="1:28" ht="15" hidden="1" customHeight="1" x14ac:dyDescent="0.2">
      <c r="A856" t="s">
        <v>1008</v>
      </c>
      <c r="B856" t="s">
        <v>5003</v>
      </c>
      <c r="C856" s="50">
        <f t="shared" ca="1" si="67"/>
        <v>16</v>
      </c>
      <c r="D856" t="s">
        <v>5004</v>
      </c>
      <c r="F856" s="34" t="str">
        <f>IF(AND(V856="TEXT",AB856&lt;&gt;""),"Coded",VLOOKUP(V856,Lists!$E$1:$F$12,2,FALSE))</f>
        <v>Coded</v>
      </c>
      <c r="G856" s="50">
        <f t="shared" ca="1" si="68"/>
        <v>21</v>
      </c>
      <c r="H856" t="s">
        <v>2490</v>
      </c>
      <c r="J856" s="34" t="str">
        <f t="shared" si="65"/>
        <v/>
      </c>
      <c r="K856" s="34" t="str">
        <f t="shared" si="66"/>
        <v/>
      </c>
      <c r="O856" t="s">
        <v>1015</v>
      </c>
      <c r="P856" s="34" t="str">
        <f t="shared" si="69"/>
        <v/>
      </c>
      <c r="V856" t="s">
        <v>16</v>
      </c>
      <c r="W856" t="s">
        <v>1207</v>
      </c>
      <c r="X856" t="s">
        <v>1208</v>
      </c>
      <c r="Y856" t="s">
        <v>1209</v>
      </c>
      <c r="Z856" t="s">
        <v>1210</v>
      </c>
      <c r="AA856" t="s">
        <v>2490</v>
      </c>
      <c r="AB856" t="s">
        <v>2491</v>
      </c>
    </row>
    <row r="857" spans="1:28" ht="15" hidden="1" customHeight="1" x14ac:dyDescent="0.2">
      <c r="A857" t="s">
        <v>1008</v>
      </c>
      <c r="B857" t="s">
        <v>5003</v>
      </c>
      <c r="C857" s="50">
        <f t="shared" ca="1" si="67"/>
        <v>16</v>
      </c>
      <c r="D857" t="s">
        <v>5004</v>
      </c>
      <c r="F857" s="34" t="str">
        <f>IF(AND(V857="TEXT",AB857&lt;&gt;""),"Coded",VLOOKUP(V857,Lists!$E$1:$F$12,2,FALSE))</f>
        <v>Coded</v>
      </c>
      <c r="G857" s="50">
        <f t="shared" ca="1" si="68"/>
        <v>22</v>
      </c>
      <c r="H857" t="s">
        <v>2492</v>
      </c>
      <c r="J857" s="34" t="str">
        <f t="shared" si="65"/>
        <v/>
      </c>
      <c r="K857" s="34" t="str">
        <f t="shared" si="66"/>
        <v/>
      </c>
      <c r="O857" t="s">
        <v>1015</v>
      </c>
      <c r="P857" s="34" t="str">
        <f t="shared" si="69"/>
        <v/>
      </c>
      <c r="V857" t="s">
        <v>16</v>
      </c>
      <c r="W857" t="s">
        <v>1207</v>
      </c>
      <c r="X857" t="s">
        <v>1208</v>
      </c>
      <c r="Y857" t="s">
        <v>1209</v>
      </c>
      <c r="Z857" t="s">
        <v>1210</v>
      </c>
      <c r="AA857" t="s">
        <v>2492</v>
      </c>
      <c r="AB857" t="s">
        <v>2497</v>
      </c>
    </row>
    <row r="858" spans="1:28" ht="15" hidden="1" customHeight="1" x14ac:dyDescent="0.2">
      <c r="A858" t="s">
        <v>1008</v>
      </c>
      <c r="B858" t="s">
        <v>5003</v>
      </c>
      <c r="C858" s="50">
        <f t="shared" ca="1" si="67"/>
        <v>16</v>
      </c>
      <c r="D858" t="s">
        <v>5004</v>
      </c>
      <c r="F858" s="34" t="str">
        <f>IF(AND(V858="TEXT",AB858&lt;&gt;""),"Coded",VLOOKUP(V858,Lists!$E$1:$F$12,2,FALSE))</f>
        <v>Coded</v>
      </c>
      <c r="G858" s="50">
        <f t="shared" ca="1" si="68"/>
        <v>23</v>
      </c>
      <c r="H858" t="s">
        <v>2498</v>
      </c>
      <c r="J858" s="34" t="str">
        <f t="shared" si="65"/>
        <v/>
      </c>
      <c r="K858" s="34" t="str">
        <f t="shared" si="66"/>
        <v/>
      </c>
      <c r="O858" t="s">
        <v>1015</v>
      </c>
      <c r="P858" s="34" t="str">
        <f t="shared" si="69"/>
        <v/>
      </c>
      <c r="V858" t="s">
        <v>16</v>
      </c>
      <c r="W858" t="s">
        <v>1207</v>
      </c>
      <c r="X858" t="s">
        <v>1208</v>
      </c>
      <c r="Y858" t="s">
        <v>1209</v>
      </c>
      <c r="Z858" t="s">
        <v>1210</v>
      </c>
      <c r="AA858" t="s">
        <v>2498</v>
      </c>
      <c r="AB858" t="s">
        <v>2503</v>
      </c>
    </row>
    <row r="859" spans="1:28" ht="15" hidden="1" customHeight="1" x14ac:dyDescent="0.2">
      <c r="A859" t="s">
        <v>1008</v>
      </c>
      <c r="B859" t="s">
        <v>5003</v>
      </c>
      <c r="C859" s="50">
        <f t="shared" ca="1" si="67"/>
        <v>16</v>
      </c>
      <c r="D859" t="s">
        <v>5004</v>
      </c>
      <c r="F859" s="34" t="str">
        <f>IF(AND(V859="TEXT",AB859&lt;&gt;""),"Coded",VLOOKUP(V859,Lists!$E$1:$F$12,2,FALSE))</f>
        <v>Coded</v>
      </c>
      <c r="G859" s="50">
        <f t="shared" ca="1" si="68"/>
        <v>24</v>
      </c>
      <c r="H859" t="s">
        <v>2504</v>
      </c>
      <c r="J859" s="34" t="str">
        <f t="shared" si="65"/>
        <v/>
      </c>
      <c r="K859" s="34" t="str">
        <f t="shared" si="66"/>
        <v/>
      </c>
      <c r="O859" t="s">
        <v>1015</v>
      </c>
      <c r="P859" s="34" t="str">
        <f t="shared" si="69"/>
        <v/>
      </c>
      <c r="V859" t="s">
        <v>16</v>
      </c>
      <c r="W859" t="s">
        <v>1207</v>
      </c>
      <c r="X859" t="s">
        <v>1208</v>
      </c>
      <c r="Y859" t="s">
        <v>1209</v>
      </c>
      <c r="Z859" t="s">
        <v>1210</v>
      </c>
      <c r="AA859" t="s">
        <v>2504</v>
      </c>
      <c r="AB859" t="s">
        <v>2509</v>
      </c>
    </row>
    <row r="860" spans="1:28" ht="15" hidden="1" customHeight="1" x14ac:dyDescent="0.2">
      <c r="A860" t="s">
        <v>1008</v>
      </c>
      <c r="B860" t="s">
        <v>5003</v>
      </c>
      <c r="C860" s="50">
        <f t="shared" ca="1" si="67"/>
        <v>16</v>
      </c>
      <c r="D860" t="s">
        <v>5004</v>
      </c>
      <c r="F860" s="34" t="str">
        <f>IF(AND(V860="TEXT",AB860&lt;&gt;""),"Coded",VLOOKUP(V860,Lists!$E$1:$F$12,2,FALSE))</f>
        <v>Coded</v>
      </c>
      <c r="G860" s="50">
        <f t="shared" ca="1" si="68"/>
        <v>25</v>
      </c>
      <c r="H860" t="s">
        <v>2510</v>
      </c>
      <c r="J860" s="34" t="str">
        <f t="shared" si="65"/>
        <v/>
      </c>
      <c r="K860" s="34" t="str">
        <f t="shared" si="66"/>
        <v/>
      </c>
      <c r="O860" t="s">
        <v>1015</v>
      </c>
      <c r="P860" s="34" t="str">
        <f t="shared" si="69"/>
        <v/>
      </c>
      <c r="V860" t="s">
        <v>16</v>
      </c>
      <c r="W860" t="s">
        <v>1207</v>
      </c>
      <c r="X860" t="s">
        <v>1208</v>
      </c>
      <c r="Y860" t="s">
        <v>1209</v>
      </c>
      <c r="Z860" t="s">
        <v>1210</v>
      </c>
      <c r="AA860" t="s">
        <v>2510</v>
      </c>
      <c r="AB860" t="s">
        <v>2516</v>
      </c>
    </row>
    <row r="861" spans="1:28" ht="15" hidden="1" customHeight="1" x14ac:dyDescent="0.2">
      <c r="A861" t="s">
        <v>1008</v>
      </c>
      <c r="B861" t="s">
        <v>5003</v>
      </c>
      <c r="C861" s="50">
        <f t="shared" ca="1" si="67"/>
        <v>16</v>
      </c>
      <c r="D861" t="s">
        <v>5004</v>
      </c>
      <c r="F861" s="34" t="str">
        <f>IF(AND(V861="TEXT",AB861&lt;&gt;""),"Coded",VLOOKUP(V861,Lists!$E$1:$F$12,2,FALSE))</f>
        <v>Coded</v>
      </c>
      <c r="G861" s="50">
        <f t="shared" ca="1" si="68"/>
        <v>26</v>
      </c>
      <c r="H861" t="s">
        <v>2517</v>
      </c>
      <c r="J861" s="34" t="str">
        <f t="shared" si="65"/>
        <v/>
      </c>
      <c r="K861" s="34" t="str">
        <f t="shared" si="66"/>
        <v/>
      </c>
      <c r="O861" t="s">
        <v>1015</v>
      </c>
      <c r="P861" s="34" t="str">
        <f t="shared" si="69"/>
        <v/>
      </c>
      <c r="V861" t="s">
        <v>16</v>
      </c>
      <c r="W861" t="s">
        <v>1207</v>
      </c>
      <c r="X861" t="s">
        <v>1208</v>
      </c>
      <c r="Y861" t="s">
        <v>1209</v>
      </c>
      <c r="Z861" t="s">
        <v>1210</v>
      </c>
      <c r="AA861" t="s">
        <v>2517</v>
      </c>
      <c r="AB861" t="s">
        <v>2520</v>
      </c>
    </row>
    <row r="862" spans="1:28" ht="15" hidden="1" customHeight="1" x14ac:dyDescent="0.2">
      <c r="A862" t="s">
        <v>1008</v>
      </c>
      <c r="B862" t="s">
        <v>5003</v>
      </c>
      <c r="C862" s="50">
        <f t="shared" ca="1" si="67"/>
        <v>16</v>
      </c>
      <c r="D862" t="s">
        <v>5004</v>
      </c>
      <c r="F862" s="34" t="str">
        <f>IF(AND(V862="TEXT",AB862&lt;&gt;""),"Coded",VLOOKUP(V862,Lists!$E$1:$F$12,2,FALSE))</f>
        <v>Coded</v>
      </c>
      <c r="G862" s="50">
        <f t="shared" ca="1" si="68"/>
        <v>27</v>
      </c>
      <c r="H862" t="s">
        <v>2521</v>
      </c>
      <c r="J862" s="34" t="str">
        <f t="shared" si="65"/>
        <v/>
      </c>
      <c r="K862" s="34" t="str">
        <f t="shared" si="66"/>
        <v/>
      </c>
      <c r="O862" t="s">
        <v>1015</v>
      </c>
      <c r="P862" s="34" t="str">
        <f t="shared" si="69"/>
        <v/>
      </c>
      <c r="V862" t="s">
        <v>16</v>
      </c>
      <c r="W862" t="s">
        <v>1207</v>
      </c>
      <c r="X862" t="s">
        <v>1208</v>
      </c>
      <c r="Y862" t="s">
        <v>1209</v>
      </c>
      <c r="Z862" t="s">
        <v>1210</v>
      </c>
      <c r="AA862" t="s">
        <v>2521</v>
      </c>
      <c r="AB862" t="s">
        <v>2526</v>
      </c>
    </row>
    <row r="863" spans="1:28" ht="15" hidden="1" customHeight="1" x14ac:dyDescent="0.2">
      <c r="A863" t="s">
        <v>1008</v>
      </c>
      <c r="B863" t="s">
        <v>5003</v>
      </c>
      <c r="C863" s="50">
        <f t="shared" ca="1" si="67"/>
        <v>16</v>
      </c>
      <c r="D863" t="s">
        <v>5004</v>
      </c>
      <c r="F863" s="34" t="str">
        <f>IF(AND(V863="TEXT",AB863&lt;&gt;""),"Coded",VLOOKUP(V863,Lists!$E$1:$F$12,2,FALSE))</f>
        <v>Coded</v>
      </c>
      <c r="G863" s="50">
        <f t="shared" ca="1" si="68"/>
        <v>28</v>
      </c>
      <c r="H863" t="s">
        <v>2527</v>
      </c>
      <c r="J863" s="34" t="str">
        <f t="shared" si="65"/>
        <v/>
      </c>
      <c r="K863" s="34" t="str">
        <f t="shared" si="66"/>
        <v/>
      </c>
      <c r="O863" t="s">
        <v>1015</v>
      </c>
      <c r="P863" s="34" t="str">
        <f t="shared" si="69"/>
        <v/>
      </c>
      <c r="V863" t="s">
        <v>16</v>
      </c>
      <c r="W863" t="s">
        <v>1207</v>
      </c>
      <c r="X863" t="s">
        <v>1208</v>
      </c>
      <c r="Y863" t="s">
        <v>1209</v>
      </c>
      <c r="Z863" t="s">
        <v>1210</v>
      </c>
      <c r="AA863" t="s">
        <v>2527</v>
      </c>
      <c r="AB863" t="s">
        <v>2530</v>
      </c>
    </row>
    <row r="864" spans="1:28" ht="15" hidden="1" customHeight="1" x14ac:dyDescent="0.2">
      <c r="A864" t="s">
        <v>1008</v>
      </c>
      <c r="B864" t="s">
        <v>5003</v>
      </c>
      <c r="C864" s="50">
        <f t="shared" ca="1" si="67"/>
        <v>16</v>
      </c>
      <c r="D864" t="s">
        <v>5004</v>
      </c>
      <c r="F864" s="34" t="str">
        <f>IF(AND(V864="TEXT",AB864&lt;&gt;""),"Coded",VLOOKUP(V864,Lists!$E$1:$F$12,2,FALSE))</f>
        <v>Coded</v>
      </c>
      <c r="G864" s="50">
        <f t="shared" ca="1" si="68"/>
        <v>29</v>
      </c>
      <c r="H864" t="s">
        <v>2531</v>
      </c>
      <c r="J864" s="34" t="str">
        <f t="shared" si="65"/>
        <v/>
      </c>
      <c r="K864" s="34" t="str">
        <f t="shared" si="66"/>
        <v/>
      </c>
      <c r="O864" t="s">
        <v>1015</v>
      </c>
      <c r="P864" s="34" t="str">
        <f t="shared" si="69"/>
        <v/>
      </c>
      <c r="V864" t="s">
        <v>16</v>
      </c>
      <c r="W864" t="s">
        <v>1207</v>
      </c>
      <c r="X864" t="s">
        <v>1208</v>
      </c>
      <c r="Y864" t="s">
        <v>1209</v>
      </c>
      <c r="Z864" t="s">
        <v>1210</v>
      </c>
      <c r="AA864" t="s">
        <v>2531</v>
      </c>
      <c r="AB864" t="s">
        <v>2534</v>
      </c>
    </row>
    <row r="865" spans="1:28" ht="15" hidden="1" customHeight="1" x14ac:dyDescent="0.2">
      <c r="A865" t="s">
        <v>1008</v>
      </c>
      <c r="B865" t="s">
        <v>5003</v>
      </c>
      <c r="C865" s="50">
        <f t="shared" ca="1" si="67"/>
        <v>16</v>
      </c>
      <c r="D865" t="s">
        <v>5004</v>
      </c>
      <c r="F865" s="34" t="str">
        <f>IF(AND(V865="TEXT",AB865&lt;&gt;""),"Coded",VLOOKUP(V865,Lists!$E$1:$F$12,2,FALSE))</f>
        <v>Coded</v>
      </c>
      <c r="G865" s="50">
        <f t="shared" ca="1" si="68"/>
        <v>30</v>
      </c>
      <c r="H865" t="s">
        <v>2535</v>
      </c>
      <c r="J865" s="34" t="str">
        <f t="shared" si="65"/>
        <v/>
      </c>
      <c r="K865" s="34" t="str">
        <f t="shared" si="66"/>
        <v/>
      </c>
      <c r="O865" t="s">
        <v>1015</v>
      </c>
      <c r="P865" s="34" t="str">
        <f t="shared" si="69"/>
        <v/>
      </c>
      <c r="V865" t="s">
        <v>16</v>
      </c>
      <c r="W865" t="s">
        <v>1207</v>
      </c>
      <c r="X865" t="s">
        <v>1208</v>
      </c>
      <c r="Y865" t="s">
        <v>1209</v>
      </c>
      <c r="Z865" t="s">
        <v>1210</v>
      </c>
      <c r="AA865" t="s">
        <v>2535</v>
      </c>
      <c r="AB865" t="s">
        <v>2540</v>
      </c>
    </row>
    <row r="866" spans="1:28" ht="15" hidden="1" customHeight="1" x14ac:dyDescent="0.2">
      <c r="A866" t="s">
        <v>1008</v>
      </c>
      <c r="B866" t="s">
        <v>5003</v>
      </c>
      <c r="C866" s="50">
        <f t="shared" ca="1" si="67"/>
        <v>16</v>
      </c>
      <c r="D866" t="s">
        <v>5004</v>
      </c>
      <c r="F866" s="34" t="str">
        <f>IF(AND(V866="TEXT",AB866&lt;&gt;""),"Coded",VLOOKUP(V866,Lists!$E$1:$F$12,2,FALSE))</f>
        <v>Coded</v>
      </c>
      <c r="G866" s="50">
        <f t="shared" ca="1" si="68"/>
        <v>31</v>
      </c>
      <c r="H866" t="s">
        <v>2541</v>
      </c>
      <c r="J866" s="34" t="str">
        <f t="shared" si="65"/>
        <v/>
      </c>
      <c r="K866" s="34" t="str">
        <f t="shared" si="66"/>
        <v/>
      </c>
      <c r="O866" t="s">
        <v>1015</v>
      </c>
      <c r="P866" s="34" t="str">
        <f t="shared" si="69"/>
        <v/>
      </c>
      <c r="V866" t="s">
        <v>16</v>
      </c>
      <c r="W866" t="s">
        <v>1207</v>
      </c>
      <c r="X866" t="s">
        <v>1208</v>
      </c>
      <c r="Y866" t="s">
        <v>1209</v>
      </c>
      <c r="Z866" t="s">
        <v>1210</v>
      </c>
      <c r="AA866" t="s">
        <v>2541</v>
      </c>
      <c r="AB866" t="s">
        <v>2546</v>
      </c>
    </row>
    <row r="867" spans="1:28" ht="15" hidden="1" customHeight="1" x14ac:dyDescent="0.2">
      <c r="A867" t="s">
        <v>1008</v>
      </c>
      <c r="B867" t="s">
        <v>5003</v>
      </c>
      <c r="C867" s="50">
        <f t="shared" ca="1" si="67"/>
        <v>16</v>
      </c>
      <c r="D867" t="s">
        <v>5004</v>
      </c>
      <c r="F867" s="34" t="str">
        <f>IF(AND(V867="TEXT",AB867&lt;&gt;""),"Coded",VLOOKUP(V867,Lists!$E$1:$F$12,2,FALSE))</f>
        <v>Coded</v>
      </c>
      <c r="G867" s="50">
        <f t="shared" ca="1" si="68"/>
        <v>32</v>
      </c>
      <c r="H867" t="s">
        <v>2547</v>
      </c>
      <c r="J867" s="34" t="str">
        <f t="shared" si="65"/>
        <v/>
      </c>
      <c r="K867" s="34" t="str">
        <f t="shared" si="66"/>
        <v/>
      </c>
      <c r="O867" t="s">
        <v>1015</v>
      </c>
      <c r="P867" s="34" t="str">
        <f t="shared" si="69"/>
        <v/>
      </c>
      <c r="V867" t="s">
        <v>16</v>
      </c>
      <c r="W867" t="s">
        <v>1207</v>
      </c>
      <c r="X867" t="s">
        <v>1208</v>
      </c>
      <c r="Y867" t="s">
        <v>1209</v>
      </c>
      <c r="Z867" t="s">
        <v>1210</v>
      </c>
      <c r="AA867" t="s">
        <v>2547</v>
      </c>
      <c r="AB867" t="s">
        <v>2550</v>
      </c>
    </row>
    <row r="868" spans="1:28" ht="15" hidden="1" customHeight="1" x14ac:dyDescent="0.2">
      <c r="A868" t="s">
        <v>1008</v>
      </c>
      <c r="B868" t="s">
        <v>5003</v>
      </c>
      <c r="C868" s="50">
        <f t="shared" ca="1" si="67"/>
        <v>16</v>
      </c>
      <c r="D868" t="s">
        <v>5004</v>
      </c>
      <c r="F868" s="34" t="str">
        <f>IF(AND(V868="TEXT",AB868&lt;&gt;""),"Coded",VLOOKUP(V868,Lists!$E$1:$F$12,2,FALSE))</f>
        <v>Coded</v>
      </c>
      <c r="G868" s="50">
        <f t="shared" ca="1" si="68"/>
        <v>33</v>
      </c>
      <c r="H868" t="s">
        <v>2555</v>
      </c>
      <c r="J868" s="34" t="str">
        <f t="shared" si="65"/>
        <v/>
      </c>
      <c r="K868" s="34" t="str">
        <f t="shared" si="66"/>
        <v/>
      </c>
      <c r="O868" t="s">
        <v>1015</v>
      </c>
      <c r="P868" s="34" t="str">
        <f t="shared" si="69"/>
        <v/>
      </c>
      <c r="V868" t="s">
        <v>16</v>
      </c>
      <c r="W868" t="s">
        <v>1207</v>
      </c>
      <c r="X868" t="s">
        <v>1208</v>
      </c>
      <c r="Y868" t="s">
        <v>1209</v>
      </c>
      <c r="Z868" t="s">
        <v>1210</v>
      </c>
      <c r="AA868" t="s">
        <v>2555</v>
      </c>
      <c r="AB868" t="s">
        <v>2556</v>
      </c>
    </row>
    <row r="869" spans="1:28" ht="15" hidden="1" customHeight="1" x14ac:dyDescent="0.2">
      <c r="A869" t="s">
        <v>1008</v>
      </c>
      <c r="B869" t="s">
        <v>5003</v>
      </c>
      <c r="C869" s="50">
        <f t="shared" ca="1" si="67"/>
        <v>16</v>
      </c>
      <c r="D869" t="s">
        <v>5004</v>
      </c>
      <c r="F869" s="34" t="str">
        <f>IF(AND(V869="TEXT",AB869&lt;&gt;""),"Coded",VLOOKUP(V869,Lists!$E$1:$F$12,2,FALSE))</f>
        <v>Coded</v>
      </c>
      <c r="G869" s="50">
        <f t="shared" ca="1" si="68"/>
        <v>34</v>
      </c>
      <c r="H869" t="s">
        <v>2557</v>
      </c>
      <c r="J869" s="34" t="str">
        <f t="shared" si="65"/>
        <v/>
      </c>
      <c r="K869" s="34" t="str">
        <f t="shared" si="66"/>
        <v/>
      </c>
      <c r="O869" t="s">
        <v>1015</v>
      </c>
      <c r="P869" s="34" t="str">
        <f t="shared" si="69"/>
        <v/>
      </c>
      <c r="V869" t="s">
        <v>16</v>
      </c>
      <c r="W869" t="s">
        <v>1207</v>
      </c>
      <c r="X869" t="s">
        <v>1208</v>
      </c>
      <c r="Y869" t="s">
        <v>1209</v>
      </c>
      <c r="Z869" t="s">
        <v>1210</v>
      </c>
      <c r="AA869" t="s">
        <v>2557</v>
      </c>
      <c r="AB869" t="s">
        <v>2562</v>
      </c>
    </row>
    <row r="870" spans="1:28" ht="15" hidden="1" customHeight="1" x14ac:dyDescent="0.2">
      <c r="A870" t="s">
        <v>1008</v>
      </c>
      <c r="B870" t="s">
        <v>5003</v>
      </c>
      <c r="C870" s="50">
        <f t="shared" ca="1" si="67"/>
        <v>16</v>
      </c>
      <c r="D870" t="s">
        <v>5004</v>
      </c>
      <c r="F870" s="34" t="str">
        <f>IF(AND(V870="TEXT",AB870&lt;&gt;""),"Coded",VLOOKUP(V870,Lists!$E$1:$F$12,2,FALSE))</f>
        <v>Coded</v>
      </c>
      <c r="G870" s="50">
        <f t="shared" ca="1" si="68"/>
        <v>35</v>
      </c>
      <c r="H870" t="s">
        <v>2563</v>
      </c>
      <c r="J870" s="34" t="str">
        <f t="shared" si="65"/>
        <v/>
      </c>
      <c r="K870" s="34" t="str">
        <f t="shared" si="66"/>
        <v/>
      </c>
      <c r="O870" t="s">
        <v>1015</v>
      </c>
      <c r="P870" s="34" t="str">
        <f t="shared" si="69"/>
        <v/>
      </c>
      <c r="V870" t="s">
        <v>16</v>
      </c>
      <c r="W870" t="s">
        <v>1207</v>
      </c>
      <c r="X870" t="s">
        <v>1208</v>
      </c>
      <c r="Y870" t="s">
        <v>1209</v>
      </c>
      <c r="Z870" t="s">
        <v>1210</v>
      </c>
      <c r="AA870" t="s">
        <v>2563</v>
      </c>
      <c r="AB870" t="s">
        <v>2566</v>
      </c>
    </row>
    <row r="871" spans="1:28" ht="15" hidden="1" customHeight="1" x14ac:dyDescent="0.2">
      <c r="A871" t="s">
        <v>1008</v>
      </c>
      <c r="B871" t="s">
        <v>5003</v>
      </c>
      <c r="C871" s="50">
        <f t="shared" ca="1" si="67"/>
        <v>16</v>
      </c>
      <c r="D871" t="s">
        <v>5004</v>
      </c>
      <c r="F871" s="34" t="str">
        <f>IF(AND(V871="TEXT",AB871&lt;&gt;""),"Coded",VLOOKUP(V871,Lists!$E$1:$F$12,2,FALSE))</f>
        <v>Coded</v>
      </c>
      <c r="G871" s="50">
        <f t="shared" ca="1" si="68"/>
        <v>36</v>
      </c>
      <c r="H871" t="s">
        <v>2567</v>
      </c>
      <c r="J871" s="34" t="str">
        <f t="shared" si="65"/>
        <v/>
      </c>
      <c r="K871" s="34" t="str">
        <f t="shared" si="66"/>
        <v/>
      </c>
      <c r="O871" t="s">
        <v>1015</v>
      </c>
      <c r="P871" s="34" t="str">
        <f t="shared" si="69"/>
        <v/>
      </c>
      <c r="V871" t="s">
        <v>16</v>
      </c>
      <c r="W871" t="s">
        <v>1207</v>
      </c>
      <c r="X871" t="s">
        <v>1208</v>
      </c>
      <c r="Y871" t="s">
        <v>1209</v>
      </c>
      <c r="Z871" t="s">
        <v>1210</v>
      </c>
      <c r="AA871" t="s">
        <v>2567</v>
      </c>
      <c r="AB871" t="s">
        <v>2571</v>
      </c>
    </row>
    <row r="872" spans="1:28" ht="15" hidden="1" customHeight="1" x14ac:dyDescent="0.2">
      <c r="A872" t="s">
        <v>1008</v>
      </c>
      <c r="B872" t="s">
        <v>5003</v>
      </c>
      <c r="C872" s="50">
        <f t="shared" ca="1" si="67"/>
        <v>16</v>
      </c>
      <c r="D872" t="s">
        <v>5004</v>
      </c>
      <c r="F872" s="34" t="str">
        <f>IF(AND(V872="TEXT",AB872&lt;&gt;""),"Coded",VLOOKUP(V872,Lists!$E$1:$F$12,2,FALSE))</f>
        <v>Coded</v>
      </c>
      <c r="G872" s="50">
        <f t="shared" ca="1" si="68"/>
        <v>37</v>
      </c>
      <c r="H872" t="s">
        <v>2572</v>
      </c>
      <c r="J872" s="34" t="str">
        <f t="shared" si="65"/>
        <v/>
      </c>
      <c r="K872" s="34" t="str">
        <f t="shared" si="66"/>
        <v/>
      </c>
      <c r="O872" t="s">
        <v>1015</v>
      </c>
      <c r="P872" s="34" t="str">
        <f t="shared" si="69"/>
        <v/>
      </c>
      <c r="V872" t="s">
        <v>16</v>
      </c>
      <c r="W872" t="s">
        <v>1207</v>
      </c>
      <c r="X872" t="s">
        <v>1208</v>
      </c>
      <c r="Y872" t="s">
        <v>1209</v>
      </c>
      <c r="Z872" t="s">
        <v>1210</v>
      </c>
      <c r="AA872" t="s">
        <v>2572</v>
      </c>
      <c r="AB872" t="s">
        <v>2577</v>
      </c>
    </row>
    <row r="873" spans="1:28" ht="15" hidden="1" customHeight="1" x14ac:dyDescent="0.2">
      <c r="A873" t="s">
        <v>1008</v>
      </c>
      <c r="B873" t="s">
        <v>5003</v>
      </c>
      <c r="C873" s="50">
        <f t="shared" ca="1" si="67"/>
        <v>16</v>
      </c>
      <c r="D873" t="s">
        <v>5004</v>
      </c>
      <c r="F873" s="34" t="str">
        <f>IF(AND(V873="TEXT",AB873&lt;&gt;""),"Coded",VLOOKUP(V873,Lists!$E$1:$F$12,2,FALSE))</f>
        <v>Coded</v>
      </c>
      <c r="G873" s="50">
        <f t="shared" ca="1" si="68"/>
        <v>38</v>
      </c>
      <c r="H873" t="s">
        <v>2578</v>
      </c>
      <c r="J873" s="34" t="str">
        <f t="shared" si="65"/>
        <v/>
      </c>
      <c r="K873" s="34" t="str">
        <f t="shared" si="66"/>
        <v/>
      </c>
      <c r="O873" t="s">
        <v>1015</v>
      </c>
      <c r="P873" s="34" t="str">
        <f t="shared" si="69"/>
        <v/>
      </c>
      <c r="V873" t="s">
        <v>16</v>
      </c>
      <c r="W873" t="s">
        <v>1207</v>
      </c>
      <c r="X873" t="s">
        <v>1208</v>
      </c>
      <c r="Y873" t="s">
        <v>1209</v>
      </c>
      <c r="Z873" t="s">
        <v>1210</v>
      </c>
      <c r="AA873" t="s">
        <v>2578</v>
      </c>
      <c r="AB873" t="s">
        <v>2583</v>
      </c>
    </row>
    <row r="874" spans="1:28" ht="15" hidden="1" customHeight="1" x14ac:dyDescent="0.2">
      <c r="A874" t="s">
        <v>1008</v>
      </c>
      <c r="B874" t="s">
        <v>5003</v>
      </c>
      <c r="C874" s="50">
        <f t="shared" ca="1" si="67"/>
        <v>16</v>
      </c>
      <c r="D874" t="s">
        <v>5004</v>
      </c>
      <c r="F874" s="34" t="str">
        <f>IF(AND(V874="TEXT",AB874&lt;&gt;""),"Coded",VLOOKUP(V874,Lists!$E$1:$F$12,2,FALSE))</f>
        <v>Coded</v>
      </c>
      <c r="G874" s="50">
        <f t="shared" ca="1" si="68"/>
        <v>39</v>
      </c>
      <c r="H874" t="s">
        <v>2584</v>
      </c>
      <c r="J874" s="34" t="str">
        <f t="shared" si="65"/>
        <v/>
      </c>
      <c r="K874" s="34" t="str">
        <f t="shared" si="66"/>
        <v/>
      </c>
      <c r="O874" t="s">
        <v>1015</v>
      </c>
      <c r="P874" s="34" t="str">
        <f t="shared" si="69"/>
        <v/>
      </c>
      <c r="V874" t="s">
        <v>16</v>
      </c>
      <c r="W874" t="s">
        <v>1207</v>
      </c>
      <c r="X874" t="s">
        <v>1208</v>
      </c>
      <c r="Y874" t="s">
        <v>1209</v>
      </c>
      <c r="Z874" t="s">
        <v>1210</v>
      </c>
      <c r="AA874" t="s">
        <v>2584</v>
      </c>
      <c r="AB874" t="s">
        <v>2589</v>
      </c>
    </row>
    <row r="875" spans="1:28" ht="15" hidden="1" customHeight="1" x14ac:dyDescent="0.2">
      <c r="A875" t="s">
        <v>1008</v>
      </c>
      <c r="B875" t="s">
        <v>5003</v>
      </c>
      <c r="C875" s="50">
        <f t="shared" ca="1" si="67"/>
        <v>16</v>
      </c>
      <c r="D875" t="s">
        <v>5004</v>
      </c>
      <c r="F875" s="34" t="str">
        <f>IF(AND(V875="TEXT",AB875&lt;&gt;""),"Coded",VLOOKUP(V875,Lists!$E$1:$F$12,2,FALSE))</f>
        <v>Coded</v>
      </c>
      <c r="G875" s="50">
        <f t="shared" ca="1" si="68"/>
        <v>40</v>
      </c>
      <c r="H875" t="s">
        <v>2590</v>
      </c>
      <c r="J875" s="34" t="str">
        <f t="shared" si="65"/>
        <v/>
      </c>
      <c r="K875" s="34" t="str">
        <f t="shared" si="66"/>
        <v/>
      </c>
      <c r="O875" t="s">
        <v>1015</v>
      </c>
      <c r="P875" s="34" t="str">
        <f t="shared" si="69"/>
        <v/>
      </c>
      <c r="V875" t="s">
        <v>16</v>
      </c>
      <c r="W875" t="s">
        <v>1207</v>
      </c>
      <c r="X875" t="s">
        <v>1208</v>
      </c>
      <c r="Y875" t="s">
        <v>1209</v>
      </c>
      <c r="Z875" t="s">
        <v>1210</v>
      </c>
      <c r="AA875" t="s">
        <v>2590</v>
      </c>
      <c r="AB875" t="s">
        <v>2595</v>
      </c>
    </row>
    <row r="876" spans="1:28" ht="15" hidden="1" customHeight="1" x14ac:dyDescent="0.2">
      <c r="A876" t="s">
        <v>1008</v>
      </c>
      <c r="B876" t="s">
        <v>5003</v>
      </c>
      <c r="C876" s="50">
        <f t="shared" ca="1" si="67"/>
        <v>16</v>
      </c>
      <c r="D876" t="s">
        <v>5004</v>
      </c>
      <c r="F876" s="34" t="str">
        <f>IF(AND(V876="TEXT",AB876&lt;&gt;""),"Coded",VLOOKUP(V876,Lists!$E$1:$F$12,2,FALSE))</f>
        <v>Coded</v>
      </c>
      <c r="G876" s="50">
        <f t="shared" ca="1" si="68"/>
        <v>41</v>
      </c>
      <c r="H876" t="s">
        <v>2599</v>
      </c>
      <c r="J876" s="34" t="str">
        <f t="shared" si="65"/>
        <v/>
      </c>
      <c r="K876" s="34" t="str">
        <f t="shared" si="66"/>
        <v/>
      </c>
      <c r="O876" t="s">
        <v>1015</v>
      </c>
      <c r="P876" s="34" t="str">
        <f t="shared" si="69"/>
        <v/>
      </c>
      <c r="V876" t="s">
        <v>16</v>
      </c>
      <c r="W876" t="s">
        <v>1207</v>
      </c>
      <c r="X876" t="s">
        <v>1208</v>
      </c>
      <c r="Y876" t="s">
        <v>1209</v>
      </c>
      <c r="Z876" t="s">
        <v>1210</v>
      </c>
      <c r="AA876" t="s">
        <v>2599</v>
      </c>
      <c r="AB876" t="s">
        <v>2600</v>
      </c>
    </row>
    <row r="877" spans="1:28" ht="15" hidden="1" customHeight="1" x14ac:dyDescent="0.2">
      <c r="A877" t="s">
        <v>1008</v>
      </c>
      <c r="B877" t="s">
        <v>5003</v>
      </c>
      <c r="C877" s="50">
        <f t="shared" ca="1" si="67"/>
        <v>16</v>
      </c>
      <c r="D877" t="s">
        <v>5004</v>
      </c>
      <c r="F877" s="34" t="str">
        <f>IF(AND(V877="TEXT",AB877&lt;&gt;""),"Coded",VLOOKUP(V877,Lists!$E$1:$F$12,2,FALSE))</f>
        <v>Coded</v>
      </c>
      <c r="G877" s="50">
        <f t="shared" ca="1" si="68"/>
        <v>42</v>
      </c>
      <c r="H877" t="s">
        <v>2601</v>
      </c>
      <c r="J877" s="34" t="str">
        <f t="shared" si="65"/>
        <v/>
      </c>
      <c r="K877" s="34" t="str">
        <f t="shared" si="66"/>
        <v/>
      </c>
      <c r="O877" t="s">
        <v>1015</v>
      </c>
      <c r="P877" s="34" t="str">
        <f t="shared" si="69"/>
        <v/>
      </c>
      <c r="V877" t="s">
        <v>16</v>
      </c>
      <c r="W877" t="s">
        <v>1207</v>
      </c>
      <c r="X877" t="s">
        <v>1208</v>
      </c>
      <c r="Y877" t="s">
        <v>1209</v>
      </c>
      <c r="Z877" t="s">
        <v>1210</v>
      </c>
      <c r="AA877" t="s">
        <v>2601</v>
      </c>
      <c r="AB877" t="s">
        <v>2605</v>
      </c>
    </row>
    <row r="878" spans="1:28" ht="15" hidden="1" customHeight="1" x14ac:dyDescent="0.2">
      <c r="A878" t="s">
        <v>1008</v>
      </c>
      <c r="B878" t="s">
        <v>5003</v>
      </c>
      <c r="C878" s="50">
        <f t="shared" ca="1" si="67"/>
        <v>16</v>
      </c>
      <c r="D878" t="s">
        <v>5004</v>
      </c>
      <c r="F878" s="34" t="str">
        <f>IF(AND(V878="TEXT",AB878&lt;&gt;""),"Coded",VLOOKUP(V878,Lists!$E$1:$F$12,2,FALSE))</f>
        <v>Coded</v>
      </c>
      <c r="G878" s="50">
        <f t="shared" ca="1" si="68"/>
        <v>43</v>
      </c>
      <c r="H878" t="s">
        <v>2606</v>
      </c>
      <c r="J878" s="34" t="str">
        <f t="shared" si="65"/>
        <v/>
      </c>
      <c r="K878" s="34" t="str">
        <f t="shared" si="66"/>
        <v/>
      </c>
      <c r="O878" t="s">
        <v>1015</v>
      </c>
      <c r="P878" s="34" t="str">
        <f t="shared" si="69"/>
        <v/>
      </c>
      <c r="V878" t="s">
        <v>16</v>
      </c>
      <c r="W878" t="s">
        <v>1207</v>
      </c>
      <c r="X878" t="s">
        <v>1208</v>
      </c>
      <c r="Y878" t="s">
        <v>1209</v>
      </c>
      <c r="Z878" t="s">
        <v>1210</v>
      </c>
      <c r="AA878" t="s">
        <v>2606</v>
      </c>
      <c r="AB878" t="s">
        <v>2612</v>
      </c>
    </row>
    <row r="879" spans="1:28" ht="15" hidden="1" customHeight="1" x14ac:dyDescent="0.2">
      <c r="A879" t="s">
        <v>1008</v>
      </c>
      <c r="B879" t="s">
        <v>5003</v>
      </c>
      <c r="C879" s="50">
        <f t="shared" ca="1" si="67"/>
        <v>16</v>
      </c>
      <c r="D879" t="s">
        <v>5004</v>
      </c>
      <c r="F879" s="34" t="str">
        <f>IF(AND(V879="TEXT",AB879&lt;&gt;""),"Coded",VLOOKUP(V879,Lists!$E$1:$F$12,2,FALSE))</f>
        <v>Coded</v>
      </c>
      <c r="G879" s="50">
        <f t="shared" ca="1" si="68"/>
        <v>44</v>
      </c>
      <c r="H879" t="s">
        <v>2613</v>
      </c>
      <c r="J879" s="34" t="str">
        <f t="shared" si="65"/>
        <v/>
      </c>
      <c r="K879" s="34" t="str">
        <f t="shared" si="66"/>
        <v/>
      </c>
      <c r="O879" t="s">
        <v>1015</v>
      </c>
      <c r="P879" s="34" t="str">
        <f t="shared" si="69"/>
        <v/>
      </c>
      <c r="V879" t="s">
        <v>16</v>
      </c>
      <c r="W879" t="s">
        <v>1207</v>
      </c>
      <c r="X879" t="s">
        <v>1208</v>
      </c>
      <c r="Y879" t="s">
        <v>1209</v>
      </c>
      <c r="Z879" t="s">
        <v>1210</v>
      </c>
      <c r="AA879" t="s">
        <v>2613</v>
      </c>
      <c r="AB879" t="s">
        <v>2617</v>
      </c>
    </row>
    <row r="880" spans="1:28" ht="15" hidden="1" customHeight="1" x14ac:dyDescent="0.2">
      <c r="A880" t="s">
        <v>1008</v>
      </c>
      <c r="B880" t="s">
        <v>5003</v>
      </c>
      <c r="C880" s="50">
        <f t="shared" ca="1" si="67"/>
        <v>16</v>
      </c>
      <c r="D880" t="s">
        <v>5004</v>
      </c>
      <c r="F880" s="34" t="str">
        <f>IF(AND(V880="TEXT",AB880&lt;&gt;""),"Coded",VLOOKUP(V880,Lists!$E$1:$F$12,2,FALSE))</f>
        <v>Coded</v>
      </c>
      <c r="G880" s="50">
        <f t="shared" ca="1" si="68"/>
        <v>45</v>
      </c>
      <c r="H880" t="s">
        <v>2621</v>
      </c>
      <c r="J880" s="34" t="str">
        <f t="shared" si="65"/>
        <v/>
      </c>
      <c r="K880" s="34" t="str">
        <f t="shared" si="66"/>
        <v/>
      </c>
      <c r="O880" t="s">
        <v>1015</v>
      </c>
      <c r="P880" s="34" t="str">
        <f t="shared" si="69"/>
        <v/>
      </c>
      <c r="V880" t="s">
        <v>16</v>
      </c>
      <c r="W880" t="s">
        <v>1207</v>
      </c>
      <c r="X880" t="s">
        <v>1208</v>
      </c>
      <c r="Y880" t="s">
        <v>1209</v>
      </c>
      <c r="Z880" t="s">
        <v>1210</v>
      </c>
      <c r="AA880" t="s">
        <v>2621</v>
      </c>
      <c r="AB880" t="s">
        <v>2622</v>
      </c>
    </row>
    <row r="881" spans="1:28" ht="15" hidden="1" customHeight="1" x14ac:dyDescent="0.2">
      <c r="A881" t="s">
        <v>1008</v>
      </c>
      <c r="B881" t="s">
        <v>5003</v>
      </c>
      <c r="C881" s="50">
        <f t="shared" ca="1" si="67"/>
        <v>17</v>
      </c>
      <c r="D881" t="s">
        <v>4244</v>
      </c>
      <c r="F881" s="34" t="str">
        <f>IF(AND(V881="TEXT",AB881&lt;&gt;""),"Coded",VLOOKUP(V881,Lists!$E$1:$F$12,2,FALSE))</f>
        <v>Text</v>
      </c>
      <c r="G881" s="50" t="str">
        <f t="shared" ca="1" si="68"/>
        <v/>
      </c>
      <c r="H881" t="s">
        <v>1015</v>
      </c>
      <c r="J881" s="34" t="str">
        <f t="shared" si="65"/>
        <v/>
      </c>
      <c r="K881" s="34">
        <f t="shared" si="66"/>
        <v>50</v>
      </c>
      <c r="O881" t="s">
        <v>5005</v>
      </c>
      <c r="P881" s="34" t="str">
        <f t="shared" si="69"/>
        <v>Hide concept if [Signs and symptoms 1] &lt;&gt; 'Other'</v>
      </c>
      <c r="V881" t="s">
        <v>16</v>
      </c>
      <c r="W881" t="s">
        <v>1182</v>
      </c>
      <c r="X881" t="s">
        <v>1183</v>
      </c>
      <c r="Y881" t="s">
        <v>1015</v>
      </c>
      <c r="Z881" t="s">
        <v>1015</v>
      </c>
      <c r="AA881" t="s">
        <v>1015</v>
      </c>
      <c r="AB881" t="s">
        <v>1015</v>
      </c>
    </row>
    <row r="882" spans="1:28" ht="15" hidden="1" customHeight="1" x14ac:dyDescent="0.2">
      <c r="A882" t="s">
        <v>1008</v>
      </c>
      <c r="B882" t="s">
        <v>5003</v>
      </c>
      <c r="C882" s="50">
        <f t="shared" ca="1" si="67"/>
        <v>18</v>
      </c>
      <c r="D882" t="s">
        <v>5006</v>
      </c>
      <c r="F882" s="34" t="str">
        <f>IF(AND(V882="TEXT",AB882&lt;&gt;""),"Coded",VLOOKUP(V882,Lists!$E$1:$F$12,2,FALSE))</f>
        <v>Coded</v>
      </c>
      <c r="G882" s="50">
        <f t="shared" ca="1" si="68"/>
        <v>1</v>
      </c>
      <c r="H882" t="s">
        <v>2377</v>
      </c>
      <c r="J882" s="34" t="str">
        <f t="shared" si="65"/>
        <v/>
      </c>
      <c r="K882" s="34" t="str">
        <f t="shared" si="66"/>
        <v/>
      </c>
      <c r="O882" t="s">
        <v>1015</v>
      </c>
      <c r="P882" s="34" t="str">
        <f t="shared" si="69"/>
        <v/>
      </c>
      <c r="V882" t="s">
        <v>16</v>
      </c>
      <c r="W882" t="s">
        <v>1215</v>
      </c>
      <c r="X882" t="s">
        <v>1216</v>
      </c>
      <c r="Y882" t="s">
        <v>1209</v>
      </c>
      <c r="Z882" t="s">
        <v>1210</v>
      </c>
      <c r="AA882" t="s">
        <v>2377</v>
      </c>
      <c r="AB882" t="s">
        <v>2379</v>
      </c>
    </row>
    <row r="883" spans="1:28" ht="15" hidden="1" customHeight="1" x14ac:dyDescent="0.2">
      <c r="A883" t="s">
        <v>1008</v>
      </c>
      <c r="B883" t="s">
        <v>5003</v>
      </c>
      <c r="C883" s="50">
        <f t="shared" ca="1" si="67"/>
        <v>18</v>
      </c>
      <c r="D883" t="s">
        <v>5006</v>
      </c>
      <c r="F883" s="34" t="str">
        <f>IF(AND(V883="TEXT",AB883&lt;&gt;""),"Coded",VLOOKUP(V883,Lists!$E$1:$F$12,2,FALSE))</f>
        <v>Coded</v>
      </c>
      <c r="G883" s="50">
        <f t="shared" ca="1" si="68"/>
        <v>2</v>
      </c>
      <c r="H883" t="s">
        <v>2380</v>
      </c>
      <c r="J883" s="34" t="str">
        <f t="shared" si="65"/>
        <v/>
      </c>
      <c r="K883" s="34" t="str">
        <f t="shared" si="66"/>
        <v/>
      </c>
      <c r="O883" t="s">
        <v>1015</v>
      </c>
      <c r="P883" s="34" t="str">
        <f t="shared" si="69"/>
        <v/>
      </c>
      <c r="V883" t="s">
        <v>16</v>
      </c>
      <c r="W883" t="s">
        <v>1215</v>
      </c>
      <c r="X883" t="s">
        <v>1216</v>
      </c>
      <c r="Y883" t="s">
        <v>1209</v>
      </c>
      <c r="Z883" t="s">
        <v>1210</v>
      </c>
      <c r="AA883" t="s">
        <v>2380</v>
      </c>
      <c r="AB883" t="s">
        <v>2385</v>
      </c>
    </row>
    <row r="884" spans="1:28" ht="15" hidden="1" customHeight="1" x14ac:dyDescent="0.2">
      <c r="A884" t="s">
        <v>1008</v>
      </c>
      <c r="B884" t="s">
        <v>5003</v>
      </c>
      <c r="C884" s="50">
        <f t="shared" ca="1" si="67"/>
        <v>18</v>
      </c>
      <c r="D884" t="s">
        <v>5006</v>
      </c>
      <c r="F884" s="34" t="str">
        <f>IF(AND(V884="TEXT",AB884&lt;&gt;""),"Coded",VLOOKUP(V884,Lists!$E$1:$F$12,2,FALSE))</f>
        <v>Coded</v>
      </c>
      <c r="G884" s="50">
        <f t="shared" ca="1" si="68"/>
        <v>3</v>
      </c>
      <c r="H884" t="s">
        <v>2386</v>
      </c>
      <c r="J884" s="34" t="str">
        <f t="shared" si="65"/>
        <v/>
      </c>
      <c r="K884" s="34" t="str">
        <f t="shared" si="66"/>
        <v/>
      </c>
      <c r="O884" t="s">
        <v>1015</v>
      </c>
      <c r="P884" s="34" t="str">
        <f t="shared" si="69"/>
        <v/>
      </c>
      <c r="V884" t="s">
        <v>16</v>
      </c>
      <c r="W884" t="s">
        <v>1215</v>
      </c>
      <c r="X884" t="s">
        <v>1216</v>
      </c>
      <c r="Y884" t="s">
        <v>1209</v>
      </c>
      <c r="Z884" t="s">
        <v>1210</v>
      </c>
      <c r="AA884" t="s">
        <v>2386</v>
      </c>
      <c r="AB884" t="s">
        <v>2391</v>
      </c>
    </row>
    <row r="885" spans="1:28" ht="15" hidden="1" customHeight="1" x14ac:dyDescent="0.2">
      <c r="A885" t="s">
        <v>1008</v>
      </c>
      <c r="B885" t="s">
        <v>5003</v>
      </c>
      <c r="C885" s="50">
        <f t="shared" ca="1" si="67"/>
        <v>18</v>
      </c>
      <c r="D885" t="s">
        <v>5006</v>
      </c>
      <c r="F885" s="34" t="str">
        <f>IF(AND(V885="TEXT",AB885&lt;&gt;""),"Coded",VLOOKUP(V885,Lists!$E$1:$F$12,2,FALSE))</f>
        <v>Coded</v>
      </c>
      <c r="G885" s="50">
        <f t="shared" ca="1" si="68"/>
        <v>4</v>
      </c>
      <c r="H885" t="s">
        <v>2392</v>
      </c>
      <c r="J885" s="34" t="str">
        <f t="shared" si="65"/>
        <v/>
      </c>
      <c r="K885" s="34" t="str">
        <f t="shared" si="66"/>
        <v/>
      </c>
      <c r="O885" t="s">
        <v>1015</v>
      </c>
      <c r="P885" s="34" t="str">
        <f t="shared" si="69"/>
        <v/>
      </c>
      <c r="V885" t="s">
        <v>16</v>
      </c>
      <c r="W885" t="s">
        <v>1215</v>
      </c>
      <c r="X885" t="s">
        <v>1216</v>
      </c>
      <c r="Y885" t="s">
        <v>1209</v>
      </c>
      <c r="Z885" t="s">
        <v>1210</v>
      </c>
      <c r="AA885" t="s">
        <v>2392</v>
      </c>
      <c r="AB885" t="s">
        <v>2398</v>
      </c>
    </row>
    <row r="886" spans="1:28" ht="15" hidden="1" customHeight="1" x14ac:dyDescent="0.2">
      <c r="A886" t="s">
        <v>1008</v>
      </c>
      <c r="B886" t="s">
        <v>5003</v>
      </c>
      <c r="C886" s="50">
        <f t="shared" ca="1" si="67"/>
        <v>18</v>
      </c>
      <c r="D886" t="s">
        <v>5006</v>
      </c>
      <c r="F886" s="34" t="str">
        <f>IF(AND(V886="TEXT",AB886&lt;&gt;""),"Coded",VLOOKUP(V886,Lists!$E$1:$F$12,2,FALSE))</f>
        <v>Coded</v>
      </c>
      <c r="G886" s="50">
        <f t="shared" ca="1" si="68"/>
        <v>5</v>
      </c>
      <c r="H886" t="s">
        <v>2399</v>
      </c>
      <c r="J886" s="34" t="str">
        <f t="shared" si="65"/>
        <v/>
      </c>
      <c r="K886" s="34" t="str">
        <f t="shared" si="66"/>
        <v/>
      </c>
      <c r="O886" t="s">
        <v>1015</v>
      </c>
      <c r="P886" s="34" t="str">
        <f t="shared" si="69"/>
        <v/>
      </c>
      <c r="V886" t="s">
        <v>16</v>
      </c>
      <c r="W886" t="s">
        <v>1215</v>
      </c>
      <c r="X886" t="s">
        <v>1216</v>
      </c>
      <c r="Y886" t="s">
        <v>1209</v>
      </c>
      <c r="Z886" t="s">
        <v>1210</v>
      </c>
      <c r="AA886" t="s">
        <v>2399</v>
      </c>
      <c r="AB886" t="s">
        <v>2404</v>
      </c>
    </row>
    <row r="887" spans="1:28" ht="15" hidden="1" customHeight="1" x14ac:dyDescent="0.2">
      <c r="A887" t="s">
        <v>1008</v>
      </c>
      <c r="B887" t="s">
        <v>5003</v>
      </c>
      <c r="C887" s="50">
        <f t="shared" ca="1" si="67"/>
        <v>18</v>
      </c>
      <c r="D887" t="s">
        <v>5006</v>
      </c>
      <c r="F887" s="34" t="str">
        <f>IF(AND(V887="TEXT",AB887&lt;&gt;""),"Coded",VLOOKUP(V887,Lists!$E$1:$F$12,2,FALSE))</f>
        <v>Coded</v>
      </c>
      <c r="G887" s="50">
        <f t="shared" ca="1" si="68"/>
        <v>6</v>
      </c>
      <c r="H887" t="s">
        <v>2405</v>
      </c>
      <c r="J887" s="34" t="str">
        <f t="shared" si="65"/>
        <v/>
      </c>
      <c r="K887" s="34" t="str">
        <f t="shared" si="66"/>
        <v/>
      </c>
      <c r="O887" t="s">
        <v>1015</v>
      </c>
      <c r="P887" s="34" t="str">
        <f t="shared" si="69"/>
        <v/>
      </c>
      <c r="V887" t="s">
        <v>16</v>
      </c>
      <c r="W887" t="s">
        <v>1215</v>
      </c>
      <c r="X887" t="s">
        <v>1216</v>
      </c>
      <c r="Y887" t="s">
        <v>1209</v>
      </c>
      <c r="Z887" t="s">
        <v>1210</v>
      </c>
      <c r="AA887" t="s">
        <v>2405</v>
      </c>
      <c r="AB887" t="s">
        <v>2407</v>
      </c>
    </row>
    <row r="888" spans="1:28" ht="15" hidden="1" customHeight="1" x14ac:dyDescent="0.2">
      <c r="A888" t="s">
        <v>1008</v>
      </c>
      <c r="B888" t="s">
        <v>5003</v>
      </c>
      <c r="C888" s="50">
        <f t="shared" ca="1" si="67"/>
        <v>18</v>
      </c>
      <c r="D888" t="s">
        <v>5006</v>
      </c>
      <c r="F888" s="34" t="str">
        <f>IF(AND(V888="TEXT",AB888&lt;&gt;""),"Coded",VLOOKUP(V888,Lists!$E$1:$F$12,2,FALSE))</f>
        <v>Coded</v>
      </c>
      <c r="G888" s="50">
        <f t="shared" ca="1" si="68"/>
        <v>7</v>
      </c>
      <c r="H888" t="s">
        <v>2408</v>
      </c>
      <c r="J888" s="34" t="str">
        <f t="shared" si="65"/>
        <v/>
      </c>
      <c r="K888" s="34" t="str">
        <f t="shared" si="66"/>
        <v/>
      </c>
      <c r="O888" t="s">
        <v>1015</v>
      </c>
      <c r="P888" s="34" t="str">
        <f t="shared" si="69"/>
        <v/>
      </c>
      <c r="V888" t="s">
        <v>16</v>
      </c>
      <c r="W888" t="s">
        <v>1215</v>
      </c>
      <c r="X888" t="s">
        <v>1216</v>
      </c>
      <c r="Y888" t="s">
        <v>1209</v>
      </c>
      <c r="Z888" t="s">
        <v>1210</v>
      </c>
      <c r="AA888" t="s">
        <v>2408</v>
      </c>
      <c r="AB888" t="s">
        <v>2413</v>
      </c>
    </row>
    <row r="889" spans="1:28" ht="15" hidden="1" customHeight="1" x14ac:dyDescent="0.2">
      <c r="A889" t="s">
        <v>1008</v>
      </c>
      <c r="B889" t="s">
        <v>5003</v>
      </c>
      <c r="C889" s="50">
        <f t="shared" ca="1" si="67"/>
        <v>18</v>
      </c>
      <c r="D889" t="s">
        <v>5006</v>
      </c>
      <c r="F889" s="34" t="str">
        <f>IF(AND(V889="TEXT",AB889&lt;&gt;""),"Coded",VLOOKUP(V889,Lists!$E$1:$F$12,2,FALSE))</f>
        <v>Coded</v>
      </c>
      <c r="G889" s="50">
        <f t="shared" ca="1" si="68"/>
        <v>8</v>
      </c>
      <c r="H889" t="s">
        <v>2414</v>
      </c>
      <c r="J889" s="34" t="str">
        <f t="shared" si="65"/>
        <v/>
      </c>
      <c r="K889" s="34" t="str">
        <f t="shared" si="66"/>
        <v/>
      </c>
      <c r="O889" t="s">
        <v>1015</v>
      </c>
      <c r="P889" s="34" t="str">
        <f t="shared" si="69"/>
        <v/>
      </c>
      <c r="V889" t="s">
        <v>16</v>
      </c>
      <c r="W889" t="s">
        <v>1215</v>
      </c>
      <c r="X889" t="s">
        <v>1216</v>
      </c>
      <c r="Y889" t="s">
        <v>1209</v>
      </c>
      <c r="Z889" t="s">
        <v>1210</v>
      </c>
      <c r="AA889" t="s">
        <v>2414</v>
      </c>
      <c r="AB889" t="s">
        <v>2419</v>
      </c>
    </row>
    <row r="890" spans="1:28" ht="15" hidden="1" customHeight="1" x14ac:dyDescent="0.2">
      <c r="A890" t="s">
        <v>1008</v>
      </c>
      <c r="B890" t="s">
        <v>5003</v>
      </c>
      <c r="C890" s="50">
        <f t="shared" ca="1" si="67"/>
        <v>18</v>
      </c>
      <c r="D890" t="s">
        <v>5006</v>
      </c>
      <c r="F890" s="34" t="str">
        <f>IF(AND(V890="TEXT",AB890&lt;&gt;""),"Coded",VLOOKUP(V890,Lists!$E$1:$F$12,2,FALSE))</f>
        <v>Coded</v>
      </c>
      <c r="G890" s="50">
        <f t="shared" ca="1" si="68"/>
        <v>9</v>
      </c>
      <c r="H890" t="s">
        <v>2420</v>
      </c>
      <c r="J890" s="34" t="str">
        <f t="shared" si="65"/>
        <v/>
      </c>
      <c r="K890" s="34" t="str">
        <f t="shared" si="66"/>
        <v/>
      </c>
      <c r="O890" t="s">
        <v>1015</v>
      </c>
      <c r="P890" s="34" t="str">
        <f t="shared" si="69"/>
        <v/>
      </c>
      <c r="V890" t="s">
        <v>16</v>
      </c>
      <c r="W890" t="s">
        <v>1215</v>
      </c>
      <c r="X890" t="s">
        <v>1216</v>
      </c>
      <c r="Y890" t="s">
        <v>1209</v>
      </c>
      <c r="Z890" t="s">
        <v>1210</v>
      </c>
      <c r="AA890" t="s">
        <v>2420</v>
      </c>
      <c r="AB890" t="s">
        <v>2425</v>
      </c>
    </row>
    <row r="891" spans="1:28" ht="15" hidden="1" customHeight="1" x14ac:dyDescent="0.2">
      <c r="A891" t="s">
        <v>1008</v>
      </c>
      <c r="B891" t="s">
        <v>5003</v>
      </c>
      <c r="C891" s="50">
        <f t="shared" ca="1" si="67"/>
        <v>18</v>
      </c>
      <c r="D891" t="s">
        <v>5006</v>
      </c>
      <c r="F891" s="34" t="str">
        <f>IF(AND(V891="TEXT",AB891&lt;&gt;""),"Coded",VLOOKUP(V891,Lists!$E$1:$F$12,2,FALSE))</f>
        <v>Coded</v>
      </c>
      <c r="G891" s="50">
        <f t="shared" ca="1" si="68"/>
        <v>10</v>
      </c>
      <c r="H891" t="s">
        <v>2426</v>
      </c>
      <c r="J891" s="34" t="str">
        <f t="shared" si="65"/>
        <v/>
      </c>
      <c r="K891" s="34" t="str">
        <f t="shared" si="66"/>
        <v/>
      </c>
      <c r="O891" t="s">
        <v>1015</v>
      </c>
      <c r="P891" s="34" t="str">
        <f t="shared" si="69"/>
        <v/>
      </c>
      <c r="V891" t="s">
        <v>16</v>
      </c>
      <c r="W891" t="s">
        <v>1215</v>
      </c>
      <c r="X891" t="s">
        <v>1216</v>
      </c>
      <c r="Y891" t="s">
        <v>1209</v>
      </c>
      <c r="Z891" t="s">
        <v>1210</v>
      </c>
      <c r="AA891" t="s">
        <v>2426</v>
      </c>
      <c r="AB891" t="s">
        <v>2432</v>
      </c>
    </row>
    <row r="892" spans="1:28" ht="15" hidden="1" customHeight="1" x14ac:dyDescent="0.2">
      <c r="A892" t="s">
        <v>1008</v>
      </c>
      <c r="B892" t="s">
        <v>5003</v>
      </c>
      <c r="C892" s="50">
        <f t="shared" ca="1" si="67"/>
        <v>18</v>
      </c>
      <c r="D892" t="s">
        <v>5006</v>
      </c>
      <c r="F892" s="34" t="str">
        <f>IF(AND(V892="TEXT",AB892&lt;&gt;""),"Coded",VLOOKUP(V892,Lists!$E$1:$F$12,2,FALSE))</f>
        <v>Coded</v>
      </c>
      <c r="G892" s="50">
        <f t="shared" ca="1" si="68"/>
        <v>11</v>
      </c>
      <c r="H892" t="s">
        <v>2433</v>
      </c>
      <c r="J892" s="34" t="str">
        <f t="shared" si="65"/>
        <v/>
      </c>
      <c r="K892" s="34" t="str">
        <f t="shared" si="66"/>
        <v/>
      </c>
      <c r="O892" t="s">
        <v>1015</v>
      </c>
      <c r="P892" s="34" t="str">
        <f t="shared" si="69"/>
        <v/>
      </c>
      <c r="V892" t="s">
        <v>16</v>
      </c>
      <c r="W892" t="s">
        <v>1215</v>
      </c>
      <c r="X892" t="s">
        <v>1216</v>
      </c>
      <c r="Y892" t="s">
        <v>1209</v>
      </c>
      <c r="Z892" t="s">
        <v>1210</v>
      </c>
      <c r="AA892" t="s">
        <v>2433</v>
      </c>
      <c r="AB892" t="s">
        <v>2437</v>
      </c>
    </row>
    <row r="893" spans="1:28" ht="15" hidden="1" customHeight="1" x14ac:dyDescent="0.2">
      <c r="A893" t="s">
        <v>1008</v>
      </c>
      <c r="B893" t="s">
        <v>5003</v>
      </c>
      <c r="C893" s="50">
        <f t="shared" ca="1" si="67"/>
        <v>18</v>
      </c>
      <c r="D893" t="s">
        <v>5006</v>
      </c>
      <c r="F893" s="34" t="str">
        <f>IF(AND(V893="TEXT",AB893&lt;&gt;""),"Coded",VLOOKUP(V893,Lists!$E$1:$F$12,2,FALSE))</f>
        <v>Coded</v>
      </c>
      <c r="G893" s="50">
        <f t="shared" ca="1" si="68"/>
        <v>12</v>
      </c>
      <c r="H893" t="s">
        <v>2438</v>
      </c>
      <c r="J893" s="34" t="str">
        <f t="shared" si="65"/>
        <v/>
      </c>
      <c r="K893" s="34" t="str">
        <f t="shared" si="66"/>
        <v/>
      </c>
      <c r="O893" t="s">
        <v>1015</v>
      </c>
      <c r="P893" s="34" t="str">
        <f t="shared" si="69"/>
        <v/>
      </c>
      <c r="V893" t="s">
        <v>16</v>
      </c>
      <c r="W893" t="s">
        <v>1215</v>
      </c>
      <c r="X893" t="s">
        <v>1216</v>
      </c>
      <c r="Y893" t="s">
        <v>1209</v>
      </c>
      <c r="Z893" t="s">
        <v>1210</v>
      </c>
      <c r="AA893" t="s">
        <v>2438</v>
      </c>
      <c r="AB893" t="s">
        <v>2443</v>
      </c>
    </row>
    <row r="894" spans="1:28" ht="15" hidden="1" customHeight="1" x14ac:dyDescent="0.2">
      <c r="A894" t="s">
        <v>1008</v>
      </c>
      <c r="B894" t="s">
        <v>5003</v>
      </c>
      <c r="C894" s="50">
        <f t="shared" ca="1" si="67"/>
        <v>18</v>
      </c>
      <c r="D894" t="s">
        <v>5006</v>
      </c>
      <c r="F894" s="34" t="str">
        <f>IF(AND(V894="TEXT",AB894&lt;&gt;""),"Coded",VLOOKUP(V894,Lists!$E$1:$F$12,2,FALSE))</f>
        <v>Coded</v>
      </c>
      <c r="G894" s="50">
        <f t="shared" ca="1" si="68"/>
        <v>13</v>
      </c>
      <c r="H894" t="s">
        <v>2444</v>
      </c>
      <c r="J894" s="34" t="str">
        <f t="shared" si="65"/>
        <v/>
      </c>
      <c r="K894" s="34" t="str">
        <f t="shared" si="66"/>
        <v/>
      </c>
      <c r="O894" t="s">
        <v>1015</v>
      </c>
      <c r="P894" s="34" t="str">
        <f t="shared" si="69"/>
        <v/>
      </c>
      <c r="V894" t="s">
        <v>16</v>
      </c>
      <c r="W894" t="s">
        <v>1215</v>
      </c>
      <c r="X894" t="s">
        <v>1216</v>
      </c>
      <c r="Y894" t="s">
        <v>1209</v>
      </c>
      <c r="Z894" t="s">
        <v>1210</v>
      </c>
      <c r="AA894" t="s">
        <v>2444</v>
      </c>
      <c r="AB894" t="s">
        <v>2447</v>
      </c>
    </row>
    <row r="895" spans="1:28" ht="15" hidden="1" customHeight="1" x14ac:dyDescent="0.2">
      <c r="A895" t="s">
        <v>1008</v>
      </c>
      <c r="B895" t="s">
        <v>5003</v>
      </c>
      <c r="C895" s="50">
        <f t="shared" ca="1" si="67"/>
        <v>18</v>
      </c>
      <c r="D895" t="s">
        <v>5006</v>
      </c>
      <c r="F895" s="34" t="str">
        <f>IF(AND(V895="TEXT",AB895&lt;&gt;""),"Coded",VLOOKUP(V895,Lists!$E$1:$F$12,2,FALSE))</f>
        <v>Coded</v>
      </c>
      <c r="G895" s="50">
        <f t="shared" ca="1" si="68"/>
        <v>14</v>
      </c>
      <c r="H895" t="s">
        <v>2448</v>
      </c>
      <c r="J895" s="34" t="str">
        <f t="shared" si="65"/>
        <v/>
      </c>
      <c r="K895" s="34" t="str">
        <f t="shared" si="66"/>
        <v/>
      </c>
      <c r="O895" t="s">
        <v>1015</v>
      </c>
      <c r="P895" s="34" t="str">
        <f t="shared" si="69"/>
        <v/>
      </c>
      <c r="V895" t="s">
        <v>16</v>
      </c>
      <c r="W895" t="s">
        <v>1215</v>
      </c>
      <c r="X895" t="s">
        <v>1216</v>
      </c>
      <c r="Y895" t="s">
        <v>1209</v>
      </c>
      <c r="Z895" t="s">
        <v>1210</v>
      </c>
      <c r="AA895" t="s">
        <v>2448</v>
      </c>
      <c r="AB895" t="s">
        <v>2451</v>
      </c>
    </row>
    <row r="896" spans="1:28" ht="15" hidden="1" customHeight="1" x14ac:dyDescent="0.2">
      <c r="A896" t="s">
        <v>1008</v>
      </c>
      <c r="B896" t="s">
        <v>5003</v>
      </c>
      <c r="C896" s="50">
        <f t="shared" ca="1" si="67"/>
        <v>18</v>
      </c>
      <c r="D896" t="s">
        <v>5006</v>
      </c>
      <c r="F896" s="34" t="str">
        <f>IF(AND(V896="TEXT",AB896&lt;&gt;""),"Coded",VLOOKUP(V896,Lists!$E$1:$F$12,2,FALSE))</f>
        <v>Coded</v>
      </c>
      <c r="G896" s="50">
        <f t="shared" ca="1" si="68"/>
        <v>15</v>
      </c>
      <c r="H896" t="s">
        <v>2455</v>
      </c>
      <c r="J896" s="34" t="str">
        <f t="shared" si="65"/>
        <v/>
      </c>
      <c r="K896" s="34" t="str">
        <f t="shared" si="66"/>
        <v/>
      </c>
      <c r="O896" t="s">
        <v>1015</v>
      </c>
      <c r="P896" s="34" t="str">
        <f t="shared" si="69"/>
        <v/>
      </c>
      <c r="V896" t="s">
        <v>16</v>
      </c>
      <c r="W896" t="s">
        <v>1215</v>
      </c>
      <c r="X896" t="s">
        <v>1216</v>
      </c>
      <c r="Y896" t="s">
        <v>1209</v>
      </c>
      <c r="Z896" t="s">
        <v>1210</v>
      </c>
      <c r="AA896" t="s">
        <v>2455</v>
      </c>
      <c r="AB896" t="s">
        <v>2456</v>
      </c>
    </row>
    <row r="897" spans="1:28" ht="15" hidden="1" customHeight="1" x14ac:dyDescent="0.2">
      <c r="A897" t="s">
        <v>1008</v>
      </c>
      <c r="B897" t="s">
        <v>5003</v>
      </c>
      <c r="C897" s="50">
        <f t="shared" ca="1" si="67"/>
        <v>18</v>
      </c>
      <c r="D897" t="s">
        <v>5006</v>
      </c>
      <c r="F897" s="34" t="str">
        <f>IF(AND(V897="TEXT",AB897&lt;&gt;""),"Coded",VLOOKUP(V897,Lists!$E$1:$F$12,2,FALSE))</f>
        <v>Coded</v>
      </c>
      <c r="G897" s="50">
        <f t="shared" ca="1" si="68"/>
        <v>16</v>
      </c>
      <c r="H897" t="s">
        <v>2458</v>
      </c>
      <c r="J897" s="34" t="str">
        <f t="shared" si="65"/>
        <v/>
      </c>
      <c r="K897" s="34" t="str">
        <f t="shared" si="66"/>
        <v/>
      </c>
      <c r="O897" t="s">
        <v>1015</v>
      </c>
      <c r="P897" s="34" t="str">
        <f t="shared" si="69"/>
        <v/>
      </c>
      <c r="V897" t="s">
        <v>16</v>
      </c>
      <c r="W897" t="s">
        <v>1215</v>
      </c>
      <c r="X897" t="s">
        <v>1216</v>
      </c>
      <c r="Y897" t="s">
        <v>1209</v>
      </c>
      <c r="Z897" t="s">
        <v>1210</v>
      </c>
      <c r="AA897" t="s">
        <v>2458</v>
      </c>
      <c r="AB897" t="s">
        <v>2460</v>
      </c>
    </row>
    <row r="898" spans="1:28" ht="15" hidden="1" customHeight="1" x14ac:dyDescent="0.2">
      <c r="A898" t="s">
        <v>1008</v>
      </c>
      <c r="B898" t="s">
        <v>5003</v>
      </c>
      <c r="C898" s="50">
        <f t="shared" ca="1" si="67"/>
        <v>18</v>
      </c>
      <c r="D898" t="s">
        <v>5006</v>
      </c>
      <c r="F898" s="34" t="str">
        <f>IF(AND(V898="TEXT",AB898&lt;&gt;""),"Coded",VLOOKUP(V898,Lists!$E$1:$F$12,2,FALSE))</f>
        <v>Coded</v>
      </c>
      <c r="G898" s="50">
        <f t="shared" ca="1" si="68"/>
        <v>17</v>
      </c>
      <c r="H898" t="s">
        <v>2461</v>
      </c>
      <c r="J898" s="34" t="str">
        <f t="shared" si="65"/>
        <v/>
      </c>
      <c r="K898" s="34" t="str">
        <f t="shared" si="66"/>
        <v/>
      </c>
      <c r="O898" t="s">
        <v>1015</v>
      </c>
      <c r="P898" s="34" t="str">
        <f t="shared" si="69"/>
        <v/>
      </c>
      <c r="V898" t="s">
        <v>16</v>
      </c>
      <c r="W898" t="s">
        <v>1215</v>
      </c>
      <c r="X898" t="s">
        <v>1216</v>
      </c>
      <c r="Y898" t="s">
        <v>1209</v>
      </c>
      <c r="Z898" t="s">
        <v>1210</v>
      </c>
      <c r="AA898" t="s">
        <v>2461</v>
      </c>
      <c r="AB898" t="s">
        <v>2466</v>
      </c>
    </row>
    <row r="899" spans="1:28" ht="15" hidden="1" customHeight="1" x14ac:dyDescent="0.2">
      <c r="A899" t="s">
        <v>1008</v>
      </c>
      <c r="B899" t="s">
        <v>5003</v>
      </c>
      <c r="C899" s="50">
        <f t="shared" ca="1" si="67"/>
        <v>18</v>
      </c>
      <c r="D899" t="s">
        <v>5006</v>
      </c>
      <c r="F899" s="34" t="str">
        <f>IF(AND(V899="TEXT",AB899&lt;&gt;""),"Coded",VLOOKUP(V899,Lists!$E$1:$F$12,2,FALSE))</f>
        <v>Coded</v>
      </c>
      <c r="G899" s="50">
        <f t="shared" ca="1" si="68"/>
        <v>18</v>
      </c>
      <c r="H899" t="s">
        <v>2467</v>
      </c>
      <c r="J899" s="34" t="str">
        <f t="shared" ref="J899:J962" si="70">IF(V899="BOOLEAN","Yes/no",IF(V899="TRUE_ONLY","True only",IF(V899="INTEGER","Integer",IF(V899="INTEGER_ZERO_OR_POSITIVE","Integer zero or positive",""))))</f>
        <v/>
      </c>
      <c r="K899" s="34" t="str">
        <f t="shared" ref="K899:K962" si="71">IF(V899="LONG_TEXT",255,IF(AND(V899="TEXT",AB899=""),50,""))</f>
        <v/>
      </c>
      <c r="O899" t="s">
        <v>1015</v>
      </c>
      <c r="P899" s="34" t="str">
        <f t="shared" si="69"/>
        <v/>
      </c>
      <c r="V899" t="s">
        <v>16</v>
      </c>
      <c r="W899" t="s">
        <v>1215</v>
      </c>
      <c r="X899" t="s">
        <v>1216</v>
      </c>
      <c r="Y899" t="s">
        <v>1209</v>
      </c>
      <c r="Z899" t="s">
        <v>1210</v>
      </c>
      <c r="AA899" t="s">
        <v>2467</v>
      </c>
      <c r="AB899" t="s">
        <v>2472</v>
      </c>
    </row>
    <row r="900" spans="1:28" ht="15" hidden="1" customHeight="1" x14ac:dyDescent="0.2">
      <c r="A900" t="s">
        <v>1008</v>
      </c>
      <c r="B900" t="s">
        <v>5003</v>
      </c>
      <c r="C900" s="50">
        <f t="shared" ref="C900:C963" ca="1" si="72">IF(A900&lt;&gt;OFFSET(A900,-1,0),1,OFFSET(C900,-1,0)+IF(D900=OFFSET(D900,-1,0),0,1))</f>
        <v>18</v>
      </c>
      <c r="D900" t="s">
        <v>5006</v>
      </c>
      <c r="F900" s="34" t="str">
        <f>IF(AND(V900="TEXT",AB900&lt;&gt;""),"Coded",VLOOKUP(V900,Lists!$E$1:$F$12,2,FALSE))</f>
        <v>Coded</v>
      </c>
      <c r="G900" s="50">
        <f t="shared" ca="1" si="68"/>
        <v>19</v>
      </c>
      <c r="H900" t="s">
        <v>2473</v>
      </c>
      <c r="J900" s="34" t="str">
        <f t="shared" si="70"/>
        <v/>
      </c>
      <c r="K900" s="34" t="str">
        <f t="shared" si="71"/>
        <v/>
      </c>
      <c r="O900" t="s">
        <v>1015</v>
      </c>
      <c r="P900" s="34" t="str">
        <f t="shared" si="69"/>
        <v/>
      </c>
      <c r="V900" t="s">
        <v>16</v>
      </c>
      <c r="W900" t="s">
        <v>1215</v>
      </c>
      <c r="X900" t="s">
        <v>1216</v>
      </c>
      <c r="Y900" t="s">
        <v>1209</v>
      </c>
      <c r="Z900" t="s">
        <v>1210</v>
      </c>
      <c r="AA900" t="s">
        <v>2473</v>
      </c>
      <c r="AB900" t="s">
        <v>2478</v>
      </c>
    </row>
    <row r="901" spans="1:28" ht="15" hidden="1" customHeight="1" x14ac:dyDescent="0.2">
      <c r="A901" t="s">
        <v>1008</v>
      </c>
      <c r="B901" t="s">
        <v>5003</v>
      </c>
      <c r="C901" s="50">
        <f t="shared" ca="1" si="72"/>
        <v>18</v>
      </c>
      <c r="D901" t="s">
        <v>5006</v>
      </c>
      <c r="F901" s="34" t="str">
        <f>IF(AND(V901="TEXT",AB901&lt;&gt;""),"Coded",VLOOKUP(V901,Lists!$E$1:$F$12,2,FALSE))</f>
        <v>Coded</v>
      </c>
      <c r="G901" s="50">
        <f t="shared" ref="G901:G964" ca="1" si="73">IF(F901="Coded",IF(D901&lt;&gt;OFFSET(D901,-1,0),1,_xlfn.MAXIFS(INDIRECT("G$1:G"&amp;ROW()-1),INDIRECT("A$1:A"&amp;ROW()-1),A901,INDIRECT("D$1:D"&amp;ROW()-1),D901)+1),"")</f>
        <v>20</v>
      </c>
      <c r="H901" t="s">
        <v>2479</v>
      </c>
      <c r="J901" s="34" t="str">
        <f t="shared" si="70"/>
        <v/>
      </c>
      <c r="K901" s="34" t="str">
        <f t="shared" si="71"/>
        <v/>
      </c>
      <c r="O901" t="s">
        <v>1015</v>
      </c>
      <c r="P901" s="34" t="str">
        <f t="shared" si="69"/>
        <v/>
      </c>
      <c r="V901" t="s">
        <v>16</v>
      </c>
      <c r="W901" t="s">
        <v>1215</v>
      </c>
      <c r="X901" t="s">
        <v>1216</v>
      </c>
      <c r="Y901" t="s">
        <v>1209</v>
      </c>
      <c r="Z901" t="s">
        <v>1210</v>
      </c>
      <c r="AA901" t="s">
        <v>2479</v>
      </c>
      <c r="AB901" t="s">
        <v>2484</v>
      </c>
    </row>
    <row r="902" spans="1:28" ht="15" hidden="1" customHeight="1" x14ac:dyDescent="0.2">
      <c r="A902" t="s">
        <v>1008</v>
      </c>
      <c r="B902" t="s">
        <v>5003</v>
      </c>
      <c r="C902" s="50">
        <f t="shared" ca="1" si="72"/>
        <v>18</v>
      </c>
      <c r="D902" t="s">
        <v>5006</v>
      </c>
      <c r="F902" s="34" t="str">
        <f>IF(AND(V902="TEXT",AB902&lt;&gt;""),"Coded",VLOOKUP(V902,Lists!$E$1:$F$12,2,FALSE))</f>
        <v>Coded</v>
      </c>
      <c r="G902" s="50">
        <f t="shared" ca="1" si="73"/>
        <v>21</v>
      </c>
      <c r="H902" t="s">
        <v>2490</v>
      </c>
      <c r="J902" s="34" t="str">
        <f t="shared" si="70"/>
        <v/>
      </c>
      <c r="K902" s="34" t="str">
        <f t="shared" si="71"/>
        <v/>
      </c>
      <c r="O902" t="s">
        <v>1015</v>
      </c>
      <c r="P902" s="34" t="str">
        <f t="shared" si="69"/>
        <v/>
      </c>
      <c r="V902" t="s">
        <v>16</v>
      </c>
      <c r="W902" t="s">
        <v>1215</v>
      </c>
      <c r="X902" t="s">
        <v>1216</v>
      </c>
      <c r="Y902" t="s">
        <v>1209</v>
      </c>
      <c r="Z902" t="s">
        <v>1210</v>
      </c>
      <c r="AA902" t="s">
        <v>2490</v>
      </c>
      <c r="AB902" t="s">
        <v>2491</v>
      </c>
    </row>
    <row r="903" spans="1:28" ht="15" hidden="1" customHeight="1" x14ac:dyDescent="0.2">
      <c r="A903" t="s">
        <v>1008</v>
      </c>
      <c r="B903" t="s">
        <v>5003</v>
      </c>
      <c r="C903" s="50">
        <f t="shared" ca="1" si="72"/>
        <v>18</v>
      </c>
      <c r="D903" t="s">
        <v>5006</v>
      </c>
      <c r="F903" s="34" t="str">
        <f>IF(AND(V903="TEXT",AB903&lt;&gt;""),"Coded",VLOOKUP(V903,Lists!$E$1:$F$12,2,FALSE))</f>
        <v>Coded</v>
      </c>
      <c r="G903" s="50">
        <f t="shared" ca="1" si="73"/>
        <v>22</v>
      </c>
      <c r="H903" t="s">
        <v>2492</v>
      </c>
      <c r="J903" s="34" t="str">
        <f t="shared" si="70"/>
        <v/>
      </c>
      <c r="K903" s="34" t="str">
        <f t="shared" si="71"/>
        <v/>
      </c>
      <c r="O903" t="s">
        <v>1015</v>
      </c>
      <c r="P903" s="34" t="str">
        <f t="shared" si="69"/>
        <v/>
      </c>
      <c r="V903" t="s">
        <v>16</v>
      </c>
      <c r="W903" t="s">
        <v>1215</v>
      </c>
      <c r="X903" t="s">
        <v>1216</v>
      </c>
      <c r="Y903" t="s">
        <v>1209</v>
      </c>
      <c r="Z903" t="s">
        <v>1210</v>
      </c>
      <c r="AA903" t="s">
        <v>2492</v>
      </c>
      <c r="AB903" t="s">
        <v>2497</v>
      </c>
    </row>
    <row r="904" spans="1:28" ht="15" hidden="1" customHeight="1" x14ac:dyDescent="0.2">
      <c r="A904" t="s">
        <v>1008</v>
      </c>
      <c r="B904" t="s">
        <v>5003</v>
      </c>
      <c r="C904" s="50">
        <f t="shared" ca="1" si="72"/>
        <v>18</v>
      </c>
      <c r="D904" t="s">
        <v>5006</v>
      </c>
      <c r="F904" s="34" t="str">
        <f>IF(AND(V904="TEXT",AB904&lt;&gt;""),"Coded",VLOOKUP(V904,Lists!$E$1:$F$12,2,FALSE))</f>
        <v>Coded</v>
      </c>
      <c r="G904" s="50">
        <f t="shared" ca="1" si="73"/>
        <v>23</v>
      </c>
      <c r="H904" t="s">
        <v>2498</v>
      </c>
      <c r="J904" s="34" t="str">
        <f t="shared" si="70"/>
        <v/>
      </c>
      <c r="K904" s="34" t="str">
        <f t="shared" si="71"/>
        <v/>
      </c>
      <c r="O904" t="s">
        <v>1015</v>
      </c>
      <c r="P904" s="34" t="str">
        <f t="shared" si="69"/>
        <v/>
      </c>
      <c r="V904" t="s">
        <v>16</v>
      </c>
      <c r="W904" t="s">
        <v>1215</v>
      </c>
      <c r="X904" t="s">
        <v>1216</v>
      </c>
      <c r="Y904" t="s">
        <v>1209</v>
      </c>
      <c r="Z904" t="s">
        <v>1210</v>
      </c>
      <c r="AA904" t="s">
        <v>2498</v>
      </c>
      <c r="AB904" t="s">
        <v>2503</v>
      </c>
    </row>
    <row r="905" spans="1:28" ht="15" hidden="1" customHeight="1" x14ac:dyDescent="0.2">
      <c r="A905" t="s">
        <v>1008</v>
      </c>
      <c r="B905" t="s">
        <v>5003</v>
      </c>
      <c r="C905" s="50">
        <f t="shared" ca="1" si="72"/>
        <v>18</v>
      </c>
      <c r="D905" t="s">
        <v>5006</v>
      </c>
      <c r="F905" s="34" t="str">
        <f>IF(AND(V905="TEXT",AB905&lt;&gt;""),"Coded",VLOOKUP(V905,Lists!$E$1:$F$12,2,FALSE))</f>
        <v>Coded</v>
      </c>
      <c r="G905" s="50">
        <f t="shared" ca="1" si="73"/>
        <v>24</v>
      </c>
      <c r="H905" t="s">
        <v>2504</v>
      </c>
      <c r="J905" s="34" t="str">
        <f t="shared" si="70"/>
        <v/>
      </c>
      <c r="K905" s="34" t="str">
        <f t="shared" si="71"/>
        <v/>
      </c>
      <c r="O905" t="s">
        <v>1015</v>
      </c>
      <c r="P905" s="34" t="str">
        <f t="shared" si="69"/>
        <v/>
      </c>
      <c r="V905" t="s">
        <v>16</v>
      </c>
      <c r="W905" t="s">
        <v>1215</v>
      </c>
      <c r="X905" t="s">
        <v>1216</v>
      </c>
      <c r="Y905" t="s">
        <v>1209</v>
      </c>
      <c r="Z905" t="s">
        <v>1210</v>
      </c>
      <c r="AA905" t="s">
        <v>2504</v>
      </c>
      <c r="AB905" t="s">
        <v>2509</v>
      </c>
    </row>
    <row r="906" spans="1:28" ht="15" hidden="1" customHeight="1" x14ac:dyDescent="0.2">
      <c r="A906" t="s">
        <v>1008</v>
      </c>
      <c r="B906" t="s">
        <v>5003</v>
      </c>
      <c r="C906" s="50">
        <f t="shared" ca="1" si="72"/>
        <v>18</v>
      </c>
      <c r="D906" t="s">
        <v>5006</v>
      </c>
      <c r="F906" s="34" t="str">
        <f>IF(AND(V906="TEXT",AB906&lt;&gt;""),"Coded",VLOOKUP(V906,Lists!$E$1:$F$12,2,FALSE))</f>
        <v>Coded</v>
      </c>
      <c r="G906" s="50">
        <f t="shared" ca="1" si="73"/>
        <v>25</v>
      </c>
      <c r="H906" t="s">
        <v>2510</v>
      </c>
      <c r="J906" s="34" t="str">
        <f t="shared" si="70"/>
        <v/>
      </c>
      <c r="K906" s="34" t="str">
        <f t="shared" si="71"/>
        <v/>
      </c>
      <c r="O906" t="s">
        <v>1015</v>
      </c>
      <c r="P906" s="34" t="str">
        <f t="shared" si="69"/>
        <v/>
      </c>
      <c r="V906" t="s">
        <v>16</v>
      </c>
      <c r="W906" t="s">
        <v>1215</v>
      </c>
      <c r="X906" t="s">
        <v>1216</v>
      </c>
      <c r="Y906" t="s">
        <v>1209</v>
      </c>
      <c r="Z906" t="s">
        <v>1210</v>
      </c>
      <c r="AA906" t="s">
        <v>2510</v>
      </c>
      <c r="AB906" t="s">
        <v>2516</v>
      </c>
    </row>
    <row r="907" spans="1:28" ht="15" hidden="1" customHeight="1" x14ac:dyDescent="0.2">
      <c r="A907" t="s">
        <v>1008</v>
      </c>
      <c r="B907" t="s">
        <v>5003</v>
      </c>
      <c r="C907" s="50">
        <f t="shared" ca="1" si="72"/>
        <v>18</v>
      </c>
      <c r="D907" t="s">
        <v>5006</v>
      </c>
      <c r="F907" s="34" t="str">
        <f>IF(AND(V907="TEXT",AB907&lt;&gt;""),"Coded",VLOOKUP(V907,Lists!$E$1:$F$12,2,FALSE))</f>
        <v>Coded</v>
      </c>
      <c r="G907" s="50">
        <f t="shared" ca="1" si="73"/>
        <v>26</v>
      </c>
      <c r="H907" t="s">
        <v>2517</v>
      </c>
      <c r="J907" s="34" t="str">
        <f t="shared" si="70"/>
        <v/>
      </c>
      <c r="K907" s="34" t="str">
        <f t="shared" si="71"/>
        <v/>
      </c>
      <c r="O907" t="s">
        <v>1015</v>
      </c>
      <c r="P907" s="34" t="str">
        <f t="shared" si="69"/>
        <v/>
      </c>
      <c r="V907" t="s">
        <v>16</v>
      </c>
      <c r="W907" t="s">
        <v>1215</v>
      </c>
      <c r="X907" t="s">
        <v>1216</v>
      </c>
      <c r="Y907" t="s">
        <v>1209</v>
      </c>
      <c r="Z907" t="s">
        <v>1210</v>
      </c>
      <c r="AA907" t="s">
        <v>2517</v>
      </c>
      <c r="AB907" t="s">
        <v>2520</v>
      </c>
    </row>
    <row r="908" spans="1:28" ht="15" hidden="1" customHeight="1" x14ac:dyDescent="0.2">
      <c r="A908" t="s">
        <v>1008</v>
      </c>
      <c r="B908" t="s">
        <v>5003</v>
      </c>
      <c r="C908" s="50">
        <f t="shared" ca="1" si="72"/>
        <v>18</v>
      </c>
      <c r="D908" t="s">
        <v>5006</v>
      </c>
      <c r="F908" s="34" t="str">
        <f>IF(AND(V908="TEXT",AB908&lt;&gt;""),"Coded",VLOOKUP(V908,Lists!$E$1:$F$12,2,FALSE))</f>
        <v>Coded</v>
      </c>
      <c r="G908" s="50">
        <f t="shared" ca="1" si="73"/>
        <v>27</v>
      </c>
      <c r="H908" t="s">
        <v>2521</v>
      </c>
      <c r="J908" s="34" t="str">
        <f t="shared" si="70"/>
        <v/>
      </c>
      <c r="K908" s="34" t="str">
        <f t="shared" si="71"/>
        <v/>
      </c>
      <c r="O908" t="s">
        <v>1015</v>
      </c>
      <c r="P908" s="34" t="str">
        <f t="shared" si="69"/>
        <v/>
      </c>
      <c r="V908" t="s">
        <v>16</v>
      </c>
      <c r="W908" t="s">
        <v>1215</v>
      </c>
      <c r="X908" t="s">
        <v>1216</v>
      </c>
      <c r="Y908" t="s">
        <v>1209</v>
      </c>
      <c r="Z908" t="s">
        <v>1210</v>
      </c>
      <c r="AA908" t="s">
        <v>2521</v>
      </c>
      <c r="AB908" t="s">
        <v>2526</v>
      </c>
    </row>
    <row r="909" spans="1:28" ht="15" hidden="1" customHeight="1" x14ac:dyDescent="0.2">
      <c r="A909" t="s">
        <v>1008</v>
      </c>
      <c r="B909" t="s">
        <v>5003</v>
      </c>
      <c r="C909" s="50">
        <f t="shared" ca="1" si="72"/>
        <v>18</v>
      </c>
      <c r="D909" t="s">
        <v>5006</v>
      </c>
      <c r="F909" s="34" t="str">
        <f>IF(AND(V909="TEXT",AB909&lt;&gt;""),"Coded",VLOOKUP(V909,Lists!$E$1:$F$12,2,FALSE))</f>
        <v>Coded</v>
      </c>
      <c r="G909" s="50">
        <f t="shared" ca="1" si="73"/>
        <v>28</v>
      </c>
      <c r="H909" t="s">
        <v>2527</v>
      </c>
      <c r="J909" s="34" t="str">
        <f t="shared" si="70"/>
        <v/>
      </c>
      <c r="K909" s="34" t="str">
        <f t="shared" si="71"/>
        <v/>
      </c>
      <c r="O909" t="s">
        <v>1015</v>
      </c>
      <c r="P909" s="34" t="str">
        <f t="shared" si="69"/>
        <v/>
      </c>
      <c r="V909" t="s">
        <v>16</v>
      </c>
      <c r="W909" t="s">
        <v>1215</v>
      </c>
      <c r="X909" t="s">
        <v>1216</v>
      </c>
      <c r="Y909" t="s">
        <v>1209</v>
      </c>
      <c r="Z909" t="s">
        <v>1210</v>
      </c>
      <c r="AA909" t="s">
        <v>2527</v>
      </c>
      <c r="AB909" t="s">
        <v>2530</v>
      </c>
    </row>
    <row r="910" spans="1:28" ht="15" hidden="1" customHeight="1" x14ac:dyDescent="0.2">
      <c r="A910" t="s">
        <v>1008</v>
      </c>
      <c r="B910" t="s">
        <v>5003</v>
      </c>
      <c r="C910" s="50">
        <f t="shared" ca="1" si="72"/>
        <v>18</v>
      </c>
      <c r="D910" t="s">
        <v>5006</v>
      </c>
      <c r="F910" s="34" t="str">
        <f>IF(AND(V910="TEXT",AB910&lt;&gt;""),"Coded",VLOOKUP(V910,Lists!$E$1:$F$12,2,FALSE))</f>
        <v>Coded</v>
      </c>
      <c r="G910" s="50">
        <f t="shared" ca="1" si="73"/>
        <v>29</v>
      </c>
      <c r="H910" t="s">
        <v>2531</v>
      </c>
      <c r="J910" s="34" t="str">
        <f t="shared" si="70"/>
        <v/>
      </c>
      <c r="K910" s="34" t="str">
        <f t="shared" si="71"/>
        <v/>
      </c>
      <c r="O910" t="s">
        <v>1015</v>
      </c>
      <c r="P910" s="34" t="str">
        <f t="shared" si="69"/>
        <v/>
      </c>
      <c r="V910" t="s">
        <v>16</v>
      </c>
      <c r="W910" t="s">
        <v>1215</v>
      </c>
      <c r="X910" t="s">
        <v>1216</v>
      </c>
      <c r="Y910" t="s">
        <v>1209</v>
      </c>
      <c r="Z910" t="s">
        <v>1210</v>
      </c>
      <c r="AA910" t="s">
        <v>2531</v>
      </c>
      <c r="AB910" t="s">
        <v>2534</v>
      </c>
    </row>
    <row r="911" spans="1:28" ht="15" hidden="1" customHeight="1" x14ac:dyDescent="0.2">
      <c r="A911" t="s">
        <v>1008</v>
      </c>
      <c r="B911" t="s">
        <v>5003</v>
      </c>
      <c r="C911" s="50">
        <f t="shared" ca="1" si="72"/>
        <v>18</v>
      </c>
      <c r="D911" t="s">
        <v>5006</v>
      </c>
      <c r="F911" s="34" t="str">
        <f>IF(AND(V911="TEXT",AB911&lt;&gt;""),"Coded",VLOOKUP(V911,Lists!$E$1:$F$12,2,FALSE))</f>
        <v>Coded</v>
      </c>
      <c r="G911" s="50">
        <f t="shared" ca="1" si="73"/>
        <v>30</v>
      </c>
      <c r="H911" t="s">
        <v>2535</v>
      </c>
      <c r="J911" s="34" t="str">
        <f t="shared" si="70"/>
        <v/>
      </c>
      <c r="K911" s="34" t="str">
        <f t="shared" si="71"/>
        <v/>
      </c>
      <c r="O911" t="s">
        <v>1015</v>
      </c>
      <c r="P911" s="34" t="str">
        <f t="shared" si="69"/>
        <v/>
      </c>
      <c r="V911" t="s">
        <v>16</v>
      </c>
      <c r="W911" t="s">
        <v>1215</v>
      </c>
      <c r="X911" t="s">
        <v>1216</v>
      </c>
      <c r="Y911" t="s">
        <v>1209</v>
      </c>
      <c r="Z911" t="s">
        <v>1210</v>
      </c>
      <c r="AA911" t="s">
        <v>2535</v>
      </c>
      <c r="AB911" t="s">
        <v>2540</v>
      </c>
    </row>
    <row r="912" spans="1:28" ht="15" hidden="1" customHeight="1" x14ac:dyDescent="0.2">
      <c r="A912" t="s">
        <v>1008</v>
      </c>
      <c r="B912" t="s">
        <v>5003</v>
      </c>
      <c r="C912" s="50">
        <f t="shared" ca="1" si="72"/>
        <v>18</v>
      </c>
      <c r="D912" t="s">
        <v>5006</v>
      </c>
      <c r="F912" s="34" t="str">
        <f>IF(AND(V912="TEXT",AB912&lt;&gt;""),"Coded",VLOOKUP(V912,Lists!$E$1:$F$12,2,FALSE))</f>
        <v>Coded</v>
      </c>
      <c r="G912" s="50">
        <f t="shared" ca="1" si="73"/>
        <v>31</v>
      </c>
      <c r="H912" t="s">
        <v>2541</v>
      </c>
      <c r="J912" s="34" t="str">
        <f t="shared" si="70"/>
        <v/>
      </c>
      <c r="K912" s="34" t="str">
        <f t="shared" si="71"/>
        <v/>
      </c>
      <c r="O912" t="s">
        <v>1015</v>
      </c>
      <c r="P912" s="34" t="str">
        <f t="shared" si="69"/>
        <v/>
      </c>
      <c r="V912" t="s">
        <v>16</v>
      </c>
      <c r="W912" t="s">
        <v>1215</v>
      </c>
      <c r="X912" t="s">
        <v>1216</v>
      </c>
      <c r="Y912" t="s">
        <v>1209</v>
      </c>
      <c r="Z912" t="s">
        <v>1210</v>
      </c>
      <c r="AA912" t="s">
        <v>2541</v>
      </c>
      <c r="AB912" t="s">
        <v>2546</v>
      </c>
    </row>
    <row r="913" spans="1:28" ht="15" hidden="1" customHeight="1" x14ac:dyDescent="0.2">
      <c r="A913" t="s">
        <v>1008</v>
      </c>
      <c r="B913" t="s">
        <v>5003</v>
      </c>
      <c r="C913" s="50">
        <f t="shared" ca="1" si="72"/>
        <v>18</v>
      </c>
      <c r="D913" t="s">
        <v>5006</v>
      </c>
      <c r="F913" s="34" t="str">
        <f>IF(AND(V913="TEXT",AB913&lt;&gt;""),"Coded",VLOOKUP(V913,Lists!$E$1:$F$12,2,FALSE))</f>
        <v>Coded</v>
      </c>
      <c r="G913" s="50">
        <f t="shared" ca="1" si="73"/>
        <v>32</v>
      </c>
      <c r="H913" t="s">
        <v>2547</v>
      </c>
      <c r="J913" s="34" t="str">
        <f t="shared" si="70"/>
        <v/>
      </c>
      <c r="K913" s="34" t="str">
        <f t="shared" si="71"/>
        <v/>
      </c>
      <c r="O913" t="s">
        <v>1015</v>
      </c>
      <c r="P913" s="34" t="str">
        <f t="shared" si="69"/>
        <v/>
      </c>
      <c r="V913" t="s">
        <v>16</v>
      </c>
      <c r="W913" t="s">
        <v>1215</v>
      </c>
      <c r="X913" t="s">
        <v>1216</v>
      </c>
      <c r="Y913" t="s">
        <v>1209</v>
      </c>
      <c r="Z913" t="s">
        <v>1210</v>
      </c>
      <c r="AA913" t="s">
        <v>2547</v>
      </c>
      <c r="AB913" t="s">
        <v>2550</v>
      </c>
    </row>
    <row r="914" spans="1:28" ht="15" hidden="1" customHeight="1" x14ac:dyDescent="0.2">
      <c r="A914" t="s">
        <v>1008</v>
      </c>
      <c r="B914" t="s">
        <v>5003</v>
      </c>
      <c r="C914" s="50">
        <f t="shared" ca="1" si="72"/>
        <v>18</v>
      </c>
      <c r="D914" t="s">
        <v>5006</v>
      </c>
      <c r="F914" s="34" t="str">
        <f>IF(AND(V914="TEXT",AB914&lt;&gt;""),"Coded",VLOOKUP(V914,Lists!$E$1:$F$12,2,FALSE))</f>
        <v>Coded</v>
      </c>
      <c r="G914" s="50">
        <f t="shared" ca="1" si="73"/>
        <v>33</v>
      </c>
      <c r="H914" t="s">
        <v>2555</v>
      </c>
      <c r="J914" s="34" t="str">
        <f t="shared" si="70"/>
        <v/>
      </c>
      <c r="K914" s="34" t="str">
        <f t="shared" si="71"/>
        <v/>
      </c>
      <c r="O914" t="s">
        <v>1015</v>
      </c>
      <c r="P914" s="34" t="str">
        <f t="shared" ref="P914:P977" si="74">IF(RIGHT(TRIM(SUBSTITUTE(D914,":","")),7)="specify","Hide concept if ["&amp;D913&amp;"] &lt;&gt; 'Other'","")</f>
        <v/>
      </c>
      <c r="V914" t="s">
        <v>16</v>
      </c>
      <c r="W914" t="s">
        <v>1215</v>
      </c>
      <c r="X914" t="s">
        <v>1216</v>
      </c>
      <c r="Y914" t="s">
        <v>1209</v>
      </c>
      <c r="Z914" t="s">
        <v>1210</v>
      </c>
      <c r="AA914" t="s">
        <v>2555</v>
      </c>
      <c r="AB914" t="s">
        <v>2556</v>
      </c>
    </row>
    <row r="915" spans="1:28" ht="15" hidden="1" customHeight="1" x14ac:dyDescent="0.2">
      <c r="A915" t="s">
        <v>1008</v>
      </c>
      <c r="B915" t="s">
        <v>5003</v>
      </c>
      <c r="C915" s="50">
        <f t="shared" ca="1" si="72"/>
        <v>18</v>
      </c>
      <c r="D915" t="s">
        <v>5006</v>
      </c>
      <c r="F915" s="34" t="str">
        <f>IF(AND(V915="TEXT",AB915&lt;&gt;""),"Coded",VLOOKUP(V915,Lists!$E$1:$F$12,2,FALSE))</f>
        <v>Coded</v>
      </c>
      <c r="G915" s="50">
        <f t="shared" ca="1" si="73"/>
        <v>34</v>
      </c>
      <c r="H915" t="s">
        <v>2557</v>
      </c>
      <c r="J915" s="34" t="str">
        <f t="shared" si="70"/>
        <v/>
      </c>
      <c r="K915" s="34" t="str">
        <f t="shared" si="71"/>
        <v/>
      </c>
      <c r="O915" t="s">
        <v>1015</v>
      </c>
      <c r="P915" s="34" t="str">
        <f t="shared" si="74"/>
        <v/>
      </c>
      <c r="V915" t="s">
        <v>16</v>
      </c>
      <c r="W915" t="s">
        <v>1215</v>
      </c>
      <c r="X915" t="s">
        <v>1216</v>
      </c>
      <c r="Y915" t="s">
        <v>1209</v>
      </c>
      <c r="Z915" t="s">
        <v>1210</v>
      </c>
      <c r="AA915" t="s">
        <v>2557</v>
      </c>
      <c r="AB915" t="s">
        <v>2562</v>
      </c>
    </row>
    <row r="916" spans="1:28" ht="15" hidden="1" customHeight="1" x14ac:dyDescent="0.2">
      <c r="A916" t="s">
        <v>1008</v>
      </c>
      <c r="B916" t="s">
        <v>5003</v>
      </c>
      <c r="C916" s="50">
        <f t="shared" ca="1" si="72"/>
        <v>18</v>
      </c>
      <c r="D916" t="s">
        <v>5006</v>
      </c>
      <c r="F916" s="34" t="str">
        <f>IF(AND(V916="TEXT",AB916&lt;&gt;""),"Coded",VLOOKUP(V916,Lists!$E$1:$F$12,2,FALSE))</f>
        <v>Coded</v>
      </c>
      <c r="G916" s="50">
        <f t="shared" ca="1" si="73"/>
        <v>35</v>
      </c>
      <c r="H916" t="s">
        <v>2563</v>
      </c>
      <c r="J916" s="34" t="str">
        <f t="shared" si="70"/>
        <v/>
      </c>
      <c r="K916" s="34" t="str">
        <f t="shared" si="71"/>
        <v/>
      </c>
      <c r="O916" t="s">
        <v>1015</v>
      </c>
      <c r="P916" s="34" t="str">
        <f t="shared" si="74"/>
        <v/>
      </c>
      <c r="V916" t="s">
        <v>16</v>
      </c>
      <c r="W916" t="s">
        <v>1215</v>
      </c>
      <c r="X916" t="s">
        <v>1216</v>
      </c>
      <c r="Y916" t="s">
        <v>1209</v>
      </c>
      <c r="Z916" t="s">
        <v>1210</v>
      </c>
      <c r="AA916" t="s">
        <v>2563</v>
      </c>
      <c r="AB916" t="s">
        <v>2566</v>
      </c>
    </row>
    <row r="917" spans="1:28" ht="15" hidden="1" customHeight="1" x14ac:dyDescent="0.2">
      <c r="A917" t="s">
        <v>1008</v>
      </c>
      <c r="B917" t="s">
        <v>5003</v>
      </c>
      <c r="C917" s="50">
        <f t="shared" ca="1" si="72"/>
        <v>18</v>
      </c>
      <c r="D917" t="s">
        <v>5006</v>
      </c>
      <c r="F917" s="34" t="str">
        <f>IF(AND(V917="TEXT",AB917&lt;&gt;""),"Coded",VLOOKUP(V917,Lists!$E$1:$F$12,2,FALSE))</f>
        <v>Coded</v>
      </c>
      <c r="G917" s="50">
        <f t="shared" ca="1" si="73"/>
        <v>36</v>
      </c>
      <c r="H917" t="s">
        <v>2567</v>
      </c>
      <c r="J917" s="34" t="str">
        <f t="shared" si="70"/>
        <v/>
      </c>
      <c r="K917" s="34" t="str">
        <f t="shared" si="71"/>
        <v/>
      </c>
      <c r="O917" t="s">
        <v>1015</v>
      </c>
      <c r="P917" s="34" t="str">
        <f t="shared" si="74"/>
        <v/>
      </c>
      <c r="V917" t="s">
        <v>16</v>
      </c>
      <c r="W917" t="s">
        <v>1215</v>
      </c>
      <c r="X917" t="s">
        <v>1216</v>
      </c>
      <c r="Y917" t="s">
        <v>1209</v>
      </c>
      <c r="Z917" t="s">
        <v>1210</v>
      </c>
      <c r="AA917" t="s">
        <v>2567</v>
      </c>
      <c r="AB917" t="s">
        <v>2571</v>
      </c>
    </row>
    <row r="918" spans="1:28" ht="15" hidden="1" customHeight="1" x14ac:dyDescent="0.2">
      <c r="A918" t="s">
        <v>1008</v>
      </c>
      <c r="B918" t="s">
        <v>5003</v>
      </c>
      <c r="C918" s="50">
        <f t="shared" ca="1" si="72"/>
        <v>18</v>
      </c>
      <c r="D918" t="s">
        <v>5006</v>
      </c>
      <c r="F918" s="34" t="str">
        <f>IF(AND(V918="TEXT",AB918&lt;&gt;""),"Coded",VLOOKUP(V918,Lists!$E$1:$F$12,2,FALSE))</f>
        <v>Coded</v>
      </c>
      <c r="G918" s="50">
        <f t="shared" ca="1" si="73"/>
        <v>37</v>
      </c>
      <c r="H918" t="s">
        <v>2572</v>
      </c>
      <c r="J918" s="34" t="str">
        <f t="shared" si="70"/>
        <v/>
      </c>
      <c r="K918" s="34" t="str">
        <f t="shared" si="71"/>
        <v/>
      </c>
      <c r="O918" t="s">
        <v>1015</v>
      </c>
      <c r="P918" s="34" t="str">
        <f t="shared" si="74"/>
        <v/>
      </c>
      <c r="V918" t="s">
        <v>16</v>
      </c>
      <c r="W918" t="s">
        <v>1215</v>
      </c>
      <c r="X918" t="s">
        <v>1216</v>
      </c>
      <c r="Y918" t="s">
        <v>1209</v>
      </c>
      <c r="Z918" t="s">
        <v>1210</v>
      </c>
      <c r="AA918" t="s">
        <v>2572</v>
      </c>
      <c r="AB918" t="s">
        <v>2577</v>
      </c>
    </row>
    <row r="919" spans="1:28" ht="15" hidden="1" customHeight="1" x14ac:dyDescent="0.2">
      <c r="A919" t="s">
        <v>1008</v>
      </c>
      <c r="B919" t="s">
        <v>5003</v>
      </c>
      <c r="C919" s="50">
        <f t="shared" ca="1" si="72"/>
        <v>18</v>
      </c>
      <c r="D919" t="s">
        <v>5006</v>
      </c>
      <c r="F919" s="34" t="str">
        <f>IF(AND(V919="TEXT",AB919&lt;&gt;""),"Coded",VLOOKUP(V919,Lists!$E$1:$F$12,2,FALSE))</f>
        <v>Coded</v>
      </c>
      <c r="G919" s="50">
        <f t="shared" ca="1" si="73"/>
        <v>38</v>
      </c>
      <c r="H919" t="s">
        <v>2578</v>
      </c>
      <c r="J919" s="34" t="str">
        <f t="shared" si="70"/>
        <v/>
      </c>
      <c r="K919" s="34" t="str">
        <f t="shared" si="71"/>
        <v/>
      </c>
      <c r="O919" t="s">
        <v>1015</v>
      </c>
      <c r="P919" s="34" t="str">
        <f t="shared" si="74"/>
        <v/>
      </c>
      <c r="V919" t="s">
        <v>16</v>
      </c>
      <c r="W919" t="s">
        <v>1215</v>
      </c>
      <c r="X919" t="s">
        <v>1216</v>
      </c>
      <c r="Y919" t="s">
        <v>1209</v>
      </c>
      <c r="Z919" t="s">
        <v>1210</v>
      </c>
      <c r="AA919" t="s">
        <v>2578</v>
      </c>
      <c r="AB919" t="s">
        <v>2583</v>
      </c>
    </row>
    <row r="920" spans="1:28" ht="15" hidden="1" customHeight="1" x14ac:dyDescent="0.2">
      <c r="A920" t="s">
        <v>1008</v>
      </c>
      <c r="B920" t="s">
        <v>5003</v>
      </c>
      <c r="C920" s="50">
        <f t="shared" ca="1" si="72"/>
        <v>18</v>
      </c>
      <c r="D920" t="s">
        <v>5006</v>
      </c>
      <c r="F920" s="34" t="str">
        <f>IF(AND(V920="TEXT",AB920&lt;&gt;""),"Coded",VLOOKUP(V920,Lists!$E$1:$F$12,2,FALSE))</f>
        <v>Coded</v>
      </c>
      <c r="G920" s="50">
        <f t="shared" ca="1" si="73"/>
        <v>39</v>
      </c>
      <c r="H920" t="s">
        <v>2584</v>
      </c>
      <c r="J920" s="34" t="str">
        <f t="shared" si="70"/>
        <v/>
      </c>
      <c r="K920" s="34" t="str">
        <f t="shared" si="71"/>
        <v/>
      </c>
      <c r="O920" t="s">
        <v>1015</v>
      </c>
      <c r="P920" s="34" t="str">
        <f t="shared" si="74"/>
        <v/>
      </c>
      <c r="V920" t="s">
        <v>16</v>
      </c>
      <c r="W920" t="s">
        <v>1215</v>
      </c>
      <c r="X920" t="s">
        <v>1216</v>
      </c>
      <c r="Y920" t="s">
        <v>1209</v>
      </c>
      <c r="Z920" t="s">
        <v>1210</v>
      </c>
      <c r="AA920" t="s">
        <v>2584</v>
      </c>
      <c r="AB920" t="s">
        <v>2589</v>
      </c>
    </row>
    <row r="921" spans="1:28" ht="15" hidden="1" customHeight="1" x14ac:dyDescent="0.2">
      <c r="A921" t="s">
        <v>1008</v>
      </c>
      <c r="B921" t="s">
        <v>5003</v>
      </c>
      <c r="C921" s="50">
        <f t="shared" ca="1" si="72"/>
        <v>18</v>
      </c>
      <c r="D921" t="s">
        <v>5006</v>
      </c>
      <c r="F921" s="34" t="str">
        <f>IF(AND(V921="TEXT",AB921&lt;&gt;""),"Coded",VLOOKUP(V921,Lists!$E$1:$F$12,2,FALSE))</f>
        <v>Coded</v>
      </c>
      <c r="G921" s="50">
        <f t="shared" ca="1" si="73"/>
        <v>40</v>
      </c>
      <c r="H921" t="s">
        <v>2590</v>
      </c>
      <c r="J921" s="34" t="str">
        <f t="shared" si="70"/>
        <v/>
      </c>
      <c r="K921" s="34" t="str">
        <f t="shared" si="71"/>
        <v/>
      </c>
      <c r="O921" t="s">
        <v>1015</v>
      </c>
      <c r="P921" s="34" t="str">
        <f t="shared" si="74"/>
        <v/>
      </c>
      <c r="V921" t="s">
        <v>16</v>
      </c>
      <c r="W921" t="s">
        <v>1215</v>
      </c>
      <c r="X921" t="s">
        <v>1216</v>
      </c>
      <c r="Y921" t="s">
        <v>1209</v>
      </c>
      <c r="Z921" t="s">
        <v>1210</v>
      </c>
      <c r="AA921" t="s">
        <v>2590</v>
      </c>
      <c r="AB921" t="s">
        <v>2595</v>
      </c>
    </row>
    <row r="922" spans="1:28" ht="15" hidden="1" customHeight="1" x14ac:dyDescent="0.2">
      <c r="A922" t="s">
        <v>1008</v>
      </c>
      <c r="B922" t="s">
        <v>5003</v>
      </c>
      <c r="C922" s="50">
        <f t="shared" ca="1" si="72"/>
        <v>18</v>
      </c>
      <c r="D922" t="s">
        <v>5006</v>
      </c>
      <c r="F922" s="34" t="str">
        <f>IF(AND(V922="TEXT",AB922&lt;&gt;""),"Coded",VLOOKUP(V922,Lists!$E$1:$F$12,2,FALSE))</f>
        <v>Coded</v>
      </c>
      <c r="G922" s="50">
        <f t="shared" ca="1" si="73"/>
        <v>41</v>
      </c>
      <c r="H922" t="s">
        <v>2599</v>
      </c>
      <c r="J922" s="34" t="str">
        <f t="shared" si="70"/>
        <v/>
      </c>
      <c r="K922" s="34" t="str">
        <f t="shared" si="71"/>
        <v/>
      </c>
      <c r="O922" t="s">
        <v>1015</v>
      </c>
      <c r="P922" s="34" t="str">
        <f t="shared" si="74"/>
        <v/>
      </c>
      <c r="V922" t="s">
        <v>16</v>
      </c>
      <c r="W922" t="s">
        <v>1215</v>
      </c>
      <c r="X922" t="s">
        <v>1216</v>
      </c>
      <c r="Y922" t="s">
        <v>1209</v>
      </c>
      <c r="Z922" t="s">
        <v>1210</v>
      </c>
      <c r="AA922" t="s">
        <v>2599</v>
      </c>
      <c r="AB922" t="s">
        <v>2600</v>
      </c>
    </row>
    <row r="923" spans="1:28" ht="15" hidden="1" customHeight="1" x14ac:dyDescent="0.2">
      <c r="A923" t="s">
        <v>1008</v>
      </c>
      <c r="B923" t="s">
        <v>5003</v>
      </c>
      <c r="C923" s="50">
        <f t="shared" ca="1" si="72"/>
        <v>18</v>
      </c>
      <c r="D923" t="s">
        <v>5006</v>
      </c>
      <c r="F923" s="34" t="str">
        <f>IF(AND(V923="TEXT",AB923&lt;&gt;""),"Coded",VLOOKUP(V923,Lists!$E$1:$F$12,2,FALSE))</f>
        <v>Coded</v>
      </c>
      <c r="G923" s="50">
        <f t="shared" ca="1" si="73"/>
        <v>42</v>
      </c>
      <c r="H923" t="s">
        <v>2601</v>
      </c>
      <c r="J923" s="34" t="str">
        <f t="shared" si="70"/>
        <v/>
      </c>
      <c r="K923" s="34" t="str">
        <f t="shared" si="71"/>
        <v/>
      </c>
      <c r="O923" t="s">
        <v>1015</v>
      </c>
      <c r="P923" s="34" t="str">
        <f t="shared" si="74"/>
        <v/>
      </c>
      <c r="V923" t="s">
        <v>16</v>
      </c>
      <c r="W923" t="s">
        <v>1215</v>
      </c>
      <c r="X923" t="s">
        <v>1216</v>
      </c>
      <c r="Y923" t="s">
        <v>1209</v>
      </c>
      <c r="Z923" t="s">
        <v>1210</v>
      </c>
      <c r="AA923" t="s">
        <v>2601</v>
      </c>
      <c r="AB923" t="s">
        <v>2605</v>
      </c>
    </row>
    <row r="924" spans="1:28" ht="15" hidden="1" customHeight="1" x14ac:dyDescent="0.2">
      <c r="A924" t="s">
        <v>1008</v>
      </c>
      <c r="B924" t="s">
        <v>5003</v>
      </c>
      <c r="C924" s="50">
        <f t="shared" ca="1" si="72"/>
        <v>18</v>
      </c>
      <c r="D924" t="s">
        <v>5006</v>
      </c>
      <c r="F924" s="34" t="str">
        <f>IF(AND(V924="TEXT",AB924&lt;&gt;""),"Coded",VLOOKUP(V924,Lists!$E$1:$F$12,2,FALSE))</f>
        <v>Coded</v>
      </c>
      <c r="G924" s="50">
        <f t="shared" ca="1" si="73"/>
        <v>43</v>
      </c>
      <c r="H924" t="s">
        <v>2606</v>
      </c>
      <c r="J924" s="34" t="str">
        <f t="shared" si="70"/>
        <v/>
      </c>
      <c r="K924" s="34" t="str">
        <f t="shared" si="71"/>
        <v/>
      </c>
      <c r="O924" t="s">
        <v>1015</v>
      </c>
      <c r="P924" s="34" t="str">
        <f t="shared" si="74"/>
        <v/>
      </c>
      <c r="V924" t="s">
        <v>16</v>
      </c>
      <c r="W924" t="s">
        <v>1215</v>
      </c>
      <c r="X924" t="s">
        <v>1216</v>
      </c>
      <c r="Y924" t="s">
        <v>1209</v>
      </c>
      <c r="Z924" t="s">
        <v>1210</v>
      </c>
      <c r="AA924" t="s">
        <v>2606</v>
      </c>
      <c r="AB924" t="s">
        <v>2612</v>
      </c>
    </row>
    <row r="925" spans="1:28" ht="15" hidden="1" customHeight="1" x14ac:dyDescent="0.2">
      <c r="A925" t="s">
        <v>1008</v>
      </c>
      <c r="B925" t="s">
        <v>5003</v>
      </c>
      <c r="C925" s="50">
        <f t="shared" ca="1" si="72"/>
        <v>18</v>
      </c>
      <c r="D925" t="s">
        <v>5006</v>
      </c>
      <c r="F925" s="34" t="str">
        <f>IF(AND(V925="TEXT",AB925&lt;&gt;""),"Coded",VLOOKUP(V925,Lists!$E$1:$F$12,2,FALSE))</f>
        <v>Coded</v>
      </c>
      <c r="G925" s="50">
        <f t="shared" ca="1" si="73"/>
        <v>44</v>
      </c>
      <c r="H925" t="s">
        <v>2613</v>
      </c>
      <c r="J925" s="34" t="str">
        <f t="shared" si="70"/>
        <v/>
      </c>
      <c r="K925" s="34" t="str">
        <f t="shared" si="71"/>
        <v/>
      </c>
      <c r="O925" t="s">
        <v>1015</v>
      </c>
      <c r="P925" s="34" t="str">
        <f t="shared" si="74"/>
        <v/>
      </c>
      <c r="V925" t="s">
        <v>16</v>
      </c>
      <c r="W925" t="s">
        <v>1215</v>
      </c>
      <c r="X925" t="s">
        <v>1216</v>
      </c>
      <c r="Y925" t="s">
        <v>1209</v>
      </c>
      <c r="Z925" t="s">
        <v>1210</v>
      </c>
      <c r="AA925" t="s">
        <v>2613</v>
      </c>
      <c r="AB925" t="s">
        <v>2617</v>
      </c>
    </row>
    <row r="926" spans="1:28" ht="15" hidden="1" customHeight="1" x14ac:dyDescent="0.2">
      <c r="A926" t="s">
        <v>1008</v>
      </c>
      <c r="B926" t="s">
        <v>5003</v>
      </c>
      <c r="C926" s="50">
        <f t="shared" ca="1" si="72"/>
        <v>18</v>
      </c>
      <c r="D926" t="s">
        <v>5006</v>
      </c>
      <c r="F926" s="34" t="str">
        <f>IF(AND(V926="TEXT",AB926&lt;&gt;""),"Coded",VLOOKUP(V926,Lists!$E$1:$F$12,2,FALSE))</f>
        <v>Coded</v>
      </c>
      <c r="G926" s="50">
        <f t="shared" ca="1" si="73"/>
        <v>45</v>
      </c>
      <c r="H926" t="s">
        <v>2621</v>
      </c>
      <c r="J926" s="34" t="str">
        <f t="shared" si="70"/>
        <v/>
      </c>
      <c r="K926" s="34" t="str">
        <f t="shared" si="71"/>
        <v/>
      </c>
      <c r="O926" t="s">
        <v>1015</v>
      </c>
      <c r="P926" s="34" t="str">
        <f t="shared" si="74"/>
        <v/>
      </c>
      <c r="V926" t="s">
        <v>16</v>
      </c>
      <c r="W926" t="s">
        <v>1215</v>
      </c>
      <c r="X926" t="s">
        <v>1216</v>
      </c>
      <c r="Y926" t="s">
        <v>1209</v>
      </c>
      <c r="Z926" t="s">
        <v>1210</v>
      </c>
      <c r="AA926" t="s">
        <v>2621</v>
      </c>
      <c r="AB926" t="s">
        <v>2622</v>
      </c>
    </row>
    <row r="927" spans="1:28" ht="15" hidden="1" customHeight="1" x14ac:dyDescent="0.2">
      <c r="A927" t="s">
        <v>1008</v>
      </c>
      <c r="B927" t="s">
        <v>5003</v>
      </c>
      <c r="C927" s="50">
        <f t="shared" ca="1" si="72"/>
        <v>19</v>
      </c>
      <c r="D927" t="s">
        <v>4299</v>
      </c>
      <c r="F927" s="34" t="str">
        <f>IF(AND(V927="TEXT",AB927&lt;&gt;""),"Coded",VLOOKUP(V927,Lists!$E$1:$F$12,2,FALSE))</f>
        <v>Text</v>
      </c>
      <c r="G927" s="50" t="str">
        <f t="shared" ca="1" si="73"/>
        <v/>
      </c>
      <c r="H927" t="s">
        <v>1015</v>
      </c>
      <c r="J927" s="34" t="str">
        <f t="shared" si="70"/>
        <v/>
      </c>
      <c r="K927" s="34">
        <f t="shared" si="71"/>
        <v>50</v>
      </c>
      <c r="O927" t="s">
        <v>5007</v>
      </c>
      <c r="P927" s="34" t="str">
        <f t="shared" si="74"/>
        <v>Hide concept if [Signs and symptoms 2] &lt;&gt; 'Other'</v>
      </c>
      <c r="V927" t="s">
        <v>16</v>
      </c>
      <c r="W927" t="s">
        <v>4301</v>
      </c>
      <c r="X927" t="s">
        <v>4302</v>
      </c>
      <c r="Y927" t="s">
        <v>1015</v>
      </c>
      <c r="Z927" t="s">
        <v>1015</v>
      </c>
      <c r="AA927" t="s">
        <v>1015</v>
      </c>
      <c r="AB927" t="s">
        <v>1015</v>
      </c>
    </row>
    <row r="928" spans="1:28" ht="15" hidden="1" customHeight="1" x14ac:dyDescent="0.2">
      <c r="A928" t="s">
        <v>1008</v>
      </c>
      <c r="B928" t="s">
        <v>5003</v>
      </c>
      <c r="C928" s="50">
        <f t="shared" ca="1" si="72"/>
        <v>20</v>
      </c>
      <c r="D928" t="s">
        <v>5008</v>
      </c>
      <c r="F928" s="34" t="str">
        <f>IF(AND(V928="TEXT",AB928&lt;&gt;""),"Coded",VLOOKUP(V928,Lists!$E$1:$F$12,2,FALSE))</f>
        <v>Coded</v>
      </c>
      <c r="G928" s="50">
        <f t="shared" ca="1" si="73"/>
        <v>1</v>
      </c>
      <c r="H928" t="s">
        <v>2377</v>
      </c>
      <c r="J928" s="34" t="str">
        <f t="shared" si="70"/>
        <v/>
      </c>
      <c r="K928" s="34" t="str">
        <f t="shared" si="71"/>
        <v/>
      </c>
      <c r="O928" t="s">
        <v>1015</v>
      </c>
      <c r="P928" s="34" t="str">
        <f t="shared" si="74"/>
        <v/>
      </c>
      <c r="V928" t="s">
        <v>16</v>
      </c>
      <c r="W928" t="s">
        <v>1219</v>
      </c>
      <c r="X928" t="s">
        <v>1220</v>
      </c>
      <c r="Y928" t="s">
        <v>1209</v>
      </c>
      <c r="Z928" t="s">
        <v>1210</v>
      </c>
      <c r="AA928" t="s">
        <v>2377</v>
      </c>
      <c r="AB928" t="s">
        <v>2379</v>
      </c>
    </row>
    <row r="929" spans="1:28" ht="15" hidden="1" customHeight="1" x14ac:dyDescent="0.2">
      <c r="A929" t="s">
        <v>1008</v>
      </c>
      <c r="B929" t="s">
        <v>5003</v>
      </c>
      <c r="C929" s="50">
        <f t="shared" ca="1" si="72"/>
        <v>20</v>
      </c>
      <c r="D929" t="s">
        <v>5008</v>
      </c>
      <c r="F929" s="34" t="str">
        <f>IF(AND(V929="TEXT",AB929&lt;&gt;""),"Coded",VLOOKUP(V929,Lists!$E$1:$F$12,2,FALSE))</f>
        <v>Coded</v>
      </c>
      <c r="G929" s="50">
        <f t="shared" ca="1" si="73"/>
        <v>2</v>
      </c>
      <c r="H929" t="s">
        <v>2380</v>
      </c>
      <c r="J929" s="34" t="str">
        <f t="shared" si="70"/>
        <v/>
      </c>
      <c r="K929" s="34" t="str">
        <f t="shared" si="71"/>
        <v/>
      </c>
      <c r="O929" t="s">
        <v>1015</v>
      </c>
      <c r="P929" s="34" t="str">
        <f t="shared" si="74"/>
        <v/>
      </c>
      <c r="V929" t="s">
        <v>16</v>
      </c>
      <c r="W929" t="s">
        <v>1219</v>
      </c>
      <c r="X929" t="s">
        <v>1220</v>
      </c>
      <c r="Y929" t="s">
        <v>1209</v>
      </c>
      <c r="Z929" t="s">
        <v>1210</v>
      </c>
      <c r="AA929" t="s">
        <v>2380</v>
      </c>
      <c r="AB929" t="s">
        <v>2385</v>
      </c>
    </row>
    <row r="930" spans="1:28" ht="15" hidden="1" customHeight="1" x14ac:dyDescent="0.2">
      <c r="A930" t="s">
        <v>1008</v>
      </c>
      <c r="B930" t="s">
        <v>5003</v>
      </c>
      <c r="C930" s="50">
        <f t="shared" ca="1" si="72"/>
        <v>20</v>
      </c>
      <c r="D930" t="s">
        <v>5008</v>
      </c>
      <c r="F930" s="34" t="str">
        <f>IF(AND(V930="TEXT",AB930&lt;&gt;""),"Coded",VLOOKUP(V930,Lists!$E$1:$F$12,2,FALSE))</f>
        <v>Coded</v>
      </c>
      <c r="G930" s="50">
        <f t="shared" ca="1" si="73"/>
        <v>3</v>
      </c>
      <c r="H930" t="s">
        <v>2386</v>
      </c>
      <c r="J930" s="34" t="str">
        <f t="shared" si="70"/>
        <v/>
      </c>
      <c r="K930" s="34" t="str">
        <f t="shared" si="71"/>
        <v/>
      </c>
      <c r="O930" t="s">
        <v>1015</v>
      </c>
      <c r="P930" s="34" t="str">
        <f t="shared" si="74"/>
        <v/>
      </c>
      <c r="V930" t="s">
        <v>16</v>
      </c>
      <c r="W930" t="s">
        <v>1219</v>
      </c>
      <c r="X930" t="s">
        <v>1220</v>
      </c>
      <c r="Y930" t="s">
        <v>1209</v>
      </c>
      <c r="Z930" t="s">
        <v>1210</v>
      </c>
      <c r="AA930" t="s">
        <v>2386</v>
      </c>
      <c r="AB930" t="s">
        <v>2391</v>
      </c>
    </row>
    <row r="931" spans="1:28" ht="15" hidden="1" customHeight="1" x14ac:dyDescent="0.2">
      <c r="A931" t="s">
        <v>1008</v>
      </c>
      <c r="B931" t="s">
        <v>5003</v>
      </c>
      <c r="C931" s="50">
        <f t="shared" ca="1" si="72"/>
        <v>20</v>
      </c>
      <c r="D931" t="s">
        <v>5008</v>
      </c>
      <c r="F931" s="34" t="str">
        <f>IF(AND(V931="TEXT",AB931&lt;&gt;""),"Coded",VLOOKUP(V931,Lists!$E$1:$F$12,2,FALSE))</f>
        <v>Coded</v>
      </c>
      <c r="G931" s="50">
        <f t="shared" ca="1" si="73"/>
        <v>4</v>
      </c>
      <c r="H931" t="s">
        <v>2392</v>
      </c>
      <c r="J931" s="34" t="str">
        <f t="shared" si="70"/>
        <v/>
      </c>
      <c r="K931" s="34" t="str">
        <f t="shared" si="71"/>
        <v/>
      </c>
      <c r="O931" t="s">
        <v>1015</v>
      </c>
      <c r="P931" s="34" t="str">
        <f t="shared" si="74"/>
        <v/>
      </c>
      <c r="V931" t="s">
        <v>16</v>
      </c>
      <c r="W931" t="s">
        <v>1219</v>
      </c>
      <c r="X931" t="s">
        <v>1220</v>
      </c>
      <c r="Y931" t="s">
        <v>1209</v>
      </c>
      <c r="Z931" t="s">
        <v>1210</v>
      </c>
      <c r="AA931" t="s">
        <v>2392</v>
      </c>
      <c r="AB931" t="s">
        <v>2398</v>
      </c>
    </row>
    <row r="932" spans="1:28" ht="15" hidden="1" customHeight="1" x14ac:dyDescent="0.2">
      <c r="A932" t="s">
        <v>1008</v>
      </c>
      <c r="B932" t="s">
        <v>5003</v>
      </c>
      <c r="C932" s="50">
        <f t="shared" ca="1" si="72"/>
        <v>20</v>
      </c>
      <c r="D932" t="s">
        <v>5008</v>
      </c>
      <c r="F932" s="34" t="str">
        <f>IF(AND(V932="TEXT",AB932&lt;&gt;""),"Coded",VLOOKUP(V932,Lists!$E$1:$F$12,2,FALSE))</f>
        <v>Coded</v>
      </c>
      <c r="G932" s="50">
        <f t="shared" ca="1" si="73"/>
        <v>5</v>
      </c>
      <c r="H932" t="s">
        <v>2399</v>
      </c>
      <c r="J932" s="34" t="str">
        <f t="shared" si="70"/>
        <v/>
      </c>
      <c r="K932" s="34" t="str">
        <f t="shared" si="71"/>
        <v/>
      </c>
      <c r="O932" t="s">
        <v>1015</v>
      </c>
      <c r="P932" s="34" t="str">
        <f t="shared" si="74"/>
        <v/>
      </c>
      <c r="V932" t="s">
        <v>16</v>
      </c>
      <c r="W932" t="s">
        <v>1219</v>
      </c>
      <c r="X932" t="s">
        <v>1220</v>
      </c>
      <c r="Y932" t="s">
        <v>1209</v>
      </c>
      <c r="Z932" t="s">
        <v>1210</v>
      </c>
      <c r="AA932" t="s">
        <v>2399</v>
      </c>
      <c r="AB932" t="s">
        <v>2404</v>
      </c>
    </row>
    <row r="933" spans="1:28" ht="15" hidden="1" customHeight="1" x14ac:dyDescent="0.2">
      <c r="A933" t="s">
        <v>1008</v>
      </c>
      <c r="B933" t="s">
        <v>5003</v>
      </c>
      <c r="C933" s="50">
        <f t="shared" ca="1" si="72"/>
        <v>20</v>
      </c>
      <c r="D933" t="s">
        <v>5008</v>
      </c>
      <c r="F933" s="34" t="str">
        <f>IF(AND(V933="TEXT",AB933&lt;&gt;""),"Coded",VLOOKUP(V933,Lists!$E$1:$F$12,2,FALSE))</f>
        <v>Coded</v>
      </c>
      <c r="G933" s="50">
        <f t="shared" ca="1" si="73"/>
        <v>6</v>
      </c>
      <c r="H933" t="s">
        <v>2405</v>
      </c>
      <c r="J933" s="34" t="str">
        <f t="shared" si="70"/>
        <v/>
      </c>
      <c r="K933" s="34" t="str">
        <f t="shared" si="71"/>
        <v/>
      </c>
      <c r="O933" t="s">
        <v>1015</v>
      </c>
      <c r="P933" s="34" t="str">
        <f t="shared" si="74"/>
        <v/>
      </c>
      <c r="V933" t="s">
        <v>16</v>
      </c>
      <c r="W933" t="s">
        <v>1219</v>
      </c>
      <c r="X933" t="s">
        <v>1220</v>
      </c>
      <c r="Y933" t="s">
        <v>1209</v>
      </c>
      <c r="Z933" t="s">
        <v>1210</v>
      </c>
      <c r="AA933" t="s">
        <v>2405</v>
      </c>
      <c r="AB933" t="s">
        <v>2407</v>
      </c>
    </row>
    <row r="934" spans="1:28" ht="15" hidden="1" customHeight="1" x14ac:dyDescent="0.2">
      <c r="A934" t="s">
        <v>1008</v>
      </c>
      <c r="B934" t="s">
        <v>5003</v>
      </c>
      <c r="C934" s="50">
        <f t="shared" ca="1" si="72"/>
        <v>20</v>
      </c>
      <c r="D934" t="s">
        <v>5008</v>
      </c>
      <c r="F934" s="34" t="str">
        <f>IF(AND(V934="TEXT",AB934&lt;&gt;""),"Coded",VLOOKUP(V934,Lists!$E$1:$F$12,2,FALSE))</f>
        <v>Coded</v>
      </c>
      <c r="G934" s="50">
        <f t="shared" ca="1" si="73"/>
        <v>7</v>
      </c>
      <c r="H934" t="s">
        <v>2408</v>
      </c>
      <c r="J934" s="34" t="str">
        <f t="shared" si="70"/>
        <v/>
      </c>
      <c r="K934" s="34" t="str">
        <f t="shared" si="71"/>
        <v/>
      </c>
      <c r="O934" t="s">
        <v>1015</v>
      </c>
      <c r="P934" s="34" t="str">
        <f t="shared" si="74"/>
        <v/>
      </c>
      <c r="V934" t="s">
        <v>16</v>
      </c>
      <c r="W934" t="s">
        <v>1219</v>
      </c>
      <c r="X934" t="s">
        <v>1220</v>
      </c>
      <c r="Y934" t="s">
        <v>1209</v>
      </c>
      <c r="Z934" t="s">
        <v>1210</v>
      </c>
      <c r="AA934" t="s">
        <v>2408</v>
      </c>
      <c r="AB934" t="s">
        <v>2413</v>
      </c>
    </row>
    <row r="935" spans="1:28" ht="15" hidden="1" customHeight="1" x14ac:dyDescent="0.2">
      <c r="A935" t="s">
        <v>1008</v>
      </c>
      <c r="B935" t="s">
        <v>5003</v>
      </c>
      <c r="C935" s="50">
        <f t="shared" ca="1" si="72"/>
        <v>20</v>
      </c>
      <c r="D935" t="s">
        <v>5008</v>
      </c>
      <c r="F935" s="34" t="str">
        <f>IF(AND(V935="TEXT",AB935&lt;&gt;""),"Coded",VLOOKUP(V935,Lists!$E$1:$F$12,2,FALSE))</f>
        <v>Coded</v>
      </c>
      <c r="G935" s="50">
        <f t="shared" ca="1" si="73"/>
        <v>8</v>
      </c>
      <c r="H935" t="s">
        <v>2414</v>
      </c>
      <c r="J935" s="34" t="str">
        <f t="shared" si="70"/>
        <v/>
      </c>
      <c r="K935" s="34" t="str">
        <f t="shared" si="71"/>
        <v/>
      </c>
      <c r="O935" t="s">
        <v>1015</v>
      </c>
      <c r="P935" s="34" t="str">
        <f t="shared" si="74"/>
        <v/>
      </c>
      <c r="V935" t="s">
        <v>16</v>
      </c>
      <c r="W935" t="s">
        <v>1219</v>
      </c>
      <c r="X935" t="s">
        <v>1220</v>
      </c>
      <c r="Y935" t="s">
        <v>1209</v>
      </c>
      <c r="Z935" t="s">
        <v>1210</v>
      </c>
      <c r="AA935" t="s">
        <v>2414</v>
      </c>
      <c r="AB935" t="s">
        <v>2419</v>
      </c>
    </row>
    <row r="936" spans="1:28" ht="15" hidden="1" customHeight="1" x14ac:dyDescent="0.2">
      <c r="A936" t="s">
        <v>1008</v>
      </c>
      <c r="B936" t="s">
        <v>5003</v>
      </c>
      <c r="C936" s="50">
        <f t="shared" ca="1" si="72"/>
        <v>20</v>
      </c>
      <c r="D936" t="s">
        <v>5008</v>
      </c>
      <c r="F936" s="34" t="str">
        <f>IF(AND(V936="TEXT",AB936&lt;&gt;""),"Coded",VLOOKUP(V936,Lists!$E$1:$F$12,2,FALSE))</f>
        <v>Coded</v>
      </c>
      <c r="G936" s="50">
        <f t="shared" ca="1" si="73"/>
        <v>9</v>
      </c>
      <c r="H936" t="s">
        <v>2420</v>
      </c>
      <c r="J936" s="34" t="str">
        <f t="shared" si="70"/>
        <v/>
      </c>
      <c r="K936" s="34" t="str">
        <f t="shared" si="71"/>
        <v/>
      </c>
      <c r="O936" t="s">
        <v>1015</v>
      </c>
      <c r="P936" s="34" t="str">
        <f t="shared" si="74"/>
        <v/>
      </c>
      <c r="V936" t="s">
        <v>16</v>
      </c>
      <c r="W936" t="s">
        <v>1219</v>
      </c>
      <c r="X936" t="s">
        <v>1220</v>
      </c>
      <c r="Y936" t="s">
        <v>1209</v>
      </c>
      <c r="Z936" t="s">
        <v>1210</v>
      </c>
      <c r="AA936" t="s">
        <v>2420</v>
      </c>
      <c r="AB936" t="s">
        <v>2425</v>
      </c>
    </row>
    <row r="937" spans="1:28" ht="15" hidden="1" customHeight="1" x14ac:dyDescent="0.2">
      <c r="A937" t="s">
        <v>1008</v>
      </c>
      <c r="B937" t="s">
        <v>5003</v>
      </c>
      <c r="C937" s="50">
        <f t="shared" ca="1" si="72"/>
        <v>20</v>
      </c>
      <c r="D937" t="s">
        <v>5008</v>
      </c>
      <c r="F937" s="34" t="str">
        <f>IF(AND(V937="TEXT",AB937&lt;&gt;""),"Coded",VLOOKUP(V937,Lists!$E$1:$F$12,2,FALSE))</f>
        <v>Coded</v>
      </c>
      <c r="G937" s="50">
        <f t="shared" ca="1" si="73"/>
        <v>10</v>
      </c>
      <c r="H937" t="s">
        <v>2426</v>
      </c>
      <c r="J937" s="34" t="str">
        <f t="shared" si="70"/>
        <v/>
      </c>
      <c r="K937" s="34" t="str">
        <f t="shared" si="71"/>
        <v/>
      </c>
      <c r="O937" t="s">
        <v>1015</v>
      </c>
      <c r="P937" s="34" t="str">
        <f t="shared" si="74"/>
        <v/>
      </c>
      <c r="V937" t="s">
        <v>16</v>
      </c>
      <c r="W937" t="s">
        <v>1219</v>
      </c>
      <c r="X937" t="s">
        <v>1220</v>
      </c>
      <c r="Y937" t="s">
        <v>1209</v>
      </c>
      <c r="Z937" t="s">
        <v>1210</v>
      </c>
      <c r="AA937" t="s">
        <v>2426</v>
      </c>
      <c r="AB937" t="s">
        <v>2432</v>
      </c>
    </row>
    <row r="938" spans="1:28" ht="15" hidden="1" customHeight="1" x14ac:dyDescent="0.2">
      <c r="A938" t="s">
        <v>1008</v>
      </c>
      <c r="B938" t="s">
        <v>5003</v>
      </c>
      <c r="C938" s="50">
        <f t="shared" ca="1" si="72"/>
        <v>20</v>
      </c>
      <c r="D938" t="s">
        <v>5008</v>
      </c>
      <c r="F938" s="34" t="str">
        <f>IF(AND(V938="TEXT",AB938&lt;&gt;""),"Coded",VLOOKUP(V938,Lists!$E$1:$F$12,2,FALSE))</f>
        <v>Coded</v>
      </c>
      <c r="G938" s="50">
        <f t="shared" ca="1" si="73"/>
        <v>11</v>
      </c>
      <c r="H938" t="s">
        <v>2433</v>
      </c>
      <c r="J938" s="34" t="str">
        <f t="shared" si="70"/>
        <v/>
      </c>
      <c r="K938" s="34" t="str">
        <f t="shared" si="71"/>
        <v/>
      </c>
      <c r="O938" t="s">
        <v>1015</v>
      </c>
      <c r="P938" s="34" t="str">
        <f t="shared" si="74"/>
        <v/>
      </c>
      <c r="V938" t="s">
        <v>16</v>
      </c>
      <c r="W938" t="s">
        <v>1219</v>
      </c>
      <c r="X938" t="s">
        <v>1220</v>
      </c>
      <c r="Y938" t="s">
        <v>1209</v>
      </c>
      <c r="Z938" t="s">
        <v>1210</v>
      </c>
      <c r="AA938" t="s">
        <v>2433</v>
      </c>
      <c r="AB938" t="s">
        <v>2437</v>
      </c>
    </row>
    <row r="939" spans="1:28" ht="15" hidden="1" customHeight="1" x14ac:dyDescent="0.2">
      <c r="A939" t="s">
        <v>1008</v>
      </c>
      <c r="B939" t="s">
        <v>5003</v>
      </c>
      <c r="C939" s="50">
        <f t="shared" ca="1" si="72"/>
        <v>20</v>
      </c>
      <c r="D939" t="s">
        <v>5008</v>
      </c>
      <c r="F939" s="34" t="str">
        <f>IF(AND(V939="TEXT",AB939&lt;&gt;""),"Coded",VLOOKUP(V939,Lists!$E$1:$F$12,2,FALSE))</f>
        <v>Coded</v>
      </c>
      <c r="G939" s="50">
        <f t="shared" ca="1" si="73"/>
        <v>12</v>
      </c>
      <c r="H939" t="s">
        <v>2438</v>
      </c>
      <c r="J939" s="34" t="str">
        <f t="shared" si="70"/>
        <v/>
      </c>
      <c r="K939" s="34" t="str">
        <f t="shared" si="71"/>
        <v/>
      </c>
      <c r="O939" t="s">
        <v>1015</v>
      </c>
      <c r="P939" s="34" t="str">
        <f t="shared" si="74"/>
        <v/>
      </c>
      <c r="V939" t="s">
        <v>16</v>
      </c>
      <c r="W939" t="s">
        <v>1219</v>
      </c>
      <c r="X939" t="s">
        <v>1220</v>
      </c>
      <c r="Y939" t="s">
        <v>1209</v>
      </c>
      <c r="Z939" t="s">
        <v>1210</v>
      </c>
      <c r="AA939" t="s">
        <v>2438</v>
      </c>
      <c r="AB939" t="s">
        <v>2443</v>
      </c>
    </row>
    <row r="940" spans="1:28" ht="15" hidden="1" customHeight="1" x14ac:dyDescent="0.2">
      <c r="A940" t="s">
        <v>1008</v>
      </c>
      <c r="B940" t="s">
        <v>5003</v>
      </c>
      <c r="C940" s="50">
        <f t="shared" ca="1" si="72"/>
        <v>20</v>
      </c>
      <c r="D940" t="s">
        <v>5008</v>
      </c>
      <c r="F940" s="34" t="str">
        <f>IF(AND(V940="TEXT",AB940&lt;&gt;""),"Coded",VLOOKUP(V940,Lists!$E$1:$F$12,2,FALSE))</f>
        <v>Coded</v>
      </c>
      <c r="G940" s="50">
        <f t="shared" ca="1" si="73"/>
        <v>13</v>
      </c>
      <c r="H940" t="s">
        <v>2444</v>
      </c>
      <c r="J940" s="34" t="str">
        <f t="shared" si="70"/>
        <v/>
      </c>
      <c r="K940" s="34" t="str">
        <f t="shared" si="71"/>
        <v/>
      </c>
      <c r="O940" t="s">
        <v>1015</v>
      </c>
      <c r="P940" s="34" t="str">
        <f t="shared" si="74"/>
        <v/>
      </c>
      <c r="V940" t="s">
        <v>16</v>
      </c>
      <c r="W940" t="s">
        <v>1219</v>
      </c>
      <c r="X940" t="s">
        <v>1220</v>
      </c>
      <c r="Y940" t="s">
        <v>1209</v>
      </c>
      <c r="Z940" t="s">
        <v>1210</v>
      </c>
      <c r="AA940" t="s">
        <v>2444</v>
      </c>
      <c r="AB940" t="s">
        <v>2447</v>
      </c>
    </row>
    <row r="941" spans="1:28" ht="15" hidden="1" customHeight="1" x14ac:dyDescent="0.2">
      <c r="A941" t="s">
        <v>1008</v>
      </c>
      <c r="B941" t="s">
        <v>5003</v>
      </c>
      <c r="C941" s="50">
        <f t="shared" ca="1" si="72"/>
        <v>20</v>
      </c>
      <c r="D941" t="s">
        <v>5008</v>
      </c>
      <c r="F941" s="34" t="str">
        <f>IF(AND(V941="TEXT",AB941&lt;&gt;""),"Coded",VLOOKUP(V941,Lists!$E$1:$F$12,2,FALSE))</f>
        <v>Coded</v>
      </c>
      <c r="G941" s="50">
        <f t="shared" ca="1" si="73"/>
        <v>14</v>
      </c>
      <c r="H941" t="s">
        <v>2448</v>
      </c>
      <c r="J941" s="34" t="str">
        <f t="shared" si="70"/>
        <v/>
      </c>
      <c r="K941" s="34" t="str">
        <f t="shared" si="71"/>
        <v/>
      </c>
      <c r="O941" t="s">
        <v>1015</v>
      </c>
      <c r="P941" s="34" t="str">
        <f t="shared" si="74"/>
        <v/>
      </c>
      <c r="V941" t="s">
        <v>16</v>
      </c>
      <c r="W941" t="s">
        <v>1219</v>
      </c>
      <c r="X941" t="s">
        <v>1220</v>
      </c>
      <c r="Y941" t="s">
        <v>1209</v>
      </c>
      <c r="Z941" t="s">
        <v>1210</v>
      </c>
      <c r="AA941" t="s">
        <v>2448</v>
      </c>
      <c r="AB941" t="s">
        <v>2451</v>
      </c>
    </row>
    <row r="942" spans="1:28" ht="15" hidden="1" customHeight="1" x14ac:dyDescent="0.2">
      <c r="A942" t="s">
        <v>1008</v>
      </c>
      <c r="B942" t="s">
        <v>5003</v>
      </c>
      <c r="C942" s="50">
        <f t="shared" ca="1" si="72"/>
        <v>20</v>
      </c>
      <c r="D942" t="s">
        <v>5008</v>
      </c>
      <c r="F942" s="34" t="str">
        <f>IF(AND(V942="TEXT",AB942&lt;&gt;""),"Coded",VLOOKUP(V942,Lists!$E$1:$F$12,2,FALSE))</f>
        <v>Coded</v>
      </c>
      <c r="G942" s="50">
        <f t="shared" ca="1" si="73"/>
        <v>15</v>
      </c>
      <c r="H942" t="s">
        <v>2455</v>
      </c>
      <c r="J942" s="34" t="str">
        <f t="shared" si="70"/>
        <v/>
      </c>
      <c r="K942" s="34" t="str">
        <f t="shared" si="71"/>
        <v/>
      </c>
      <c r="O942" t="s">
        <v>1015</v>
      </c>
      <c r="P942" s="34" t="str">
        <f t="shared" si="74"/>
        <v/>
      </c>
      <c r="V942" t="s">
        <v>16</v>
      </c>
      <c r="W942" t="s">
        <v>1219</v>
      </c>
      <c r="X942" t="s">
        <v>1220</v>
      </c>
      <c r="Y942" t="s">
        <v>1209</v>
      </c>
      <c r="Z942" t="s">
        <v>1210</v>
      </c>
      <c r="AA942" t="s">
        <v>2455</v>
      </c>
      <c r="AB942" t="s">
        <v>2456</v>
      </c>
    </row>
    <row r="943" spans="1:28" ht="15" hidden="1" customHeight="1" x14ac:dyDescent="0.2">
      <c r="A943" t="s">
        <v>1008</v>
      </c>
      <c r="B943" t="s">
        <v>5003</v>
      </c>
      <c r="C943" s="50">
        <f t="shared" ca="1" si="72"/>
        <v>20</v>
      </c>
      <c r="D943" t="s">
        <v>5008</v>
      </c>
      <c r="F943" s="34" t="str">
        <f>IF(AND(V943="TEXT",AB943&lt;&gt;""),"Coded",VLOOKUP(V943,Lists!$E$1:$F$12,2,FALSE))</f>
        <v>Coded</v>
      </c>
      <c r="G943" s="50">
        <f t="shared" ca="1" si="73"/>
        <v>16</v>
      </c>
      <c r="H943" t="s">
        <v>2458</v>
      </c>
      <c r="J943" s="34" t="str">
        <f t="shared" si="70"/>
        <v/>
      </c>
      <c r="K943" s="34" t="str">
        <f t="shared" si="71"/>
        <v/>
      </c>
      <c r="O943" t="s">
        <v>1015</v>
      </c>
      <c r="P943" s="34" t="str">
        <f t="shared" si="74"/>
        <v/>
      </c>
      <c r="V943" t="s">
        <v>16</v>
      </c>
      <c r="W943" t="s">
        <v>1219</v>
      </c>
      <c r="X943" t="s">
        <v>1220</v>
      </c>
      <c r="Y943" t="s">
        <v>1209</v>
      </c>
      <c r="Z943" t="s">
        <v>1210</v>
      </c>
      <c r="AA943" t="s">
        <v>2458</v>
      </c>
      <c r="AB943" t="s">
        <v>2460</v>
      </c>
    </row>
    <row r="944" spans="1:28" ht="15" hidden="1" customHeight="1" x14ac:dyDescent="0.2">
      <c r="A944" t="s">
        <v>1008</v>
      </c>
      <c r="B944" t="s">
        <v>5003</v>
      </c>
      <c r="C944" s="50">
        <f t="shared" ca="1" si="72"/>
        <v>20</v>
      </c>
      <c r="D944" t="s">
        <v>5008</v>
      </c>
      <c r="F944" s="34" t="str">
        <f>IF(AND(V944="TEXT",AB944&lt;&gt;""),"Coded",VLOOKUP(V944,Lists!$E$1:$F$12,2,FALSE))</f>
        <v>Coded</v>
      </c>
      <c r="G944" s="50">
        <f t="shared" ca="1" si="73"/>
        <v>17</v>
      </c>
      <c r="H944" t="s">
        <v>2461</v>
      </c>
      <c r="J944" s="34" t="str">
        <f t="shared" si="70"/>
        <v/>
      </c>
      <c r="K944" s="34" t="str">
        <f t="shared" si="71"/>
        <v/>
      </c>
      <c r="O944" t="s">
        <v>1015</v>
      </c>
      <c r="P944" s="34" t="str">
        <f t="shared" si="74"/>
        <v/>
      </c>
      <c r="V944" t="s">
        <v>16</v>
      </c>
      <c r="W944" t="s">
        <v>1219</v>
      </c>
      <c r="X944" t="s">
        <v>1220</v>
      </c>
      <c r="Y944" t="s">
        <v>1209</v>
      </c>
      <c r="Z944" t="s">
        <v>1210</v>
      </c>
      <c r="AA944" t="s">
        <v>2461</v>
      </c>
      <c r="AB944" t="s">
        <v>2466</v>
      </c>
    </row>
    <row r="945" spans="1:28" ht="15" hidden="1" customHeight="1" x14ac:dyDescent="0.2">
      <c r="A945" t="s">
        <v>1008</v>
      </c>
      <c r="B945" t="s">
        <v>5003</v>
      </c>
      <c r="C945" s="50">
        <f t="shared" ca="1" si="72"/>
        <v>20</v>
      </c>
      <c r="D945" t="s">
        <v>5008</v>
      </c>
      <c r="F945" s="34" t="str">
        <f>IF(AND(V945="TEXT",AB945&lt;&gt;""),"Coded",VLOOKUP(V945,Lists!$E$1:$F$12,2,FALSE))</f>
        <v>Coded</v>
      </c>
      <c r="G945" s="50">
        <f t="shared" ca="1" si="73"/>
        <v>18</v>
      </c>
      <c r="H945" t="s">
        <v>2467</v>
      </c>
      <c r="J945" s="34" t="str">
        <f t="shared" si="70"/>
        <v/>
      </c>
      <c r="K945" s="34" t="str">
        <f t="shared" si="71"/>
        <v/>
      </c>
      <c r="O945" t="s">
        <v>1015</v>
      </c>
      <c r="P945" s="34" t="str">
        <f t="shared" si="74"/>
        <v/>
      </c>
      <c r="V945" t="s">
        <v>16</v>
      </c>
      <c r="W945" t="s">
        <v>1219</v>
      </c>
      <c r="X945" t="s">
        <v>1220</v>
      </c>
      <c r="Y945" t="s">
        <v>1209</v>
      </c>
      <c r="Z945" t="s">
        <v>1210</v>
      </c>
      <c r="AA945" t="s">
        <v>2467</v>
      </c>
      <c r="AB945" t="s">
        <v>2472</v>
      </c>
    </row>
    <row r="946" spans="1:28" ht="15" hidden="1" customHeight="1" x14ac:dyDescent="0.2">
      <c r="A946" t="s">
        <v>1008</v>
      </c>
      <c r="B946" t="s">
        <v>5003</v>
      </c>
      <c r="C946" s="50">
        <f t="shared" ca="1" si="72"/>
        <v>20</v>
      </c>
      <c r="D946" t="s">
        <v>5008</v>
      </c>
      <c r="F946" s="34" t="str">
        <f>IF(AND(V946="TEXT",AB946&lt;&gt;""),"Coded",VLOOKUP(V946,Lists!$E$1:$F$12,2,FALSE))</f>
        <v>Coded</v>
      </c>
      <c r="G946" s="50">
        <f t="shared" ca="1" si="73"/>
        <v>19</v>
      </c>
      <c r="H946" t="s">
        <v>2473</v>
      </c>
      <c r="J946" s="34" t="str">
        <f t="shared" si="70"/>
        <v/>
      </c>
      <c r="K946" s="34" t="str">
        <f t="shared" si="71"/>
        <v/>
      </c>
      <c r="O946" t="s">
        <v>1015</v>
      </c>
      <c r="P946" s="34" t="str">
        <f t="shared" si="74"/>
        <v/>
      </c>
      <c r="V946" t="s">
        <v>16</v>
      </c>
      <c r="W946" t="s">
        <v>1219</v>
      </c>
      <c r="X946" t="s">
        <v>1220</v>
      </c>
      <c r="Y946" t="s">
        <v>1209</v>
      </c>
      <c r="Z946" t="s">
        <v>1210</v>
      </c>
      <c r="AA946" t="s">
        <v>2473</v>
      </c>
      <c r="AB946" t="s">
        <v>2478</v>
      </c>
    </row>
    <row r="947" spans="1:28" ht="15" hidden="1" customHeight="1" x14ac:dyDescent="0.2">
      <c r="A947" t="s">
        <v>1008</v>
      </c>
      <c r="B947" t="s">
        <v>5003</v>
      </c>
      <c r="C947" s="50">
        <f t="shared" ca="1" si="72"/>
        <v>20</v>
      </c>
      <c r="D947" t="s">
        <v>5008</v>
      </c>
      <c r="F947" s="34" t="str">
        <f>IF(AND(V947="TEXT",AB947&lt;&gt;""),"Coded",VLOOKUP(V947,Lists!$E$1:$F$12,2,FALSE))</f>
        <v>Coded</v>
      </c>
      <c r="G947" s="50">
        <f t="shared" ca="1" si="73"/>
        <v>20</v>
      </c>
      <c r="H947" t="s">
        <v>2479</v>
      </c>
      <c r="J947" s="34" t="str">
        <f t="shared" si="70"/>
        <v/>
      </c>
      <c r="K947" s="34" t="str">
        <f t="shared" si="71"/>
        <v/>
      </c>
      <c r="O947" t="s">
        <v>1015</v>
      </c>
      <c r="P947" s="34" t="str">
        <f t="shared" si="74"/>
        <v/>
      </c>
      <c r="V947" t="s">
        <v>16</v>
      </c>
      <c r="W947" t="s">
        <v>1219</v>
      </c>
      <c r="X947" t="s">
        <v>1220</v>
      </c>
      <c r="Y947" t="s">
        <v>1209</v>
      </c>
      <c r="Z947" t="s">
        <v>1210</v>
      </c>
      <c r="AA947" t="s">
        <v>2479</v>
      </c>
      <c r="AB947" t="s">
        <v>2484</v>
      </c>
    </row>
    <row r="948" spans="1:28" ht="15" hidden="1" customHeight="1" x14ac:dyDescent="0.2">
      <c r="A948" t="s">
        <v>1008</v>
      </c>
      <c r="B948" t="s">
        <v>5003</v>
      </c>
      <c r="C948" s="50">
        <f t="shared" ca="1" si="72"/>
        <v>20</v>
      </c>
      <c r="D948" t="s">
        <v>5008</v>
      </c>
      <c r="F948" s="34" t="str">
        <f>IF(AND(V948="TEXT",AB948&lt;&gt;""),"Coded",VLOOKUP(V948,Lists!$E$1:$F$12,2,FALSE))</f>
        <v>Coded</v>
      </c>
      <c r="G948" s="50">
        <f t="shared" ca="1" si="73"/>
        <v>21</v>
      </c>
      <c r="H948" t="s">
        <v>2490</v>
      </c>
      <c r="J948" s="34" t="str">
        <f t="shared" si="70"/>
        <v/>
      </c>
      <c r="K948" s="34" t="str">
        <f t="shared" si="71"/>
        <v/>
      </c>
      <c r="O948" t="s">
        <v>1015</v>
      </c>
      <c r="P948" s="34" t="str">
        <f t="shared" si="74"/>
        <v/>
      </c>
      <c r="V948" t="s">
        <v>16</v>
      </c>
      <c r="W948" t="s">
        <v>1219</v>
      </c>
      <c r="X948" t="s">
        <v>1220</v>
      </c>
      <c r="Y948" t="s">
        <v>1209</v>
      </c>
      <c r="Z948" t="s">
        <v>1210</v>
      </c>
      <c r="AA948" t="s">
        <v>2490</v>
      </c>
      <c r="AB948" t="s">
        <v>2491</v>
      </c>
    </row>
    <row r="949" spans="1:28" ht="15" hidden="1" customHeight="1" x14ac:dyDescent="0.2">
      <c r="A949" t="s">
        <v>1008</v>
      </c>
      <c r="B949" t="s">
        <v>5003</v>
      </c>
      <c r="C949" s="50">
        <f t="shared" ca="1" si="72"/>
        <v>20</v>
      </c>
      <c r="D949" t="s">
        <v>5008</v>
      </c>
      <c r="F949" s="34" t="str">
        <f>IF(AND(V949="TEXT",AB949&lt;&gt;""),"Coded",VLOOKUP(V949,Lists!$E$1:$F$12,2,FALSE))</f>
        <v>Coded</v>
      </c>
      <c r="G949" s="50">
        <f t="shared" ca="1" si="73"/>
        <v>22</v>
      </c>
      <c r="H949" t="s">
        <v>2492</v>
      </c>
      <c r="J949" s="34" t="str">
        <f t="shared" si="70"/>
        <v/>
      </c>
      <c r="K949" s="34" t="str">
        <f t="shared" si="71"/>
        <v/>
      </c>
      <c r="O949" t="s">
        <v>1015</v>
      </c>
      <c r="P949" s="34" t="str">
        <f t="shared" si="74"/>
        <v/>
      </c>
      <c r="V949" t="s">
        <v>16</v>
      </c>
      <c r="W949" t="s">
        <v>1219</v>
      </c>
      <c r="X949" t="s">
        <v>1220</v>
      </c>
      <c r="Y949" t="s">
        <v>1209</v>
      </c>
      <c r="Z949" t="s">
        <v>1210</v>
      </c>
      <c r="AA949" t="s">
        <v>2492</v>
      </c>
      <c r="AB949" t="s">
        <v>2497</v>
      </c>
    </row>
    <row r="950" spans="1:28" ht="15" hidden="1" customHeight="1" x14ac:dyDescent="0.2">
      <c r="A950" t="s">
        <v>1008</v>
      </c>
      <c r="B950" t="s">
        <v>5003</v>
      </c>
      <c r="C950" s="50">
        <f t="shared" ca="1" si="72"/>
        <v>20</v>
      </c>
      <c r="D950" t="s">
        <v>5008</v>
      </c>
      <c r="F950" s="34" t="str">
        <f>IF(AND(V950="TEXT",AB950&lt;&gt;""),"Coded",VLOOKUP(V950,Lists!$E$1:$F$12,2,FALSE))</f>
        <v>Coded</v>
      </c>
      <c r="G950" s="50">
        <f t="shared" ca="1" si="73"/>
        <v>23</v>
      </c>
      <c r="H950" t="s">
        <v>2498</v>
      </c>
      <c r="J950" s="34" t="str">
        <f t="shared" si="70"/>
        <v/>
      </c>
      <c r="K950" s="34" t="str">
        <f t="shared" si="71"/>
        <v/>
      </c>
      <c r="O950" t="s">
        <v>1015</v>
      </c>
      <c r="P950" s="34" t="str">
        <f t="shared" si="74"/>
        <v/>
      </c>
      <c r="V950" t="s">
        <v>16</v>
      </c>
      <c r="W950" t="s">
        <v>1219</v>
      </c>
      <c r="X950" t="s">
        <v>1220</v>
      </c>
      <c r="Y950" t="s">
        <v>1209</v>
      </c>
      <c r="Z950" t="s">
        <v>1210</v>
      </c>
      <c r="AA950" t="s">
        <v>2498</v>
      </c>
      <c r="AB950" t="s">
        <v>2503</v>
      </c>
    </row>
    <row r="951" spans="1:28" ht="15" hidden="1" customHeight="1" x14ac:dyDescent="0.2">
      <c r="A951" t="s">
        <v>1008</v>
      </c>
      <c r="B951" t="s">
        <v>5003</v>
      </c>
      <c r="C951" s="50">
        <f t="shared" ca="1" si="72"/>
        <v>20</v>
      </c>
      <c r="D951" t="s">
        <v>5008</v>
      </c>
      <c r="F951" s="34" t="str">
        <f>IF(AND(V951="TEXT",AB951&lt;&gt;""),"Coded",VLOOKUP(V951,Lists!$E$1:$F$12,2,FALSE))</f>
        <v>Coded</v>
      </c>
      <c r="G951" s="50">
        <f t="shared" ca="1" si="73"/>
        <v>24</v>
      </c>
      <c r="H951" t="s">
        <v>2504</v>
      </c>
      <c r="J951" s="34" t="str">
        <f t="shared" si="70"/>
        <v/>
      </c>
      <c r="K951" s="34" t="str">
        <f t="shared" si="71"/>
        <v/>
      </c>
      <c r="O951" t="s">
        <v>1015</v>
      </c>
      <c r="P951" s="34" t="str">
        <f t="shared" si="74"/>
        <v/>
      </c>
      <c r="V951" t="s">
        <v>16</v>
      </c>
      <c r="W951" t="s">
        <v>1219</v>
      </c>
      <c r="X951" t="s">
        <v>1220</v>
      </c>
      <c r="Y951" t="s">
        <v>1209</v>
      </c>
      <c r="Z951" t="s">
        <v>1210</v>
      </c>
      <c r="AA951" t="s">
        <v>2504</v>
      </c>
      <c r="AB951" t="s">
        <v>2509</v>
      </c>
    </row>
    <row r="952" spans="1:28" ht="15" hidden="1" customHeight="1" x14ac:dyDescent="0.2">
      <c r="A952" t="s">
        <v>1008</v>
      </c>
      <c r="B952" t="s">
        <v>5003</v>
      </c>
      <c r="C952" s="50">
        <f t="shared" ca="1" si="72"/>
        <v>20</v>
      </c>
      <c r="D952" t="s">
        <v>5008</v>
      </c>
      <c r="F952" s="34" t="str">
        <f>IF(AND(V952="TEXT",AB952&lt;&gt;""),"Coded",VLOOKUP(V952,Lists!$E$1:$F$12,2,FALSE))</f>
        <v>Coded</v>
      </c>
      <c r="G952" s="50">
        <f t="shared" ca="1" si="73"/>
        <v>25</v>
      </c>
      <c r="H952" t="s">
        <v>2510</v>
      </c>
      <c r="J952" s="34" t="str">
        <f t="shared" si="70"/>
        <v/>
      </c>
      <c r="K952" s="34" t="str">
        <f t="shared" si="71"/>
        <v/>
      </c>
      <c r="O952" t="s">
        <v>1015</v>
      </c>
      <c r="P952" s="34" t="str">
        <f t="shared" si="74"/>
        <v/>
      </c>
      <c r="V952" t="s">
        <v>16</v>
      </c>
      <c r="W952" t="s">
        <v>1219</v>
      </c>
      <c r="X952" t="s">
        <v>1220</v>
      </c>
      <c r="Y952" t="s">
        <v>1209</v>
      </c>
      <c r="Z952" t="s">
        <v>1210</v>
      </c>
      <c r="AA952" t="s">
        <v>2510</v>
      </c>
      <c r="AB952" t="s">
        <v>2516</v>
      </c>
    </row>
    <row r="953" spans="1:28" ht="15" hidden="1" customHeight="1" x14ac:dyDescent="0.2">
      <c r="A953" t="s">
        <v>1008</v>
      </c>
      <c r="B953" t="s">
        <v>5003</v>
      </c>
      <c r="C953" s="50">
        <f t="shared" ca="1" si="72"/>
        <v>20</v>
      </c>
      <c r="D953" t="s">
        <v>5008</v>
      </c>
      <c r="F953" s="34" t="str">
        <f>IF(AND(V953="TEXT",AB953&lt;&gt;""),"Coded",VLOOKUP(V953,Lists!$E$1:$F$12,2,FALSE))</f>
        <v>Coded</v>
      </c>
      <c r="G953" s="50">
        <f t="shared" ca="1" si="73"/>
        <v>26</v>
      </c>
      <c r="H953" t="s">
        <v>2517</v>
      </c>
      <c r="J953" s="34" t="str">
        <f t="shared" si="70"/>
        <v/>
      </c>
      <c r="K953" s="34" t="str">
        <f t="shared" si="71"/>
        <v/>
      </c>
      <c r="O953" t="s">
        <v>1015</v>
      </c>
      <c r="P953" s="34" t="str">
        <f t="shared" si="74"/>
        <v/>
      </c>
      <c r="V953" t="s">
        <v>16</v>
      </c>
      <c r="W953" t="s">
        <v>1219</v>
      </c>
      <c r="X953" t="s">
        <v>1220</v>
      </c>
      <c r="Y953" t="s">
        <v>1209</v>
      </c>
      <c r="Z953" t="s">
        <v>1210</v>
      </c>
      <c r="AA953" t="s">
        <v>2517</v>
      </c>
      <c r="AB953" t="s">
        <v>2520</v>
      </c>
    </row>
    <row r="954" spans="1:28" ht="15" hidden="1" customHeight="1" x14ac:dyDescent="0.2">
      <c r="A954" t="s">
        <v>1008</v>
      </c>
      <c r="B954" t="s">
        <v>5003</v>
      </c>
      <c r="C954" s="50">
        <f t="shared" ca="1" si="72"/>
        <v>20</v>
      </c>
      <c r="D954" t="s">
        <v>5008</v>
      </c>
      <c r="F954" s="34" t="str">
        <f>IF(AND(V954="TEXT",AB954&lt;&gt;""),"Coded",VLOOKUP(V954,Lists!$E$1:$F$12,2,FALSE))</f>
        <v>Coded</v>
      </c>
      <c r="G954" s="50">
        <f t="shared" ca="1" si="73"/>
        <v>27</v>
      </c>
      <c r="H954" t="s">
        <v>2521</v>
      </c>
      <c r="J954" s="34" t="str">
        <f t="shared" si="70"/>
        <v/>
      </c>
      <c r="K954" s="34" t="str">
        <f t="shared" si="71"/>
        <v/>
      </c>
      <c r="O954" t="s">
        <v>1015</v>
      </c>
      <c r="P954" s="34" t="str">
        <f t="shared" si="74"/>
        <v/>
      </c>
      <c r="V954" t="s">
        <v>16</v>
      </c>
      <c r="W954" t="s">
        <v>1219</v>
      </c>
      <c r="X954" t="s">
        <v>1220</v>
      </c>
      <c r="Y954" t="s">
        <v>1209</v>
      </c>
      <c r="Z954" t="s">
        <v>1210</v>
      </c>
      <c r="AA954" t="s">
        <v>2521</v>
      </c>
      <c r="AB954" t="s">
        <v>2526</v>
      </c>
    </row>
    <row r="955" spans="1:28" ht="15" hidden="1" customHeight="1" x14ac:dyDescent="0.2">
      <c r="A955" t="s">
        <v>1008</v>
      </c>
      <c r="B955" t="s">
        <v>5003</v>
      </c>
      <c r="C955" s="50">
        <f t="shared" ca="1" si="72"/>
        <v>20</v>
      </c>
      <c r="D955" t="s">
        <v>5008</v>
      </c>
      <c r="F955" s="34" t="str">
        <f>IF(AND(V955="TEXT",AB955&lt;&gt;""),"Coded",VLOOKUP(V955,Lists!$E$1:$F$12,2,FALSE))</f>
        <v>Coded</v>
      </c>
      <c r="G955" s="50">
        <f t="shared" ca="1" si="73"/>
        <v>28</v>
      </c>
      <c r="H955" t="s">
        <v>2527</v>
      </c>
      <c r="J955" s="34" t="str">
        <f t="shared" si="70"/>
        <v/>
      </c>
      <c r="K955" s="34" t="str">
        <f t="shared" si="71"/>
        <v/>
      </c>
      <c r="O955" t="s">
        <v>1015</v>
      </c>
      <c r="P955" s="34" t="str">
        <f t="shared" si="74"/>
        <v/>
      </c>
      <c r="V955" t="s">
        <v>16</v>
      </c>
      <c r="W955" t="s">
        <v>1219</v>
      </c>
      <c r="X955" t="s">
        <v>1220</v>
      </c>
      <c r="Y955" t="s">
        <v>1209</v>
      </c>
      <c r="Z955" t="s">
        <v>1210</v>
      </c>
      <c r="AA955" t="s">
        <v>2527</v>
      </c>
      <c r="AB955" t="s">
        <v>2530</v>
      </c>
    </row>
    <row r="956" spans="1:28" ht="15" hidden="1" customHeight="1" x14ac:dyDescent="0.2">
      <c r="A956" t="s">
        <v>1008</v>
      </c>
      <c r="B956" t="s">
        <v>5003</v>
      </c>
      <c r="C956" s="50">
        <f t="shared" ca="1" si="72"/>
        <v>20</v>
      </c>
      <c r="D956" t="s">
        <v>5008</v>
      </c>
      <c r="F956" s="34" t="str">
        <f>IF(AND(V956="TEXT",AB956&lt;&gt;""),"Coded",VLOOKUP(V956,Lists!$E$1:$F$12,2,FALSE))</f>
        <v>Coded</v>
      </c>
      <c r="G956" s="50">
        <f t="shared" ca="1" si="73"/>
        <v>29</v>
      </c>
      <c r="H956" t="s">
        <v>2531</v>
      </c>
      <c r="J956" s="34" t="str">
        <f t="shared" si="70"/>
        <v/>
      </c>
      <c r="K956" s="34" t="str">
        <f t="shared" si="71"/>
        <v/>
      </c>
      <c r="O956" t="s">
        <v>1015</v>
      </c>
      <c r="P956" s="34" t="str">
        <f t="shared" si="74"/>
        <v/>
      </c>
      <c r="V956" t="s">
        <v>16</v>
      </c>
      <c r="W956" t="s">
        <v>1219</v>
      </c>
      <c r="X956" t="s">
        <v>1220</v>
      </c>
      <c r="Y956" t="s">
        <v>1209</v>
      </c>
      <c r="Z956" t="s">
        <v>1210</v>
      </c>
      <c r="AA956" t="s">
        <v>2531</v>
      </c>
      <c r="AB956" t="s">
        <v>2534</v>
      </c>
    </row>
    <row r="957" spans="1:28" ht="15" hidden="1" customHeight="1" x14ac:dyDescent="0.2">
      <c r="A957" t="s">
        <v>1008</v>
      </c>
      <c r="B957" t="s">
        <v>5003</v>
      </c>
      <c r="C957" s="50">
        <f t="shared" ca="1" si="72"/>
        <v>20</v>
      </c>
      <c r="D957" t="s">
        <v>5008</v>
      </c>
      <c r="F957" s="34" t="str">
        <f>IF(AND(V957="TEXT",AB957&lt;&gt;""),"Coded",VLOOKUP(V957,Lists!$E$1:$F$12,2,FALSE))</f>
        <v>Coded</v>
      </c>
      <c r="G957" s="50">
        <f t="shared" ca="1" si="73"/>
        <v>30</v>
      </c>
      <c r="H957" t="s">
        <v>2535</v>
      </c>
      <c r="J957" s="34" t="str">
        <f t="shared" si="70"/>
        <v/>
      </c>
      <c r="K957" s="34" t="str">
        <f t="shared" si="71"/>
        <v/>
      </c>
      <c r="O957" t="s">
        <v>1015</v>
      </c>
      <c r="P957" s="34" t="str">
        <f t="shared" si="74"/>
        <v/>
      </c>
      <c r="V957" t="s">
        <v>16</v>
      </c>
      <c r="W957" t="s">
        <v>1219</v>
      </c>
      <c r="X957" t="s">
        <v>1220</v>
      </c>
      <c r="Y957" t="s">
        <v>1209</v>
      </c>
      <c r="Z957" t="s">
        <v>1210</v>
      </c>
      <c r="AA957" t="s">
        <v>2535</v>
      </c>
      <c r="AB957" t="s">
        <v>2540</v>
      </c>
    </row>
    <row r="958" spans="1:28" ht="15" hidden="1" customHeight="1" x14ac:dyDescent="0.2">
      <c r="A958" t="s">
        <v>1008</v>
      </c>
      <c r="B958" t="s">
        <v>5003</v>
      </c>
      <c r="C958" s="50">
        <f t="shared" ca="1" si="72"/>
        <v>20</v>
      </c>
      <c r="D958" t="s">
        <v>5008</v>
      </c>
      <c r="F958" s="34" t="str">
        <f>IF(AND(V958="TEXT",AB958&lt;&gt;""),"Coded",VLOOKUP(V958,Lists!$E$1:$F$12,2,FALSE))</f>
        <v>Coded</v>
      </c>
      <c r="G958" s="50">
        <f t="shared" ca="1" si="73"/>
        <v>31</v>
      </c>
      <c r="H958" t="s">
        <v>2541</v>
      </c>
      <c r="J958" s="34" t="str">
        <f t="shared" si="70"/>
        <v/>
      </c>
      <c r="K958" s="34" t="str">
        <f t="shared" si="71"/>
        <v/>
      </c>
      <c r="O958" t="s">
        <v>1015</v>
      </c>
      <c r="P958" s="34" t="str">
        <f t="shared" si="74"/>
        <v/>
      </c>
      <c r="V958" t="s">
        <v>16</v>
      </c>
      <c r="W958" t="s">
        <v>1219</v>
      </c>
      <c r="X958" t="s">
        <v>1220</v>
      </c>
      <c r="Y958" t="s">
        <v>1209</v>
      </c>
      <c r="Z958" t="s">
        <v>1210</v>
      </c>
      <c r="AA958" t="s">
        <v>2541</v>
      </c>
      <c r="AB958" t="s">
        <v>2546</v>
      </c>
    </row>
    <row r="959" spans="1:28" ht="15" hidden="1" customHeight="1" x14ac:dyDescent="0.2">
      <c r="A959" t="s">
        <v>1008</v>
      </c>
      <c r="B959" t="s">
        <v>5003</v>
      </c>
      <c r="C959" s="50">
        <f t="shared" ca="1" si="72"/>
        <v>20</v>
      </c>
      <c r="D959" t="s">
        <v>5008</v>
      </c>
      <c r="F959" s="34" t="str">
        <f>IF(AND(V959="TEXT",AB959&lt;&gt;""),"Coded",VLOOKUP(V959,Lists!$E$1:$F$12,2,FALSE))</f>
        <v>Coded</v>
      </c>
      <c r="G959" s="50">
        <f t="shared" ca="1" si="73"/>
        <v>32</v>
      </c>
      <c r="H959" t="s">
        <v>2547</v>
      </c>
      <c r="J959" s="34" t="str">
        <f t="shared" si="70"/>
        <v/>
      </c>
      <c r="K959" s="34" t="str">
        <f t="shared" si="71"/>
        <v/>
      </c>
      <c r="O959" t="s">
        <v>1015</v>
      </c>
      <c r="P959" s="34" t="str">
        <f t="shared" si="74"/>
        <v/>
      </c>
      <c r="V959" t="s">
        <v>16</v>
      </c>
      <c r="W959" t="s">
        <v>1219</v>
      </c>
      <c r="X959" t="s">
        <v>1220</v>
      </c>
      <c r="Y959" t="s">
        <v>1209</v>
      </c>
      <c r="Z959" t="s">
        <v>1210</v>
      </c>
      <c r="AA959" t="s">
        <v>2547</v>
      </c>
      <c r="AB959" t="s">
        <v>2550</v>
      </c>
    </row>
    <row r="960" spans="1:28" ht="15" hidden="1" customHeight="1" x14ac:dyDescent="0.2">
      <c r="A960" t="s">
        <v>1008</v>
      </c>
      <c r="B960" t="s">
        <v>5003</v>
      </c>
      <c r="C960" s="50">
        <f t="shared" ca="1" si="72"/>
        <v>20</v>
      </c>
      <c r="D960" t="s">
        <v>5008</v>
      </c>
      <c r="F960" s="34" t="str">
        <f>IF(AND(V960="TEXT",AB960&lt;&gt;""),"Coded",VLOOKUP(V960,Lists!$E$1:$F$12,2,FALSE))</f>
        <v>Coded</v>
      </c>
      <c r="G960" s="50">
        <f t="shared" ca="1" si="73"/>
        <v>33</v>
      </c>
      <c r="H960" t="s">
        <v>2555</v>
      </c>
      <c r="J960" s="34" t="str">
        <f t="shared" si="70"/>
        <v/>
      </c>
      <c r="K960" s="34" t="str">
        <f t="shared" si="71"/>
        <v/>
      </c>
      <c r="O960" t="s">
        <v>1015</v>
      </c>
      <c r="P960" s="34" t="str">
        <f t="shared" si="74"/>
        <v/>
      </c>
      <c r="V960" t="s">
        <v>16</v>
      </c>
      <c r="W960" t="s">
        <v>1219</v>
      </c>
      <c r="X960" t="s">
        <v>1220</v>
      </c>
      <c r="Y960" t="s">
        <v>1209</v>
      </c>
      <c r="Z960" t="s">
        <v>1210</v>
      </c>
      <c r="AA960" t="s">
        <v>2555</v>
      </c>
      <c r="AB960" t="s">
        <v>2556</v>
      </c>
    </row>
    <row r="961" spans="1:28" ht="15" hidden="1" customHeight="1" x14ac:dyDescent="0.2">
      <c r="A961" t="s">
        <v>1008</v>
      </c>
      <c r="B961" t="s">
        <v>5003</v>
      </c>
      <c r="C961" s="50">
        <f t="shared" ca="1" si="72"/>
        <v>20</v>
      </c>
      <c r="D961" t="s">
        <v>5008</v>
      </c>
      <c r="F961" s="34" t="str">
        <f>IF(AND(V961="TEXT",AB961&lt;&gt;""),"Coded",VLOOKUP(V961,Lists!$E$1:$F$12,2,FALSE))</f>
        <v>Coded</v>
      </c>
      <c r="G961" s="50">
        <f t="shared" ca="1" si="73"/>
        <v>34</v>
      </c>
      <c r="H961" t="s">
        <v>2557</v>
      </c>
      <c r="J961" s="34" t="str">
        <f t="shared" si="70"/>
        <v/>
      </c>
      <c r="K961" s="34" t="str">
        <f t="shared" si="71"/>
        <v/>
      </c>
      <c r="O961" t="s">
        <v>1015</v>
      </c>
      <c r="P961" s="34" t="str">
        <f t="shared" si="74"/>
        <v/>
      </c>
      <c r="V961" t="s">
        <v>16</v>
      </c>
      <c r="W961" t="s">
        <v>1219</v>
      </c>
      <c r="X961" t="s">
        <v>1220</v>
      </c>
      <c r="Y961" t="s">
        <v>1209</v>
      </c>
      <c r="Z961" t="s">
        <v>1210</v>
      </c>
      <c r="AA961" t="s">
        <v>2557</v>
      </c>
      <c r="AB961" t="s">
        <v>2562</v>
      </c>
    </row>
    <row r="962" spans="1:28" ht="15" hidden="1" customHeight="1" x14ac:dyDescent="0.2">
      <c r="A962" t="s">
        <v>1008</v>
      </c>
      <c r="B962" t="s">
        <v>5003</v>
      </c>
      <c r="C962" s="50">
        <f t="shared" ca="1" si="72"/>
        <v>20</v>
      </c>
      <c r="D962" t="s">
        <v>5008</v>
      </c>
      <c r="F962" s="34" t="str">
        <f>IF(AND(V962="TEXT",AB962&lt;&gt;""),"Coded",VLOOKUP(V962,Lists!$E$1:$F$12,2,FALSE))</f>
        <v>Coded</v>
      </c>
      <c r="G962" s="50">
        <f t="shared" ca="1" si="73"/>
        <v>35</v>
      </c>
      <c r="H962" t="s">
        <v>2563</v>
      </c>
      <c r="J962" s="34" t="str">
        <f t="shared" si="70"/>
        <v/>
      </c>
      <c r="K962" s="34" t="str">
        <f t="shared" si="71"/>
        <v/>
      </c>
      <c r="O962" t="s">
        <v>1015</v>
      </c>
      <c r="P962" s="34" t="str">
        <f t="shared" si="74"/>
        <v/>
      </c>
      <c r="V962" t="s">
        <v>16</v>
      </c>
      <c r="W962" t="s">
        <v>1219</v>
      </c>
      <c r="X962" t="s">
        <v>1220</v>
      </c>
      <c r="Y962" t="s">
        <v>1209</v>
      </c>
      <c r="Z962" t="s">
        <v>1210</v>
      </c>
      <c r="AA962" t="s">
        <v>2563</v>
      </c>
      <c r="AB962" t="s">
        <v>2566</v>
      </c>
    </row>
    <row r="963" spans="1:28" ht="15" hidden="1" customHeight="1" x14ac:dyDescent="0.2">
      <c r="A963" t="s">
        <v>1008</v>
      </c>
      <c r="B963" t="s">
        <v>5003</v>
      </c>
      <c r="C963" s="50">
        <f t="shared" ca="1" si="72"/>
        <v>20</v>
      </c>
      <c r="D963" t="s">
        <v>5008</v>
      </c>
      <c r="F963" s="34" t="str">
        <f>IF(AND(V963="TEXT",AB963&lt;&gt;""),"Coded",VLOOKUP(V963,Lists!$E$1:$F$12,2,FALSE))</f>
        <v>Coded</v>
      </c>
      <c r="G963" s="50">
        <f t="shared" ca="1" si="73"/>
        <v>36</v>
      </c>
      <c r="H963" t="s">
        <v>2567</v>
      </c>
      <c r="J963" s="34" t="str">
        <f t="shared" ref="J963:J1026" si="75">IF(V963="BOOLEAN","Yes/no",IF(V963="TRUE_ONLY","True only",IF(V963="INTEGER","Integer",IF(V963="INTEGER_ZERO_OR_POSITIVE","Integer zero or positive",""))))</f>
        <v/>
      </c>
      <c r="K963" s="34" t="str">
        <f t="shared" ref="K963:K1026" si="76">IF(V963="LONG_TEXT",255,IF(AND(V963="TEXT",AB963=""),50,""))</f>
        <v/>
      </c>
      <c r="O963" t="s">
        <v>1015</v>
      </c>
      <c r="P963" s="34" t="str">
        <f t="shared" si="74"/>
        <v/>
      </c>
      <c r="V963" t="s">
        <v>16</v>
      </c>
      <c r="W963" t="s">
        <v>1219</v>
      </c>
      <c r="X963" t="s">
        <v>1220</v>
      </c>
      <c r="Y963" t="s">
        <v>1209</v>
      </c>
      <c r="Z963" t="s">
        <v>1210</v>
      </c>
      <c r="AA963" t="s">
        <v>2567</v>
      </c>
      <c r="AB963" t="s">
        <v>2571</v>
      </c>
    </row>
    <row r="964" spans="1:28" ht="15" hidden="1" customHeight="1" x14ac:dyDescent="0.2">
      <c r="A964" t="s">
        <v>1008</v>
      </c>
      <c r="B964" t="s">
        <v>5003</v>
      </c>
      <c r="C964" s="50">
        <f t="shared" ref="C964:C1027" ca="1" si="77">IF(A964&lt;&gt;OFFSET(A964,-1,0),1,OFFSET(C964,-1,0)+IF(D964=OFFSET(D964,-1,0),0,1))</f>
        <v>20</v>
      </c>
      <c r="D964" t="s">
        <v>5008</v>
      </c>
      <c r="F964" s="34" t="str">
        <f>IF(AND(V964="TEXT",AB964&lt;&gt;""),"Coded",VLOOKUP(V964,Lists!$E$1:$F$12,2,FALSE))</f>
        <v>Coded</v>
      </c>
      <c r="G964" s="50">
        <f t="shared" ca="1" si="73"/>
        <v>37</v>
      </c>
      <c r="H964" t="s">
        <v>2572</v>
      </c>
      <c r="J964" s="34" t="str">
        <f t="shared" si="75"/>
        <v/>
      </c>
      <c r="K964" s="34" t="str">
        <f t="shared" si="76"/>
        <v/>
      </c>
      <c r="O964" t="s">
        <v>1015</v>
      </c>
      <c r="P964" s="34" t="str">
        <f t="shared" si="74"/>
        <v/>
      </c>
      <c r="V964" t="s">
        <v>16</v>
      </c>
      <c r="W964" t="s">
        <v>1219</v>
      </c>
      <c r="X964" t="s">
        <v>1220</v>
      </c>
      <c r="Y964" t="s">
        <v>1209</v>
      </c>
      <c r="Z964" t="s">
        <v>1210</v>
      </c>
      <c r="AA964" t="s">
        <v>2572</v>
      </c>
      <c r="AB964" t="s">
        <v>2577</v>
      </c>
    </row>
    <row r="965" spans="1:28" ht="15" hidden="1" customHeight="1" x14ac:dyDescent="0.2">
      <c r="A965" t="s">
        <v>1008</v>
      </c>
      <c r="B965" t="s">
        <v>5003</v>
      </c>
      <c r="C965" s="50">
        <f t="shared" ca="1" si="77"/>
        <v>20</v>
      </c>
      <c r="D965" t="s">
        <v>5008</v>
      </c>
      <c r="F965" s="34" t="str">
        <f>IF(AND(V965="TEXT",AB965&lt;&gt;""),"Coded",VLOOKUP(V965,Lists!$E$1:$F$12,2,FALSE))</f>
        <v>Coded</v>
      </c>
      <c r="G965" s="50">
        <f t="shared" ref="G965:G1028" ca="1" si="78">IF(F965="Coded",IF(D965&lt;&gt;OFFSET(D965,-1,0),1,_xlfn.MAXIFS(INDIRECT("G$1:G"&amp;ROW()-1),INDIRECT("A$1:A"&amp;ROW()-1),A965,INDIRECT("D$1:D"&amp;ROW()-1),D965)+1),"")</f>
        <v>38</v>
      </c>
      <c r="H965" t="s">
        <v>2578</v>
      </c>
      <c r="J965" s="34" t="str">
        <f t="shared" si="75"/>
        <v/>
      </c>
      <c r="K965" s="34" t="str">
        <f t="shared" si="76"/>
        <v/>
      </c>
      <c r="O965" t="s">
        <v>1015</v>
      </c>
      <c r="P965" s="34" t="str">
        <f t="shared" si="74"/>
        <v/>
      </c>
      <c r="V965" t="s">
        <v>16</v>
      </c>
      <c r="W965" t="s">
        <v>1219</v>
      </c>
      <c r="X965" t="s">
        <v>1220</v>
      </c>
      <c r="Y965" t="s">
        <v>1209</v>
      </c>
      <c r="Z965" t="s">
        <v>1210</v>
      </c>
      <c r="AA965" t="s">
        <v>2578</v>
      </c>
      <c r="AB965" t="s">
        <v>2583</v>
      </c>
    </row>
    <row r="966" spans="1:28" ht="15" hidden="1" customHeight="1" x14ac:dyDescent="0.2">
      <c r="A966" t="s">
        <v>1008</v>
      </c>
      <c r="B966" t="s">
        <v>5003</v>
      </c>
      <c r="C966" s="50">
        <f t="shared" ca="1" si="77"/>
        <v>20</v>
      </c>
      <c r="D966" t="s">
        <v>5008</v>
      </c>
      <c r="F966" s="34" t="str">
        <f>IF(AND(V966="TEXT",AB966&lt;&gt;""),"Coded",VLOOKUP(V966,Lists!$E$1:$F$12,2,FALSE))</f>
        <v>Coded</v>
      </c>
      <c r="G966" s="50">
        <f t="shared" ca="1" si="78"/>
        <v>39</v>
      </c>
      <c r="H966" t="s">
        <v>2584</v>
      </c>
      <c r="J966" s="34" t="str">
        <f t="shared" si="75"/>
        <v/>
      </c>
      <c r="K966" s="34" t="str">
        <f t="shared" si="76"/>
        <v/>
      </c>
      <c r="O966" t="s">
        <v>1015</v>
      </c>
      <c r="P966" s="34" t="str">
        <f t="shared" si="74"/>
        <v/>
      </c>
      <c r="V966" t="s">
        <v>16</v>
      </c>
      <c r="W966" t="s">
        <v>1219</v>
      </c>
      <c r="X966" t="s">
        <v>1220</v>
      </c>
      <c r="Y966" t="s">
        <v>1209</v>
      </c>
      <c r="Z966" t="s">
        <v>1210</v>
      </c>
      <c r="AA966" t="s">
        <v>2584</v>
      </c>
      <c r="AB966" t="s">
        <v>2589</v>
      </c>
    </row>
    <row r="967" spans="1:28" ht="15" hidden="1" customHeight="1" x14ac:dyDescent="0.2">
      <c r="A967" t="s">
        <v>1008</v>
      </c>
      <c r="B967" t="s">
        <v>5003</v>
      </c>
      <c r="C967" s="50">
        <f t="shared" ca="1" si="77"/>
        <v>20</v>
      </c>
      <c r="D967" t="s">
        <v>5008</v>
      </c>
      <c r="F967" s="34" t="str">
        <f>IF(AND(V967="TEXT",AB967&lt;&gt;""),"Coded",VLOOKUP(V967,Lists!$E$1:$F$12,2,FALSE))</f>
        <v>Coded</v>
      </c>
      <c r="G967" s="50">
        <f t="shared" ca="1" si="78"/>
        <v>40</v>
      </c>
      <c r="H967" t="s">
        <v>2590</v>
      </c>
      <c r="J967" s="34" t="str">
        <f t="shared" si="75"/>
        <v/>
      </c>
      <c r="K967" s="34" t="str">
        <f t="shared" si="76"/>
        <v/>
      </c>
      <c r="O967" t="s">
        <v>1015</v>
      </c>
      <c r="P967" s="34" t="str">
        <f t="shared" si="74"/>
        <v/>
      </c>
      <c r="V967" t="s">
        <v>16</v>
      </c>
      <c r="W967" t="s">
        <v>1219</v>
      </c>
      <c r="X967" t="s">
        <v>1220</v>
      </c>
      <c r="Y967" t="s">
        <v>1209</v>
      </c>
      <c r="Z967" t="s">
        <v>1210</v>
      </c>
      <c r="AA967" t="s">
        <v>2590</v>
      </c>
      <c r="AB967" t="s">
        <v>2595</v>
      </c>
    </row>
    <row r="968" spans="1:28" ht="15" hidden="1" customHeight="1" x14ac:dyDescent="0.2">
      <c r="A968" t="s">
        <v>1008</v>
      </c>
      <c r="B968" t="s">
        <v>5003</v>
      </c>
      <c r="C968" s="50">
        <f t="shared" ca="1" si="77"/>
        <v>20</v>
      </c>
      <c r="D968" t="s">
        <v>5008</v>
      </c>
      <c r="F968" s="34" t="str">
        <f>IF(AND(V968="TEXT",AB968&lt;&gt;""),"Coded",VLOOKUP(V968,Lists!$E$1:$F$12,2,FALSE))</f>
        <v>Coded</v>
      </c>
      <c r="G968" s="50">
        <f t="shared" ca="1" si="78"/>
        <v>41</v>
      </c>
      <c r="H968" t="s">
        <v>2599</v>
      </c>
      <c r="J968" s="34" t="str">
        <f t="shared" si="75"/>
        <v/>
      </c>
      <c r="K968" s="34" t="str">
        <f t="shared" si="76"/>
        <v/>
      </c>
      <c r="O968" t="s">
        <v>1015</v>
      </c>
      <c r="P968" s="34" t="str">
        <f t="shared" si="74"/>
        <v/>
      </c>
      <c r="V968" t="s">
        <v>16</v>
      </c>
      <c r="W968" t="s">
        <v>1219</v>
      </c>
      <c r="X968" t="s">
        <v>1220</v>
      </c>
      <c r="Y968" t="s">
        <v>1209</v>
      </c>
      <c r="Z968" t="s">
        <v>1210</v>
      </c>
      <c r="AA968" t="s">
        <v>2599</v>
      </c>
      <c r="AB968" t="s">
        <v>2600</v>
      </c>
    </row>
    <row r="969" spans="1:28" ht="15" hidden="1" customHeight="1" x14ac:dyDescent="0.2">
      <c r="A969" t="s">
        <v>1008</v>
      </c>
      <c r="B969" t="s">
        <v>5003</v>
      </c>
      <c r="C969" s="50">
        <f t="shared" ca="1" si="77"/>
        <v>20</v>
      </c>
      <c r="D969" t="s">
        <v>5008</v>
      </c>
      <c r="F969" s="34" t="str">
        <f>IF(AND(V969="TEXT",AB969&lt;&gt;""),"Coded",VLOOKUP(V969,Lists!$E$1:$F$12,2,FALSE))</f>
        <v>Coded</v>
      </c>
      <c r="G969" s="50">
        <f t="shared" ca="1" si="78"/>
        <v>42</v>
      </c>
      <c r="H969" t="s">
        <v>2601</v>
      </c>
      <c r="J969" s="34" t="str">
        <f t="shared" si="75"/>
        <v/>
      </c>
      <c r="K969" s="34" t="str">
        <f t="shared" si="76"/>
        <v/>
      </c>
      <c r="O969" t="s">
        <v>1015</v>
      </c>
      <c r="P969" s="34" t="str">
        <f t="shared" si="74"/>
        <v/>
      </c>
      <c r="V969" t="s">
        <v>16</v>
      </c>
      <c r="W969" t="s">
        <v>1219</v>
      </c>
      <c r="X969" t="s">
        <v>1220</v>
      </c>
      <c r="Y969" t="s">
        <v>1209</v>
      </c>
      <c r="Z969" t="s">
        <v>1210</v>
      </c>
      <c r="AA969" t="s">
        <v>2601</v>
      </c>
      <c r="AB969" t="s">
        <v>2605</v>
      </c>
    </row>
    <row r="970" spans="1:28" ht="15" hidden="1" customHeight="1" x14ac:dyDescent="0.2">
      <c r="A970" t="s">
        <v>1008</v>
      </c>
      <c r="B970" t="s">
        <v>5003</v>
      </c>
      <c r="C970" s="50">
        <f t="shared" ca="1" si="77"/>
        <v>20</v>
      </c>
      <c r="D970" t="s">
        <v>5008</v>
      </c>
      <c r="F970" s="34" t="str">
        <f>IF(AND(V970="TEXT",AB970&lt;&gt;""),"Coded",VLOOKUP(V970,Lists!$E$1:$F$12,2,FALSE))</f>
        <v>Coded</v>
      </c>
      <c r="G970" s="50">
        <f t="shared" ca="1" si="78"/>
        <v>43</v>
      </c>
      <c r="H970" t="s">
        <v>2606</v>
      </c>
      <c r="J970" s="34" t="str">
        <f t="shared" si="75"/>
        <v/>
      </c>
      <c r="K970" s="34" t="str">
        <f t="shared" si="76"/>
        <v/>
      </c>
      <c r="O970" t="s">
        <v>1015</v>
      </c>
      <c r="P970" s="34" t="str">
        <f t="shared" si="74"/>
        <v/>
      </c>
      <c r="V970" t="s">
        <v>16</v>
      </c>
      <c r="W970" t="s">
        <v>1219</v>
      </c>
      <c r="X970" t="s">
        <v>1220</v>
      </c>
      <c r="Y970" t="s">
        <v>1209</v>
      </c>
      <c r="Z970" t="s">
        <v>1210</v>
      </c>
      <c r="AA970" t="s">
        <v>2606</v>
      </c>
      <c r="AB970" t="s">
        <v>2612</v>
      </c>
    </row>
    <row r="971" spans="1:28" ht="15" hidden="1" customHeight="1" x14ac:dyDescent="0.2">
      <c r="A971" t="s">
        <v>1008</v>
      </c>
      <c r="B971" t="s">
        <v>5003</v>
      </c>
      <c r="C971" s="50">
        <f t="shared" ca="1" si="77"/>
        <v>20</v>
      </c>
      <c r="D971" t="s">
        <v>5008</v>
      </c>
      <c r="F971" s="34" t="str">
        <f>IF(AND(V971="TEXT",AB971&lt;&gt;""),"Coded",VLOOKUP(V971,Lists!$E$1:$F$12,2,FALSE))</f>
        <v>Coded</v>
      </c>
      <c r="G971" s="50">
        <f t="shared" ca="1" si="78"/>
        <v>44</v>
      </c>
      <c r="H971" t="s">
        <v>2613</v>
      </c>
      <c r="J971" s="34" t="str">
        <f t="shared" si="75"/>
        <v/>
      </c>
      <c r="K971" s="34" t="str">
        <f t="shared" si="76"/>
        <v/>
      </c>
      <c r="O971" t="s">
        <v>1015</v>
      </c>
      <c r="P971" s="34" t="str">
        <f t="shared" si="74"/>
        <v/>
      </c>
      <c r="V971" t="s">
        <v>16</v>
      </c>
      <c r="W971" t="s">
        <v>1219</v>
      </c>
      <c r="X971" t="s">
        <v>1220</v>
      </c>
      <c r="Y971" t="s">
        <v>1209</v>
      </c>
      <c r="Z971" t="s">
        <v>1210</v>
      </c>
      <c r="AA971" t="s">
        <v>2613</v>
      </c>
      <c r="AB971" t="s">
        <v>2617</v>
      </c>
    </row>
    <row r="972" spans="1:28" ht="15" hidden="1" customHeight="1" x14ac:dyDescent="0.2">
      <c r="A972" t="s">
        <v>1008</v>
      </c>
      <c r="B972" t="s">
        <v>5003</v>
      </c>
      <c r="C972" s="50">
        <f t="shared" ca="1" si="77"/>
        <v>20</v>
      </c>
      <c r="D972" t="s">
        <v>5008</v>
      </c>
      <c r="F972" s="34" t="str">
        <f>IF(AND(V972="TEXT",AB972&lt;&gt;""),"Coded",VLOOKUP(V972,Lists!$E$1:$F$12,2,FALSE))</f>
        <v>Coded</v>
      </c>
      <c r="G972" s="50">
        <f t="shared" ca="1" si="78"/>
        <v>45</v>
      </c>
      <c r="H972" t="s">
        <v>2621</v>
      </c>
      <c r="J972" s="34" t="str">
        <f t="shared" si="75"/>
        <v/>
      </c>
      <c r="K972" s="34" t="str">
        <f t="shared" si="76"/>
        <v/>
      </c>
      <c r="O972" t="s">
        <v>1015</v>
      </c>
      <c r="P972" s="34" t="str">
        <f t="shared" si="74"/>
        <v/>
      </c>
      <c r="V972" t="s">
        <v>16</v>
      </c>
      <c r="W972" t="s">
        <v>1219</v>
      </c>
      <c r="X972" t="s">
        <v>1220</v>
      </c>
      <c r="Y972" t="s">
        <v>1209</v>
      </c>
      <c r="Z972" t="s">
        <v>1210</v>
      </c>
      <c r="AA972" t="s">
        <v>2621</v>
      </c>
      <c r="AB972" t="s">
        <v>2622</v>
      </c>
    </row>
    <row r="973" spans="1:28" ht="15" hidden="1" customHeight="1" x14ac:dyDescent="0.2">
      <c r="A973" t="s">
        <v>1008</v>
      </c>
      <c r="B973" t="s">
        <v>5003</v>
      </c>
      <c r="C973" s="50">
        <f t="shared" ca="1" si="77"/>
        <v>21</v>
      </c>
      <c r="D973" t="s">
        <v>4356</v>
      </c>
      <c r="F973" s="34" t="str">
        <f>IF(AND(V973="TEXT",AB973&lt;&gt;""),"Coded",VLOOKUP(V973,Lists!$E$1:$F$12,2,FALSE))</f>
        <v>Text</v>
      </c>
      <c r="G973" s="50" t="str">
        <f t="shared" ca="1" si="78"/>
        <v/>
      </c>
      <c r="H973" t="s">
        <v>1015</v>
      </c>
      <c r="J973" s="34" t="str">
        <f t="shared" si="75"/>
        <v/>
      </c>
      <c r="K973" s="34">
        <f t="shared" si="76"/>
        <v>50</v>
      </c>
      <c r="O973" t="s">
        <v>5009</v>
      </c>
      <c r="P973" s="34" t="str">
        <f t="shared" si="74"/>
        <v>Hide concept if [Signs and symptoms 3] &lt;&gt; 'Other'</v>
      </c>
      <c r="V973" t="s">
        <v>16</v>
      </c>
      <c r="W973" t="s">
        <v>4358</v>
      </c>
      <c r="X973" t="s">
        <v>4359</v>
      </c>
      <c r="Y973" t="s">
        <v>1015</v>
      </c>
      <c r="Z973" t="s">
        <v>1015</v>
      </c>
      <c r="AA973" t="s">
        <v>1015</v>
      </c>
      <c r="AB973" t="s">
        <v>1015</v>
      </c>
    </row>
    <row r="974" spans="1:28" ht="15" hidden="1" customHeight="1" x14ac:dyDescent="0.2">
      <c r="A974" t="s">
        <v>1008</v>
      </c>
      <c r="B974" t="s">
        <v>5003</v>
      </c>
      <c r="C974" s="50">
        <f t="shared" ca="1" si="77"/>
        <v>22</v>
      </c>
      <c r="D974" t="s">
        <v>1224</v>
      </c>
      <c r="F974" s="34" t="str">
        <f>IF(AND(V974="TEXT",AB974&lt;&gt;""),"Coded",VLOOKUP(V974,Lists!$E$1:$F$12,2,FALSE))</f>
        <v>Coded</v>
      </c>
      <c r="G974" s="50">
        <f t="shared" ca="1" si="78"/>
        <v>1</v>
      </c>
      <c r="H974" t="s">
        <v>1122</v>
      </c>
      <c r="J974" s="34" t="str">
        <f t="shared" si="75"/>
        <v/>
      </c>
      <c r="K974" s="34" t="str">
        <f t="shared" si="76"/>
        <v/>
      </c>
      <c r="O974" t="s">
        <v>1015</v>
      </c>
      <c r="P974" s="34" t="str">
        <f t="shared" si="74"/>
        <v/>
      </c>
      <c r="V974" t="s">
        <v>16</v>
      </c>
      <c r="W974" t="s">
        <v>1230</v>
      </c>
      <c r="X974" t="s">
        <v>1231</v>
      </c>
      <c r="Y974" t="s">
        <v>1232</v>
      </c>
      <c r="Z974" t="s">
        <v>1233</v>
      </c>
      <c r="AA974" t="s">
        <v>1122</v>
      </c>
      <c r="AB974" t="s">
        <v>2744</v>
      </c>
    </row>
    <row r="975" spans="1:28" ht="15" hidden="1" customHeight="1" x14ac:dyDescent="0.2">
      <c r="A975" t="s">
        <v>1008</v>
      </c>
      <c r="B975" t="s">
        <v>5003</v>
      </c>
      <c r="C975" s="50">
        <f t="shared" ca="1" si="77"/>
        <v>22</v>
      </c>
      <c r="D975" t="s">
        <v>1224</v>
      </c>
      <c r="F975" s="34" t="str">
        <f>IF(AND(V975="TEXT",AB975&lt;&gt;""),"Coded",VLOOKUP(V975,Lists!$E$1:$F$12,2,FALSE))</f>
        <v>Coded</v>
      </c>
      <c r="G975" s="50">
        <f t="shared" ca="1" si="78"/>
        <v>2</v>
      </c>
      <c r="H975" t="s">
        <v>1131</v>
      </c>
      <c r="J975" s="34" t="str">
        <f t="shared" si="75"/>
        <v/>
      </c>
      <c r="K975" s="34" t="str">
        <f t="shared" si="76"/>
        <v/>
      </c>
      <c r="O975" t="s">
        <v>1015</v>
      </c>
      <c r="P975" s="34" t="str">
        <f t="shared" si="74"/>
        <v/>
      </c>
      <c r="V975" t="s">
        <v>16</v>
      </c>
      <c r="W975" t="s">
        <v>1230</v>
      </c>
      <c r="X975" t="s">
        <v>1231</v>
      </c>
      <c r="Y975" t="s">
        <v>1232</v>
      </c>
      <c r="Z975" t="s">
        <v>1233</v>
      </c>
      <c r="AA975" t="s">
        <v>1131</v>
      </c>
      <c r="AB975" t="s">
        <v>2746</v>
      </c>
    </row>
    <row r="976" spans="1:28" ht="15" hidden="1" customHeight="1" x14ac:dyDescent="0.2">
      <c r="A976" t="s">
        <v>1008</v>
      </c>
      <c r="B976" t="s">
        <v>5003</v>
      </c>
      <c r="C976" s="50">
        <f t="shared" ca="1" si="77"/>
        <v>22</v>
      </c>
      <c r="D976" t="s">
        <v>1224</v>
      </c>
      <c r="F976" s="34" t="str">
        <f>IF(AND(V976="TEXT",AB976&lt;&gt;""),"Coded",VLOOKUP(V976,Lists!$E$1:$F$12,2,FALSE))</f>
        <v>Coded</v>
      </c>
      <c r="G976" s="50">
        <f t="shared" ca="1" si="78"/>
        <v>3</v>
      </c>
      <c r="H976" t="s">
        <v>1140</v>
      </c>
      <c r="J976" s="34" t="str">
        <f t="shared" si="75"/>
        <v/>
      </c>
      <c r="K976" s="34" t="str">
        <f t="shared" si="76"/>
        <v/>
      </c>
      <c r="O976" t="s">
        <v>1015</v>
      </c>
      <c r="P976" s="34" t="str">
        <f t="shared" si="74"/>
        <v/>
      </c>
      <c r="V976" t="s">
        <v>16</v>
      </c>
      <c r="W976" t="s">
        <v>1230</v>
      </c>
      <c r="X976" t="s">
        <v>1231</v>
      </c>
      <c r="Y976" t="s">
        <v>1232</v>
      </c>
      <c r="Z976" t="s">
        <v>1233</v>
      </c>
      <c r="AA976" t="s">
        <v>1140</v>
      </c>
      <c r="AB976" t="s">
        <v>2748</v>
      </c>
    </row>
    <row r="977" spans="1:28" ht="15" hidden="1" customHeight="1" x14ac:dyDescent="0.2">
      <c r="A977" t="s">
        <v>1008</v>
      </c>
      <c r="B977" t="s">
        <v>5003</v>
      </c>
      <c r="C977" s="50">
        <f t="shared" ca="1" si="77"/>
        <v>22</v>
      </c>
      <c r="D977" t="s">
        <v>1224</v>
      </c>
      <c r="F977" s="34" t="str">
        <f>IF(AND(V977="TEXT",AB977&lt;&gt;""),"Coded",VLOOKUP(V977,Lists!$E$1:$F$12,2,FALSE))</f>
        <v>Coded</v>
      </c>
      <c r="G977" s="50">
        <f t="shared" ca="1" si="78"/>
        <v>4</v>
      </c>
      <c r="H977" t="s">
        <v>1147</v>
      </c>
      <c r="J977" s="34" t="str">
        <f t="shared" si="75"/>
        <v/>
      </c>
      <c r="K977" s="34" t="str">
        <f t="shared" si="76"/>
        <v/>
      </c>
      <c r="O977" t="s">
        <v>1015</v>
      </c>
      <c r="P977" s="34" t="str">
        <f t="shared" si="74"/>
        <v/>
      </c>
      <c r="V977" t="s">
        <v>16</v>
      </c>
      <c r="W977" t="s">
        <v>1230</v>
      </c>
      <c r="X977" t="s">
        <v>1231</v>
      </c>
      <c r="Y977" t="s">
        <v>1232</v>
      </c>
      <c r="Z977" t="s">
        <v>1233</v>
      </c>
      <c r="AA977" t="s">
        <v>1147</v>
      </c>
      <c r="AB977" t="s">
        <v>2750</v>
      </c>
    </row>
    <row r="978" spans="1:28" ht="15" hidden="1" customHeight="1" x14ac:dyDescent="0.2">
      <c r="A978" t="s">
        <v>1008</v>
      </c>
      <c r="B978" t="s">
        <v>5003</v>
      </c>
      <c r="C978" s="50">
        <f t="shared" ca="1" si="77"/>
        <v>22</v>
      </c>
      <c r="D978" t="s">
        <v>1224</v>
      </c>
      <c r="F978" s="34" t="str">
        <f>IF(AND(V978="TEXT",AB978&lt;&gt;""),"Coded",VLOOKUP(V978,Lists!$E$1:$F$12,2,FALSE))</f>
        <v>Coded</v>
      </c>
      <c r="G978" s="50">
        <f t="shared" ca="1" si="78"/>
        <v>5</v>
      </c>
      <c r="H978" t="s">
        <v>1154</v>
      </c>
      <c r="J978" s="34" t="str">
        <f t="shared" si="75"/>
        <v/>
      </c>
      <c r="K978" s="34" t="str">
        <f t="shared" si="76"/>
        <v/>
      </c>
      <c r="O978" t="s">
        <v>1015</v>
      </c>
      <c r="P978" s="34" t="str">
        <f t="shared" ref="P978:P1041" si="79">IF(RIGHT(TRIM(SUBSTITUTE(D978,":","")),7)="specify","Hide concept if ["&amp;D977&amp;"] &lt;&gt; 'Other'","")</f>
        <v/>
      </c>
      <c r="V978" t="s">
        <v>16</v>
      </c>
      <c r="W978" t="s">
        <v>1230</v>
      </c>
      <c r="X978" t="s">
        <v>1231</v>
      </c>
      <c r="Y978" t="s">
        <v>1232</v>
      </c>
      <c r="Z978" t="s">
        <v>1233</v>
      </c>
      <c r="AA978" t="s">
        <v>1154</v>
      </c>
      <c r="AB978" t="s">
        <v>2752</v>
      </c>
    </row>
    <row r="979" spans="1:28" ht="15" hidden="1" customHeight="1" x14ac:dyDescent="0.2">
      <c r="A979" t="s">
        <v>1008</v>
      </c>
      <c r="B979" t="s">
        <v>5003</v>
      </c>
      <c r="C979" s="50">
        <f t="shared" ca="1" si="77"/>
        <v>22</v>
      </c>
      <c r="D979" t="s">
        <v>1224</v>
      </c>
      <c r="F979" s="34" t="str">
        <f>IF(AND(V979="TEXT",AB979&lt;&gt;""),"Coded",VLOOKUP(V979,Lists!$E$1:$F$12,2,FALSE))</f>
        <v>Coded</v>
      </c>
      <c r="G979" s="50">
        <f t="shared" ca="1" si="78"/>
        <v>6</v>
      </c>
      <c r="H979" t="s">
        <v>2753</v>
      </c>
      <c r="J979" s="34" t="str">
        <f t="shared" si="75"/>
        <v/>
      </c>
      <c r="K979" s="34" t="str">
        <f t="shared" si="76"/>
        <v/>
      </c>
      <c r="O979" t="s">
        <v>1015</v>
      </c>
      <c r="P979" s="34" t="str">
        <f t="shared" si="79"/>
        <v/>
      </c>
      <c r="V979" t="s">
        <v>16</v>
      </c>
      <c r="W979" t="s">
        <v>1230</v>
      </c>
      <c r="X979" t="s">
        <v>1231</v>
      </c>
      <c r="Y979" t="s">
        <v>1232</v>
      </c>
      <c r="Z979" t="s">
        <v>1233</v>
      </c>
      <c r="AA979" t="s">
        <v>2753</v>
      </c>
      <c r="AB979" t="s">
        <v>2755</v>
      </c>
    </row>
    <row r="980" spans="1:28" ht="15" hidden="1" customHeight="1" x14ac:dyDescent="0.2">
      <c r="A980" t="s">
        <v>1008</v>
      </c>
      <c r="B980" t="s">
        <v>5003</v>
      </c>
      <c r="C980" s="50">
        <f t="shared" ca="1" si="77"/>
        <v>22</v>
      </c>
      <c r="D980" t="s">
        <v>1224</v>
      </c>
      <c r="F980" s="34" t="str">
        <f>IF(AND(V980="TEXT",AB980&lt;&gt;""),"Coded",VLOOKUP(V980,Lists!$E$1:$F$12,2,FALSE))</f>
        <v>Coded</v>
      </c>
      <c r="G980" s="50">
        <f t="shared" ca="1" si="78"/>
        <v>7</v>
      </c>
      <c r="H980" t="s">
        <v>2756</v>
      </c>
      <c r="J980" s="34" t="str">
        <f t="shared" si="75"/>
        <v/>
      </c>
      <c r="K980" s="34" t="str">
        <f t="shared" si="76"/>
        <v/>
      </c>
      <c r="O980" t="s">
        <v>1015</v>
      </c>
      <c r="P980" s="34" t="str">
        <f t="shared" si="79"/>
        <v/>
      </c>
      <c r="V980" t="s">
        <v>16</v>
      </c>
      <c r="W980" t="s">
        <v>1230</v>
      </c>
      <c r="X980" t="s">
        <v>1231</v>
      </c>
      <c r="Y980" t="s">
        <v>1232</v>
      </c>
      <c r="Z980" t="s">
        <v>1233</v>
      </c>
      <c r="AA980" t="s">
        <v>2756</v>
      </c>
      <c r="AB980" t="s">
        <v>2758</v>
      </c>
    </row>
    <row r="981" spans="1:28" ht="15" hidden="1" customHeight="1" x14ac:dyDescent="0.2">
      <c r="A981" t="s">
        <v>1008</v>
      </c>
      <c r="B981" t="s">
        <v>5003</v>
      </c>
      <c r="C981" s="50">
        <f t="shared" ca="1" si="77"/>
        <v>22</v>
      </c>
      <c r="D981" t="s">
        <v>1224</v>
      </c>
      <c r="F981" s="34" t="str">
        <f>IF(AND(V981="TEXT",AB981&lt;&gt;""),"Coded",VLOOKUP(V981,Lists!$E$1:$F$12,2,FALSE))</f>
        <v>Coded</v>
      </c>
      <c r="G981" s="50">
        <f t="shared" ca="1" si="78"/>
        <v>8</v>
      </c>
      <c r="H981" t="s">
        <v>1175</v>
      </c>
      <c r="J981" s="34" t="str">
        <f t="shared" si="75"/>
        <v/>
      </c>
      <c r="K981" s="34" t="str">
        <f t="shared" si="76"/>
        <v/>
      </c>
      <c r="O981" t="s">
        <v>1015</v>
      </c>
      <c r="P981" s="34" t="str">
        <f t="shared" si="79"/>
        <v/>
      </c>
      <c r="V981" t="s">
        <v>16</v>
      </c>
      <c r="W981" t="s">
        <v>1230</v>
      </c>
      <c r="X981" t="s">
        <v>1231</v>
      </c>
      <c r="Y981" t="s">
        <v>1232</v>
      </c>
      <c r="Z981" t="s">
        <v>1233</v>
      </c>
      <c r="AA981" t="s">
        <v>1175</v>
      </c>
      <c r="AB981" t="s">
        <v>2760</v>
      </c>
    </row>
    <row r="982" spans="1:28" ht="15" hidden="1" customHeight="1" x14ac:dyDescent="0.2">
      <c r="A982" t="s">
        <v>1008</v>
      </c>
      <c r="B982" t="s">
        <v>5003</v>
      </c>
      <c r="C982" s="50">
        <f t="shared" ca="1" si="77"/>
        <v>23</v>
      </c>
      <c r="D982" t="s">
        <v>1235</v>
      </c>
      <c r="F982" s="34" t="str">
        <f>IF(AND(V982="TEXT",AB982&lt;&gt;""),"Coded",VLOOKUP(V982,Lists!$E$1:$F$12,2,FALSE))</f>
        <v>Coded</v>
      </c>
      <c r="G982" s="50">
        <f t="shared" ca="1" si="78"/>
        <v>1</v>
      </c>
      <c r="H982" t="s">
        <v>2761</v>
      </c>
      <c r="J982" s="34" t="str">
        <f t="shared" si="75"/>
        <v/>
      </c>
      <c r="K982" s="34" t="str">
        <f t="shared" si="76"/>
        <v/>
      </c>
      <c r="O982" t="s">
        <v>1015</v>
      </c>
      <c r="P982" s="34" t="str">
        <f t="shared" si="79"/>
        <v/>
      </c>
      <c r="V982" t="s">
        <v>16</v>
      </c>
      <c r="W982" t="s">
        <v>1241</v>
      </c>
      <c r="X982" t="s">
        <v>1242</v>
      </c>
      <c r="Y982" t="s">
        <v>1243</v>
      </c>
      <c r="Z982" t="s">
        <v>1244</v>
      </c>
      <c r="AA982" t="s">
        <v>2761</v>
      </c>
      <c r="AB982" t="s">
        <v>2764</v>
      </c>
    </row>
    <row r="983" spans="1:28" ht="15" hidden="1" customHeight="1" x14ac:dyDescent="0.2">
      <c r="A983" t="s">
        <v>1008</v>
      </c>
      <c r="B983" t="s">
        <v>5003</v>
      </c>
      <c r="C983" s="50">
        <f t="shared" ca="1" si="77"/>
        <v>23</v>
      </c>
      <c r="D983" t="s">
        <v>1235</v>
      </c>
      <c r="F983" s="34" t="str">
        <f>IF(AND(V983="TEXT",AB983&lt;&gt;""),"Coded",VLOOKUP(V983,Lists!$E$1:$F$12,2,FALSE))</f>
        <v>Coded</v>
      </c>
      <c r="G983" s="50">
        <f t="shared" ca="1" si="78"/>
        <v>2</v>
      </c>
      <c r="H983" t="s">
        <v>2765</v>
      </c>
      <c r="J983" s="34" t="str">
        <f t="shared" si="75"/>
        <v/>
      </c>
      <c r="K983" s="34" t="str">
        <f t="shared" si="76"/>
        <v/>
      </c>
      <c r="O983" t="s">
        <v>1015</v>
      </c>
      <c r="P983" s="34" t="str">
        <f t="shared" si="79"/>
        <v/>
      </c>
      <c r="V983" t="s">
        <v>16</v>
      </c>
      <c r="W983" t="s">
        <v>1241</v>
      </c>
      <c r="X983" t="s">
        <v>1242</v>
      </c>
      <c r="Y983" t="s">
        <v>1243</v>
      </c>
      <c r="Z983" t="s">
        <v>1244</v>
      </c>
      <c r="AA983" t="s">
        <v>2765</v>
      </c>
      <c r="AB983" t="s">
        <v>2767</v>
      </c>
    </row>
    <row r="984" spans="1:28" ht="15" hidden="1" customHeight="1" x14ac:dyDescent="0.2">
      <c r="A984" t="s">
        <v>1008</v>
      </c>
      <c r="B984" t="s">
        <v>5003</v>
      </c>
      <c r="C984" s="50">
        <f t="shared" ca="1" si="77"/>
        <v>23</v>
      </c>
      <c r="D984" t="s">
        <v>1235</v>
      </c>
      <c r="F984" s="34" t="str">
        <f>IF(AND(V984="TEXT",AB984&lt;&gt;""),"Coded",VLOOKUP(V984,Lists!$E$1:$F$12,2,FALSE))</f>
        <v>Coded</v>
      </c>
      <c r="G984" s="50">
        <f t="shared" ca="1" si="78"/>
        <v>3</v>
      </c>
      <c r="H984" t="s">
        <v>2768</v>
      </c>
      <c r="J984" s="34" t="str">
        <f t="shared" si="75"/>
        <v/>
      </c>
      <c r="K984" s="34" t="str">
        <f t="shared" si="76"/>
        <v/>
      </c>
      <c r="O984" t="s">
        <v>1015</v>
      </c>
      <c r="P984" s="34" t="str">
        <f t="shared" si="79"/>
        <v/>
      </c>
      <c r="V984" t="s">
        <v>16</v>
      </c>
      <c r="W984" t="s">
        <v>1241</v>
      </c>
      <c r="X984" t="s">
        <v>1242</v>
      </c>
      <c r="Y984" t="s">
        <v>1243</v>
      </c>
      <c r="Z984" t="s">
        <v>1244</v>
      </c>
      <c r="AA984" t="s">
        <v>2768</v>
      </c>
      <c r="AB984" t="s">
        <v>2770</v>
      </c>
    </row>
    <row r="985" spans="1:28" ht="15" hidden="1" customHeight="1" x14ac:dyDescent="0.2">
      <c r="A985" t="s">
        <v>1008</v>
      </c>
      <c r="B985" t="s">
        <v>5003</v>
      </c>
      <c r="C985" s="50">
        <f t="shared" ca="1" si="77"/>
        <v>23</v>
      </c>
      <c r="D985" t="s">
        <v>1235</v>
      </c>
      <c r="F985" s="34" t="str">
        <f>IF(AND(V985="TEXT",AB985&lt;&gt;""),"Coded",VLOOKUP(V985,Lists!$E$1:$F$12,2,FALSE))</f>
        <v>Coded</v>
      </c>
      <c r="G985" s="50">
        <f t="shared" ca="1" si="78"/>
        <v>4</v>
      </c>
      <c r="H985" t="s">
        <v>2771</v>
      </c>
      <c r="J985" s="34" t="str">
        <f t="shared" si="75"/>
        <v/>
      </c>
      <c r="K985" s="34" t="str">
        <f t="shared" si="76"/>
        <v/>
      </c>
      <c r="O985" t="s">
        <v>1015</v>
      </c>
      <c r="P985" s="34" t="str">
        <f t="shared" si="79"/>
        <v/>
      </c>
      <c r="V985" t="s">
        <v>16</v>
      </c>
      <c r="W985" t="s">
        <v>1241</v>
      </c>
      <c r="X985" t="s">
        <v>1242</v>
      </c>
      <c r="Y985" t="s">
        <v>1243</v>
      </c>
      <c r="Z985" t="s">
        <v>1244</v>
      </c>
      <c r="AA985" t="s">
        <v>2771</v>
      </c>
      <c r="AB985" t="s">
        <v>2773</v>
      </c>
    </row>
    <row r="986" spans="1:28" ht="15" hidden="1" customHeight="1" x14ac:dyDescent="0.2">
      <c r="A986" t="s">
        <v>1008</v>
      </c>
      <c r="B986" t="s">
        <v>5003</v>
      </c>
      <c r="C986" s="50">
        <f t="shared" ca="1" si="77"/>
        <v>23</v>
      </c>
      <c r="D986" t="s">
        <v>1235</v>
      </c>
      <c r="F986" s="34" t="str">
        <f>IF(AND(V986="TEXT",AB986&lt;&gt;""),"Coded",VLOOKUP(V986,Lists!$E$1:$F$12,2,FALSE))</f>
        <v>Coded</v>
      </c>
      <c r="G986" s="50">
        <f t="shared" ca="1" si="78"/>
        <v>5</v>
      </c>
      <c r="H986" t="s">
        <v>2774</v>
      </c>
      <c r="J986" s="34" t="str">
        <f t="shared" si="75"/>
        <v/>
      </c>
      <c r="K986" s="34" t="str">
        <f t="shared" si="76"/>
        <v/>
      </c>
      <c r="O986" t="s">
        <v>1015</v>
      </c>
      <c r="P986" s="34" t="str">
        <f t="shared" si="79"/>
        <v/>
      </c>
      <c r="V986" t="s">
        <v>16</v>
      </c>
      <c r="W986" t="s">
        <v>1241</v>
      </c>
      <c r="X986" t="s">
        <v>1242</v>
      </c>
      <c r="Y986" t="s">
        <v>1243</v>
      </c>
      <c r="Z986" t="s">
        <v>1244</v>
      </c>
      <c r="AA986" t="s">
        <v>2774</v>
      </c>
      <c r="AB986" t="s">
        <v>2776</v>
      </c>
    </row>
    <row r="987" spans="1:28" ht="15" hidden="1" customHeight="1" x14ac:dyDescent="0.2">
      <c r="A987" t="s">
        <v>1008</v>
      </c>
      <c r="B987" t="s">
        <v>5003</v>
      </c>
      <c r="C987" s="50">
        <f t="shared" ca="1" si="77"/>
        <v>23</v>
      </c>
      <c r="D987" t="s">
        <v>1235</v>
      </c>
      <c r="F987" s="34" t="str">
        <f>IF(AND(V987="TEXT",AB987&lt;&gt;""),"Coded",VLOOKUP(V987,Lists!$E$1:$F$12,2,FALSE))</f>
        <v>Coded</v>
      </c>
      <c r="G987" s="50">
        <f t="shared" ca="1" si="78"/>
        <v>6</v>
      </c>
      <c r="H987" t="s">
        <v>2777</v>
      </c>
      <c r="J987" s="34" t="str">
        <f t="shared" si="75"/>
        <v/>
      </c>
      <c r="K987" s="34" t="str">
        <f t="shared" si="76"/>
        <v/>
      </c>
      <c r="O987" t="s">
        <v>1015</v>
      </c>
      <c r="P987" s="34" t="str">
        <f t="shared" si="79"/>
        <v/>
      </c>
      <c r="V987" t="s">
        <v>16</v>
      </c>
      <c r="W987" t="s">
        <v>1241</v>
      </c>
      <c r="X987" t="s">
        <v>1242</v>
      </c>
      <c r="Y987" t="s">
        <v>1243</v>
      </c>
      <c r="Z987" t="s">
        <v>1244</v>
      </c>
      <c r="AA987" t="s">
        <v>2777</v>
      </c>
      <c r="AB987" t="s">
        <v>2779</v>
      </c>
    </row>
    <row r="988" spans="1:28" ht="15" hidden="1" customHeight="1" x14ac:dyDescent="0.2">
      <c r="A988" t="s">
        <v>1008</v>
      </c>
      <c r="B988" t="s">
        <v>5003</v>
      </c>
      <c r="C988" s="50">
        <f t="shared" ca="1" si="77"/>
        <v>24</v>
      </c>
      <c r="D988" t="s">
        <v>5010</v>
      </c>
      <c r="F988" s="34" t="str">
        <f>IF(AND(V988="TEXT",AB988&lt;&gt;""),"Coded",VLOOKUP(V988,Lists!$E$1:$F$12,2,FALSE))</f>
        <v>Boolean</v>
      </c>
      <c r="G988" s="50" t="str">
        <f t="shared" ca="1" si="78"/>
        <v/>
      </c>
      <c r="H988" t="s">
        <v>1015</v>
      </c>
      <c r="J988" s="34" t="str">
        <f t="shared" si="75"/>
        <v>Yes/no</v>
      </c>
      <c r="K988" s="34" t="str">
        <f t="shared" si="76"/>
        <v/>
      </c>
      <c r="O988" t="s">
        <v>1015</v>
      </c>
      <c r="P988" s="34" t="str">
        <f t="shared" si="79"/>
        <v/>
      </c>
      <c r="V988" t="s">
        <v>24</v>
      </c>
      <c r="W988" t="s">
        <v>1194</v>
      </c>
      <c r="X988" t="s">
        <v>1195</v>
      </c>
      <c r="Y988" t="s">
        <v>1015</v>
      </c>
      <c r="Z988" t="s">
        <v>1015</v>
      </c>
      <c r="AA988" t="s">
        <v>1015</v>
      </c>
      <c r="AB988" t="s">
        <v>1015</v>
      </c>
    </row>
    <row r="989" spans="1:28" ht="15" customHeight="1" x14ac:dyDescent="0.2">
      <c r="A989" t="s">
        <v>1008</v>
      </c>
      <c r="B989" t="s">
        <v>5003</v>
      </c>
      <c r="C989" s="50">
        <f t="shared" ca="1" si="77"/>
        <v>25</v>
      </c>
      <c r="D989" t="s">
        <v>1184</v>
      </c>
      <c r="F989" s="34" t="str">
        <f>IF(AND(V989="TEXT",AB989&lt;&gt;""),"Coded",VLOOKUP(V989,Lists!$E$1:$F$12,2,FALSE))</f>
        <v>Coded</v>
      </c>
      <c r="G989" s="50">
        <f t="shared" ca="1" si="78"/>
        <v>1</v>
      </c>
      <c r="H989" t="s">
        <v>2683</v>
      </c>
      <c r="J989" s="34" t="str">
        <f t="shared" si="75"/>
        <v/>
      </c>
      <c r="K989" s="34" t="str">
        <f t="shared" si="76"/>
        <v/>
      </c>
      <c r="O989" t="s">
        <v>2629</v>
      </c>
      <c r="P989" s="34" t="str">
        <f t="shared" si="79"/>
        <v/>
      </c>
      <c r="V989" t="s">
        <v>16</v>
      </c>
      <c r="W989" t="s">
        <v>1190</v>
      </c>
      <c r="X989" t="s">
        <v>1191</v>
      </c>
      <c r="Y989" t="s">
        <v>1192</v>
      </c>
      <c r="Z989" t="s">
        <v>1193</v>
      </c>
      <c r="AA989" t="s">
        <v>2683</v>
      </c>
      <c r="AB989" t="s">
        <v>2684</v>
      </c>
    </row>
    <row r="990" spans="1:28" ht="15" customHeight="1" x14ac:dyDescent="0.2">
      <c r="A990" t="s">
        <v>1008</v>
      </c>
      <c r="B990" t="s">
        <v>5003</v>
      </c>
      <c r="C990" s="50">
        <f t="shared" ca="1" si="77"/>
        <v>25</v>
      </c>
      <c r="D990" t="s">
        <v>1184</v>
      </c>
      <c r="F990" s="34" t="str">
        <f>IF(AND(V990="TEXT",AB990&lt;&gt;""),"Coded",VLOOKUP(V990,Lists!$E$1:$F$12,2,FALSE))</f>
        <v>Coded</v>
      </c>
      <c r="G990" s="50">
        <f t="shared" ca="1" si="78"/>
        <v>2</v>
      </c>
      <c r="H990" t="s">
        <v>2627</v>
      </c>
      <c r="J990" s="34" t="str">
        <f t="shared" si="75"/>
        <v/>
      </c>
      <c r="K990" s="34" t="str">
        <f t="shared" si="76"/>
        <v/>
      </c>
      <c r="O990" t="s">
        <v>2629</v>
      </c>
      <c r="P990" s="34" t="str">
        <f t="shared" si="79"/>
        <v/>
      </c>
      <c r="V990" t="s">
        <v>16</v>
      </c>
      <c r="W990" t="s">
        <v>1190</v>
      </c>
      <c r="X990" t="s">
        <v>1191</v>
      </c>
      <c r="Y990" t="s">
        <v>1192</v>
      </c>
      <c r="Z990" t="s">
        <v>1193</v>
      </c>
      <c r="AA990" t="s">
        <v>2627</v>
      </c>
      <c r="AB990" t="s">
        <v>2631</v>
      </c>
    </row>
    <row r="991" spans="1:28" ht="15" customHeight="1" x14ac:dyDescent="0.2">
      <c r="A991" t="s">
        <v>1008</v>
      </c>
      <c r="B991" t="s">
        <v>5003</v>
      </c>
      <c r="C991" s="50">
        <f t="shared" ca="1" si="77"/>
        <v>25</v>
      </c>
      <c r="D991" t="s">
        <v>1184</v>
      </c>
      <c r="F991" s="34" t="str">
        <f>IF(AND(V991="TEXT",AB991&lt;&gt;""),"Coded",VLOOKUP(V991,Lists!$E$1:$F$12,2,FALSE))</f>
        <v>Coded</v>
      </c>
      <c r="G991" s="50">
        <f t="shared" ca="1" si="78"/>
        <v>3</v>
      </c>
      <c r="H991" t="s">
        <v>4401</v>
      </c>
      <c r="J991" s="34" t="str">
        <f t="shared" si="75"/>
        <v/>
      </c>
      <c r="K991" s="34" t="str">
        <f t="shared" si="76"/>
        <v/>
      </c>
      <c r="O991" t="s">
        <v>2629</v>
      </c>
      <c r="P991" s="34" t="str">
        <f t="shared" si="79"/>
        <v/>
      </c>
      <c r="V991" t="s">
        <v>16</v>
      </c>
      <c r="W991" t="s">
        <v>1190</v>
      </c>
      <c r="X991" t="s">
        <v>1191</v>
      </c>
      <c r="Y991" t="s">
        <v>1192</v>
      </c>
      <c r="Z991" t="s">
        <v>1193</v>
      </c>
      <c r="AA991" t="s">
        <v>4401</v>
      </c>
      <c r="AB991" t="s">
        <v>4402</v>
      </c>
    </row>
    <row r="992" spans="1:28" ht="15" customHeight="1" x14ac:dyDescent="0.2">
      <c r="A992" t="s">
        <v>1008</v>
      </c>
      <c r="B992" t="s">
        <v>5003</v>
      </c>
      <c r="C992" s="50">
        <f t="shared" ca="1" si="77"/>
        <v>25</v>
      </c>
      <c r="D992" t="s">
        <v>1184</v>
      </c>
      <c r="F992" s="34" t="str">
        <f>IF(AND(V992="TEXT",AB992&lt;&gt;""),"Coded",VLOOKUP(V992,Lists!$E$1:$F$12,2,FALSE))</f>
        <v>Coded</v>
      </c>
      <c r="G992" s="50">
        <f t="shared" ca="1" si="78"/>
        <v>4</v>
      </c>
      <c r="H992" t="s">
        <v>2656</v>
      </c>
      <c r="J992" s="34" t="str">
        <f t="shared" si="75"/>
        <v/>
      </c>
      <c r="K992" s="34" t="str">
        <f t="shared" si="76"/>
        <v/>
      </c>
      <c r="O992" t="s">
        <v>2629</v>
      </c>
      <c r="P992" s="34" t="str">
        <f t="shared" si="79"/>
        <v/>
      </c>
      <c r="V992" t="s">
        <v>16</v>
      </c>
      <c r="W992" t="s">
        <v>1190</v>
      </c>
      <c r="X992" t="s">
        <v>1191</v>
      </c>
      <c r="Y992" t="s">
        <v>1192</v>
      </c>
      <c r="Z992" t="s">
        <v>1193</v>
      </c>
      <c r="AA992" t="s">
        <v>2656</v>
      </c>
      <c r="AB992" t="s">
        <v>2660</v>
      </c>
    </row>
    <row r="993" spans="1:28" ht="15" customHeight="1" x14ac:dyDescent="0.2">
      <c r="A993" t="s">
        <v>1008</v>
      </c>
      <c r="B993" t="s">
        <v>5003</v>
      </c>
      <c r="C993" s="50">
        <f t="shared" ca="1" si="77"/>
        <v>25</v>
      </c>
      <c r="D993" t="s">
        <v>1184</v>
      </c>
      <c r="F993" s="34" t="str">
        <f>IF(AND(V993="TEXT",AB993&lt;&gt;""),"Coded",VLOOKUP(V993,Lists!$E$1:$F$12,2,FALSE))</f>
        <v>Coded</v>
      </c>
      <c r="G993" s="50">
        <f t="shared" ca="1" si="78"/>
        <v>5</v>
      </c>
      <c r="H993" t="s">
        <v>2638</v>
      </c>
      <c r="J993" s="34" t="str">
        <f t="shared" si="75"/>
        <v/>
      </c>
      <c r="K993" s="34" t="str">
        <f t="shared" si="76"/>
        <v/>
      </c>
      <c r="O993" t="s">
        <v>2629</v>
      </c>
      <c r="P993" s="34" t="str">
        <f t="shared" si="79"/>
        <v/>
      </c>
      <c r="V993" t="s">
        <v>16</v>
      </c>
      <c r="W993" t="s">
        <v>1190</v>
      </c>
      <c r="X993" t="s">
        <v>1191</v>
      </c>
      <c r="Y993" t="s">
        <v>1192</v>
      </c>
      <c r="Z993" t="s">
        <v>1193</v>
      </c>
      <c r="AA993" t="s">
        <v>2638</v>
      </c>
      <c r="AB993" t="s">
        <v>2639</v>
      </c>
    </row>
    <row r="994" spans="1:28" ht="15" customHeight="1" x14ac:dyDescent="0.2">
      <c r="A994" t="s">
        <v>1008</v>
      </c>
      <c r="B994" t="s">
        <v>5003</v>
      </c>
      <c r="C994" s="50">
        <f t="shared" ca="1" si="77"/>
        <v>25</v>
      </c>
      <c r="D994" t="s">
        <v>1184</v>
      </c>
      <c r="F994" s="34" t="str">
        <f>IF(AND(V994="TEXT",AB994&lt;&gt;""),"Coded",VLOOKUP(V994,Lists!$E$1:$F$12,2,FALSE))</f>
        <v>Coded</v>
      </c>
      <c r="G994" s="50">
        <f t="shared" ca="1" si="78"/>
        <v>6</v>
      </c>
      <c r="H994" t="s">
        <v>2693</v>
      </c>
      <c r="J994" s="34" t="str">
        <f t="shared" si="75"/>
        <v/>
      </c>
      <c r="K994" s="34" t="str">
        <f t="shared" si="76"/>
        <v/>
      </c>
      <c r="O994" t="s">
        <v>2629</v>
      </c>
      <c r="P994" s="34" t="str">
        <f t="shared" si="79"/>
        <v/>
      </c>
      <c r="V994" t="s">
        <v>16</v>
      </c>
      <c r="W994" t="s">
        <v>1190</v>
      </c>
      <c r="X994" t="s">
        <v>1191</v>
      </c>
      <c r="Y994" t="s">
        <v>1192</v>
      </c>
      <c r="Z994" t="s">
        <v>1193</v>
      </c>
      <c r="AA994" t="s">
        <v>2693</v>
      </c>
      <c r="AB994" t="s">
        <v>2696</v>
      </c>
    </row>
    <row r="995" spans="1:28" ht="15" customHeight="1" x14ac:dyDescent="0.2">
      <c r="A995" t="s">
        <v>1008</v>
      </c>
      <c r="B995" t="s">
        <v>5003</v>
      </c>
      <c r="C995" s="50">
        <f t="shared" ca="1" si="77"/>
        <v>25</v>
      </c>
      <c r="D995" t="s">
        <v>1184</v>
      </c>
      <c r="F995" s="34" t="str">
        <f>IF(AND(V995="TEXT",AB995&lt;&gt;""),"Coded",VLOOKUP(V995,Lists!$E$1:$F$12,2,FALSE))</f>
        <v>Coded</v>
      </c>
      <c r="G995" s="50">
        <f t="shared" ca="1" si="78"/>
        <v>7</v>
      </c>
      <c r="H995" t="s">
        <v>2713</v>
      </c>
      <c r="J995" s="34" t="str">
        <f t="shared" si="75"/>
        <v/>
      </c>
      <c r="K995" s="34" t="str">
        <f t="shared" si="76"/>
        <v/>
      </c>
      <c r="O995" t="s">
        <v>2629</v>
      </c>
      <c r="P995" s="34" t="str">
        <f t="shared" si="79"/>
        <v/>
      </c>
      <c r="V995" t="s">
        <v>16</v>
      </c>
      <c r="W995" t="s">
        <v>1190</v>
      </c>
      <c r="X995" t="s">
        <v>1191</v>
      </c>
      <c r="Y995" t="s">
        <v>1192</v>
      </c>
      <c r="Z995" t="s">
        <v>1193</v>
      </c>
      <c r="AA995" t="s">
        <v>2713</v>
      </c>
      <c r="AB995" t="s">
        <v>2714</v>
      </c>
    </row>
    <row r="996" spans="1:28" ht="15" customHeight="1" x14ac:dyDescent="0.2">
      <c r="A996" t="s">
        <v>1008</v>
      </c>
      <c r="B996" t="s">
        <v>5003</v>
      </c>
      <c r="C996" s="50">
        <f t="shared" ca="1" si="77"/>
        <v>25</v>
      </c>
      <c r="D996" t="s">
        <v>1184</v>
      </c>
      <c r="F996" s="34" t="str">
        <f>IF(AND(V996="TEXT",AB996&lt;&gt;""),"Coded",VLOOKUP(V996,Lists!$E$1:$F$12,2,FALSE))</f>
        <v>Coded</v>
      </c>
      <c r="G996" s="50">
        <f t="shared" ca="1" si="78"/>
        <v>8</v>
      </c>
      <c r="H996" t="s">
        <v>4403</v>
      </c>
      <c r="J996" s="34" t="str">
        <f t="shared" si="75"/>
        <v/>
      </c>
      <c r="K996" s="34" t="str">
        <f t="shared" si="76"/>
        <v/>
      </c>
      <c r="O996" t="s">
        <v>2629</v>
      </c>
      <c r="P996" s="34" t="str">
        <f t="shared" si="79"/>
        <v/>
      </c>
      <c r="V996" t="s">
        <v>16</v>
      </c>
      <c r="W996" t="s">
        <v>1190</v>
      </c>
      <c r="X996" t="s">
        <v>1191</v>
      </c>
      <c r="Y996" t="s">
        <v>1192</v>
      </c>
      <c r="Z996" t="s">
        <v>1193</v>
      </c>
      <c r="AA996" t="s">
        <v>4403</v>
      </c>
      <c r="AB996" t="s">
        <v>4404</v>
      </c>
    </row>
    <row r="997" spans="1:28" ht="15" customHeight="1" x14ac:dyDescent="0.2">
      <c r="A997" t="s">
        <v>1008</v>
      </c>
      <c r="B997" t="s">
        <v>5003</v>
      </c>
      <c r="C997" s="50">
        <f t="shared" ca="1" si="77"/>
        <v>25</v>
      </c>
      <c r="D997" t="s">
        <v>1184</v>
      </c>
      <c r="F997" s="34" t="str">
        <f>IF(AND(V997="TEXT",AB997&lt;&gt;""),"Coded",VLOOKUP(V997,Lists!$E$1:$F$12,2,FALSE))</f>
        <v>Coded</v>
      </c>
      <c r="G997" s="50">
        <f t="shared" ca="1" si="78"/>
        <v>9</v>
      </c>
      <c r="H997" t="s">
        <v>2717</v>
      </c>
      <c r="J997" s="34" t="str">
        <f t="shared" si="75"/>
        <v/>
      </c>
      <c r="K997" s="34" t="str">
        <f t="shared" si="76"/>
        <v/>
      </c>
      <c r="O997" t="s">
        <v>2629</v>
      </c>
      <c r="P997" s="34" t="str">
        <f t="shared" si="79"/>
        <v/>
      </c>
      <c r="V997" t="s">
        <v>16</v>
      </c>
      <c r="W997" t="s">
        <v>1190</v>
      </c>
      <c r="X997" t="s">
        <v>1191</v>
      </c>
      <c r="Y997" t="s">
        <v>1192</v>
      </c>
      <c r="Z997" t="s">
        <v>1193</v>
      </c>
      <c r="AA997" t="s">
        <v>2717</v>
      </c>
      <c r="AB997" t="s">
        <v>2720</v>
      </c>
    </row>
    <row r="998" spans="1:28" ht="15" customHeight="1" x14ac:dyDescent="0.2">
      <c r="A998" t="s">
        <v>1008</v>
      </c>
      <c r="B998" t="s">
        <v>5003</v>
      </c>
      <c r="C998" s="50">
        <f t="shared" ca="1" si="77"/>
        <v>25</v>
      </c>
      <c r="D998" t="s">
        <v>1184</v>
      </c>
      <c r="F998" s="34" t="str">
        <f>IF(AND(V998="TEXT",AB998&lt;&gt;""),"Coded",VLOOKUP(V998,Lists!$E$1:$F$12,2,FALSE))</f>
        <v>Coded</v>
      </c>
      <c r="G998" s="50">
        <f t="shared" ca="1" si="78"/>
        <v>10</v>
      </c>
      <c r="H998" t="s">
        <v>2687</v>
      </c>
      <c r="J998" s="34" t="str">
        <f t="shared" si="75"/>
        <v/>
      </c>
      <c r="K998" s="34" t="str">
        <f t="shared" si="76"/>
        <v/>
      </c>
      <c r="O998" t="s">
        <v>2629</v>
      </c>
      <c r="P998" s="34" t="str">
        <f t="shared" si="79"/>
        <v/>
      </c>
      <c r="V998" t="s">
        <v>16</v>
      </c>
      <c r="W998" t="s">
        <v>1190</v>
      </c>
      <c r="X998" t="s">
        <v>1191</v>
      </c>
      <c r="Y998" t="s">
        <v>1192</v>
      </c>
      <c r="Z998" t="s">
        <v>1193</v>
      </c>
      <c r="AA998" t="s">
        <v>2687</v>
      </c>
      <c r="AB998" t="s">
        <v>2690</v>
      </c>
    </row>
    <row r="999" spans="1:28" ht="15" customHeight="1" x14ac:dyDescent="0.2">
      <c r="A999" t="s">
        <v>1008</v>
      </c>
      <c r="B999" t="s">
        <v>5003</v>
      </c>
      <c r="C999" s="50">
        <f t="shared" ca="1" si="77"/>
        <v>25</v>
      </c>
      <c r="D999" t="s">
        <v>1184</v>
      </c>
      <c r="F999" s="34" t="str">
        <f>IF(AND(V999="TEXT",AB999&lt;&gt;""),"Coded",VLOOKUP(V999,Lists!$E$1:$F$12,2,FALSE))</f>
        <v>Coded</v>
      </c>
      <c r="G999" s="50">
        <f t="shared" ca="1" si="78"/>
        <v>11</v>
      </c>
      <c r="H999" t="s">
        <v>2668</v>
      </c>
      <c r="J999" s="34" t="str">
        <f t="shared" si="75"/>
        <v/>
      </c>
      <c r="K999" s="34" t="str">
        <f t="shared" si="76"/>
        <v/>
      </c>
      <c r="O999" t="s">
        <v>2629</v>
      </c>
      <c r="P999" s="34" t="str">
        <f t="shared" si="79"/>
        <v/>
      </c>
      <c r="V999" t="s">
        <v>16</v>
      </c>
      <c r="W999" t="s">
        <v>1190</v>
      </c>
      <c r="X999" t="s">
        <v>1191</v>
      </c>
      <c r="Y999" t="s">
        <v>1192</v>
      </c>
      <c r="Z999" t="s">
        <v>1193</v>
      </c>
      <c r="AA999" t="s">
        <v>2668</v>
      </c>
      <c r="AB999" t="s">
        <v>2671</v>
      </c>
    </row>
    <row r="1000" spans="1:28" ht="15" customHeight="1" x14ac:dyDescent="0.2">
      <c r="A1000" t="s">
        <v>1008</v>
      </c>
      <c r="B1000" t="s">
        <v>5003</v>
      </c>
      <c r="C1000" s="50">
        <f t="shared" ca="1" si="77"/>
        <v>25</v>
      </c>
      <c r="D1000" t="s">
        <v>1184</v>
      </c>
      <c r="F1000" s="34" t="str">
        <f>IF(AND(V1000="TEXT",AB1000&lt;&gt;""),"Coded",VLOOKUP(V1000,Lists!$E$1:$F$12,2,FALSE))</f>
        <v>Coded</v>
      </c>
      <c r="G1000" s="50">
        <f t="shared" ca="1" si="78"/>
        <v>12</v>
      </c>
      <c r="H1000" t="s">
        <v>2707</v>
      </c>
      <c r="J1000" s="34" t="str">
        <f t="shared" si="75"/>
        <v/>
      </c>
      <c r="K1000" s="34" t="str">
        <f t="shared" si="76"/>
        <v/>
      </c>
      <c r="O1000" t="s">
        <v>2629</v>
      </c>
      <c r="P1000" s="34" t="str">
        <f t="shared" si="79"/>
        <v/>
      </c>
      <c r="V1000" t="s">
        <v>16</v>
      </c>
      <c r="W1000" t="s">
        <v>1190</v>
      </c>
      <c r="X1000" t="s">
        <v>1191</v>
      </c>
      <c r="Y1000" t="s">
        <v>1192</v>
      </c>
      <c r="Z1000" t="s">
        <v>1193</v>
      </c>
      <c r="AA1000" t="s">
        <v>2707</v>
      </c>
      <c r="AB1000" t="s">
        <v>2708</v>
      </c>
    </row>
    <row r="1001" spans="1:28" ht="15" customHeight="1" x14ac:dyDescent="0.2">
      <c r="A1001" t="s">
        <v>1008</v>
      </c>
      <c r="B1001" t="s">
        <v>5003</v>
      </c>
      <c r="C1001" s="50">
        <f t="shared" ca="1" si="77"/>
        <v>25</v>
      </c>
      <c r="D1001" t="s">
        <v>1184</v>
      </c>
      <c r="F1001" s="34" t="str">
        <f>IF(AND(V1001="TEXT",AB1001&lt;&gt;""),"Coded",VLOOKUP(V1001,Lists!$E$1:$F$12,2,FALSE))</f>
        <v>Coded</v>
      </c>
      <c r="G1001" s="50">
        <f t="shared" ca="1" si="78"/>
        <v>13</v>
      </c>
      <c r="H1001" t="s">
        <v>2652</v>
      </c>
      <c r="J1001" s="34" t="str">
        <f t="shared" si="75"/>
        <v/>
      </c>
      <c r="K1001" s="34" t="str">
        <f t="shared" si="76"/>
        <v/>
      </c>
      <c r="O1001" t="s">
        <v>2629</v>
      </c>
      <c r="P1001" s="34" t="str">
        <f t="shared" si="79"/>
        <v/>
      </c>
      <c r="V1001" t="s">
        <v>16</v>
      </c>
      <c r="W1001" t="s">
        <v>1190</v>
      </c>
      <c r="X1001" t="s">
        <v>1191</v>
      </c>
      <c r="Y1001" t="s">
        <v>1192</v>
      </c>
      <c r="Z1001" t="s">
        <v>1193</v>
      </c>
      <c r="AA1001" t="s">
        <v>2652</v>
      </c>
      <c r="AB1001" t="s">
        <v>2653</v>
      </c>
    </row>
    <row r="1002" spans="1:28" ht="15" customHeight="1" x14ac:dyDescent="0.2">
      <c r="A1002" t="s">
        <v>1008</v>
      </c>
      <c r="B1002" t="s">
        <v>5003</v>
      </c>
      <c r="C1002" s="50">
        <f t="shared" ca="1" si="77"/>
        <v>25</v>
      </c>
      <c r="D1002" t="s">
        <v>1184</v>
      </c>
      <c r="F1002" s="34" t="str">
        <f>IF(AND(V1002="TEXT",AB1002&lt;&gt;""),"Coded",VLOOKUP(V1002,Lists!$E$1:$F$12,2,FALSE))</f>
        <v>Coded</v>
      </c>
      <c r="G1002" s="50">
        <f t="shared" ca="1" si="78"/>
        <v>14</v>
      </c>
      <c r="H1002" t="s">
        <v>2395</v>
      </c>
      <c r="J1002" s="34" t="str">
        <f t="shared" si="75"/>
        <v/>
      </c>
      <c r="K1002" s="34" t="str">
        <f t="shared" si="76"/>
        <v/>
      </c>
      <c r="O1002" t="s">
        <v>2629</v>
      </c>
      <c r="P1002" s="34" t="str">
        <f t="shared" si="79"/>
        <v/>
      </c>
      <c r="V1002" t="s">
        <v>16</v>
      </c>
      <c r="W1002" t="s">
        <v>1190</v>
      </c>
      <c r="X1002" t="s">
        <v>1191</v>
      </c>
      <c r="Y1002" t="s">
        <v>1192</v>
      </c>
      <c r="Z1002" t="s">
        <v>1193</v>
      </c>
      <c r="AA1002" t="s">
        <v>2395</v>
      </c>
      <c r="AB1002" t="s">
        <v>2700</v>
      </c>
    </row>
    <row r="1003" spans="1:28" ht="15" customHeight="1" x14ac:dyDescent="0.2">
      <c r="A1003" t="s">
        <v>1008</v>
      </c>
      <c r="B1003" t="s">
        <v>5003</v>
      </c>
      <c r="C1003" s="50">
        <f t="shared" ca="1" si="77"/>
        <v>25</v>
      </c>
      <c r="D1003" t="s">
        <v>1184</v>
      </c>
      <c r="F1003" s="34" t="str">
        <f>IF(AND(V1003="TEXT",AB1003&lt;&gt;""),"Coded",VLOOKUP(V1003,Lists!$E$1:$F$12,2,FALSE))</f>
        <v>Coded</v>
      </c>
      <c r="G1003" s="50">
        <f t="shared" ca="1" si="78"/>
        <v>15</v>
      </c>
      <c r="H1003" t="s">
        <v>2728</v>
      </c>
      <c r="J1003" s="34" t="str">
        <f t="shared" si="75"/>
        <v/>
      </c>
      <c r="K1003" s="34" t="str">
        <f t="shared" si="76"/>
        <v/>
      </c>
      <c r="O1003" t="s">
        <v>2629</v>
      </c>
      <c r="P1003" s="34" t="str">
        <f t="shared" si="79"/>
        <v/>
      </c>
      <c r="V1003" t="s">
        <v>16</v>
      </c>
      <c r="W1003" t="s">
        <v>1190</v>
      </c>
      <c r="X1003" t="s">
        <v>1191</v>
      </c>
      <c r="Y1003" t="s">
        <v>1192</v>
      </c>
      <c r="Z1003" t="s">
        <v>1193</v>
      </c>
      <c r="AA1003" t="s">
        <v>2728</v>
      </c>
      <c r="AB1003" t="s">
        <v>2729</v>
      </c>
    </row>
    <row r="1004" spans="1:28" ht="15" customHeight="1" x14ac:dyDescent="0.2">
      <c r="A1004" t="s">
        <v>1008</v>
      </c>
      <c r="B1004" t="s">
        <v>5003</v>
      </c>
      <c r="C1004" s="50">
        <f t="shared" ca="1" si="77"/>
        <v>25</v>
      </c>
      <c r="D1004" t="s">
        <v>1184</v>
      </c>
      <c r="F1004" s="34" t="str">
        <f>IF(AND(V1004="TEXT",AB1004&lt;&gt;""),"Coded",VLOOKUP(V1004,Lists!$E$1:$F$12,2,FALSE))</f>
        <v>Coded</v>
      </c>
      <c r="G1004" s="50">
        <f t="shared" ca="1" si="78"/>
        <v>16</v>
      </c>
      <c r="H1004" t="s">
        <v>4405</v>
      </c>
      <c r="J1004" s="34" t="str">
        <f t="shared" si="75"/>
        <v/>
      </c>
      <c r="K1004" s="34" t="str">
        <f t="shared" si="76"/>
        <v/>
      </c>
      <c r="O1004" t="s">
        <v>2629</v>
      </c>
      <c r="P1004" s="34" t="str">
        <f t="shared" si="79"/>
        <v/>
      </c>
      <c r="V1004" t="s">
        <v>16</v>
      </c>
      <c r="W1004" t="s">
        <v>1190</v>
      </c>
      <c r="X1004" t="s">
        <v>1191</v>
      </c>
      <c r="Y1004" t="s">
        <v>1192</v>
      </c>
      <c r="Z1004" t="s">
        <v>1193</v>
      </c>
      <c r="AA1004" t="s">
        <v>4405</v>
      </c>
      <c r="AB1004" t="s">
        <v>4406</v>
      </c>
    </row>
    <row r="1005" spans="1:28" ht="15" customHeight="1" x14ac:dyDescent="0.2">
      <c r="A1005" t="s">
        <v>1008</v>
      </c>
      <c r="B1005" t="s">
        <v>5003</v>
      </c>
      <c r="C1005" s="50">
        <f t="shared" ca="1" si="77"/>
        <v>25</v>
      </c>
      <c r="D1005" t="s">
        <v>1184</v>
      </c>
      <c r="F1005" s="34" t="str">
        <f>IF(AND(V1005="TEXT",AB1005&lt;&gt;""),"Coded",VLOOKUP(V1005,Lists!$E$1:$F$12,2,FALSE))</f>
        <v>Coded</v>
      </c>
      <c r="G1005" s="50">
        <f t="shared" ca="1" si="78"/>
        <v>17</v>
      </c>
      <c r="H1005" t="s">
        <v>2664</v>
      </c>
      <c r="J1005" s="34" t="str">
        <f t="shared" si="75"/>
        <v/>
      </c>
      <c r="K1005" s="34" t="str">
        <f t="shared" si="76"/>
        <v/>
      </c>
      <c r="O1005" t="s">
        <v>2629</v>
      </c>
      <c r="P1005" s="34" t="str">
        <f t="shared" si="79"/>
        <v/>
      </c>
      <c r="V1005" t="s">
        <v>16</v>
      </c>
      <c r="W1005" t="s">
        <v>1190</v>
      </c>
      <c r="X1005" t="s">
        <v>1191</v>
      </c>
      <c r="Y1005" t="s">
        <v>1192</v>
      </c>
      <c r="Z1005" t="s">
        <v>1193</v>
      </c>
      <c r="AA1005" t="s">
        <v>2664</v>
      </c>
      <c r="AB1005" t="s">
        <v>2665</v>
      </c>
    </row>
    <row r="1006" spans="1:28" ht="15" customHeight="1" x14ac:dyDescent="0.2">
      <c r="A1006" t="s">
        <v>1008</v>
      </c>
      <c r="B1006" t="s">
        <v>5003</v>
      </c>
      <c r="C1006" s="50">
        <f t="shared" ca="1" si="77"/>
        <v>25</v>
      </c>
      <c r="D1006" t="s">
        <v>1184</v>
      </c>
      <c r="F1006" s="34" t="str">
        <f>IF(AND(V1006="TEXT",AB1006&lt;&gt;""),"Coded",VLOOKUP(V1006,Lists!$E$1:$F$12,2,FALSE))</f>
        <v>Coded</v>
      </c>
      <c r="G1006" s="50">
        <f t="shared" ca="1" si="78"/>
        <v>18</v>
      </c>
      <c r="H1006" t="s">
        <v>2740</v>
      </c>
      <c r="J1006" s="34" t="str">
        <f t="shared" si="75"/>
        <v/>
      </c>
      <c r="K1006" s="34" t="str">
        <f t="shared" si="76"/>
        <v/>
      </c>
      <c r="O1006" t="s">
        <v>2629</v>
      </c>
      <c r="P1006" s="34" t="str">
        <f t="shared" si="79"/>
        <v/>
      </c>
      <c r="V1006" t="s">
        <v>16</v>
      </c>
      <c r="W1006" t="s">
        <v>1190</v>
      </c>
      <c r="X1006" t="s">
        <v>1191</v>
      </c>
      <c r="Y1006" t="s">
        <v>1192</v>
      </c>
      <c r="Z1006" t="s">
        <v>1193</v>
      </c>
      <c r="AA1006" t="s">
        <v>2740</v>
      </c>
      <c r="AB1006" t="s">
        <v>2741</v>
      </c>
    </row>
    <row r="1007" spans="1:28" ht="15" customHeight="1" x14ac:dyDescent="0.2">
      <c r="A1007" t="s">
        <v>1008</v>
      </c>
      <c r="B1007" t="s">
        <v>5003</v>
      </c>
      <c r="C1007" s="50">
        <f t="shared" ca="1" si="77"/>
        <v>25</v>
      </c>
      <c r="D1007" t="s">
        <v>1184</v>
      </c>
      <c r="F1007" s="34" t="str">
        <f>IF(AND(V1007="TEXT",AB1007&lt;&gt;""),"Coded",VLOOKUP(V1007,Lists!$E$1:$F$12,2,FALSE))</f>
        <v>Coded</v>
      </c>
      <c r="G1007" s="50">
        <f t="shared" ca="1" si="78"/>
        <v>19</v>
      </c>
      <c r="H1007" t="s">
        <v>4407</v>
      </c>
      <c r="J1007" s="34" t="str">
        <f t="shared" si="75"/>
        <v/>
      </c>
      <c r="K1007" s="34" t="str">
        <f t="shared" si="76"/>
        <v/>
      </c>
      <c r="O1007" t="s">
        <v>2629</v>
      </c>
      <c r="P1007" s="34" t="str">
        <f t="shared" si="79"/>
        <v/>
      </c>
      <c r="V1007" t="s">
        <v>16</v>
      </c>
      <c r="W1007" t="s">
        <v>1190</v>
      </c>
      <c r="X1007" t="s">
        <v>1191</v>
      </c>
      <c r="Y1007" t="s">
        <v>1192</v>
      </c>
      <c r="Z1007" t="s">
        <v>1193</v>
      </c>
      <c r="AA1007" t="s">
        <v>4407</v>
      </c>
      <c r="AB1007" t="s">
        <v>4408</v>
      </c>
    </row>
    <row r="1008" spans="1:28" ht="15" customHeight="1" x14ac:dyDescent="0.2">
      <c r="A1008" t="s">
        <v>1008</v>
      </c>
      <c r="B1008" t="s">
        <v>5003</v>
      </c>
      <c r="C1008" s="50">
        <f t="shared" ca="1" si="77"/>
        <v>25</v>
      </c>
      <c r="D1008" t="s">
        <v>1184</v>
      </c>
      <c r="F1008" s="34" t="str">
        <f>IF(AND(V1008="TEXT",AB1008&lt;&gt;""),"Coded",VLOOKUP(V1008,Lists!$E$1:$F$12,2,FALSE))</f>
        <v>Coded</v>
      </c>
      <c r="G1008" s="50">
        <f t="shared" ca="1" si="78"/>
        <v>20</v>
      </c>
      <c r="H1008" t="s">
        <v>4409</v>
      </c>
      <c r="J1008" s="34" t="str">
        <f t="shared" si="75"/>
        <v/>
      </c>
      <c r="K1008" s="34" t="str">
        <f t="shared" si="76"/>
        <v/>
      </c>
      <c r="O1008" t="s">
        <v>2629</v>
      </c>
      <c r="P1008" s="34" t="str">
        <f t="shared" si="79"/>
        <v/>
      </c>
      <c r="V1008" t="s">
        <v>16</v>
      </c>
      <c r="W1008" t="s">
        <v>1190</v>
      </c>
      <c r="X1008" t="s">
        <v>1191</v>
      </c>
      <c r="Y1008" t="s">
        <v>1192</v>
      </c>
      <c r="Z1008" t="s">
        <v>1193</v>
      </c>
      <c r="AA1008" t="s">
        <v>4409</v>
      </c>
      <c r="AB1008" t="s">
        <v>4410</v>
      </c>
    </row>
    <row r="1009" spans="1:31" ht="15" customHeight="1" x14ac:dyDescent="0.2">
      <c r="A1009" t="s">
        <v>1008</v>
      </c>
      <c r="B1009" t="s">
        <v>5003</v>
      </c>
      <c r="C1009" s="50">
        <f t="shared" ca="1" si="77"/>
        <v>25</v>
      </c>
      <c r="D1009" t="s">
        <v>1184</v>
      </c>
      <c r="F1009" s="34" t="str">
        <f>IF(AND(V1009="TEXT",AB1009&lt;&gt;""),"Coded",VLOOKUP(V1009,Lists!$E$1:$F$12,2,FALSE))</f>
        <v>Coded</v>
      </c>
      <c r="G1009" s="50">
        <f t="shared" ca="1" si="78"/>
        <v>21</v>
      </c>
      <c r="H1009" t="s">
        <v>4411</v>
      </c>
      <c r="J1009" s="34" t="str">
        <f t="shared" si="75"/>
        <v/>
      </c>
      <c r="K1009" s="34" t="str">
        <f t="shared" si="76"/>
        <v/>
      </c>
      <c r="O1009" t="s">
        <v>2629</v>
      </c>
      <c r="P1009" s="34" t="str">
        <f t="shared" si="79"/>
        <v/>
      </c>
      <c r="V1009" t="s">
        <v>16</v>
      </c>
      <c r="W1009" t="s">
        <v>1190</v>
      </c>
      <c r="X1009" t="s">
        <v>1191</v>
      </c>
      <c r="Y1009" t="s">
        <v>1192</v>
      </c>
      <c r="Z1009" t="s">
        <v>1193</v>
      </c>
      <c r="AA1009" t="s">
        <v>4411</v>
      </c>
      <c r="AB1009" t="s">
        <v>4412</v>
      </c>
    </row>
    <row r="1010" spans="1:31" ht="15" customHeight="1" x14ac:dyDescent="0.2">
      <c r="A1010" t="s">
        <v>1008</v>
      </c>
      <c r="B1010" t="s">
        <v>5003</v>
      </c>
      <c r="C1010" s="50">
        <f t="shared" ca="1" si="77"/>
        <v>25</v>
      </c>
      <c r="D1010" t="s">
        <v>1184</v>
      </c>
      <c r="F1010" s="34" t="str">
        <f>IF(AND(V1010="TEXT",AB1010&lt;&gt;""),"Coded",VLOOKUP(V1010,Lists!$E$1:$F$12,2,FALSE))</f>
        <v>Coded</v>
      </c>
      <c r="G1010" s="50">
        <f t="shared" ca="1" si="78"/>
        <v>22</v>
      </c>
      <c r="H1010" t="s">
        <v>2733</v>
      </c>
      <c r="J1010" s="34" t="str">
        <f t="shared" si="75"/>
        <v/>
      </c>
      <c r="K1010" s="34" t="str">
        <f t="shared" si="76"/>
        <v/>
      </c>
      <c r="O1010" t="s">
        <v>2629</v>
      </c>
      <c r="P1010" s="34" t="str">
        <f t="shared" si="79"/>
        <v/>
      </c>
      <c r="V1010" t="s">
        <v>16</v>
      </c>
      <c r="W1010" t="s">
        <v>1190</v>
      </c>
      <c r="X1010" t="s">
        <v>1191</v>
      </c>
      <c r="Y1010" t="s">
        <v>1192</v>
      </c>
      <c r="Z1010" t="s">
        <v>1193</v>
      </c>
      <c r="AA1010" t="s">
        <v>2733</v>
      </c>
      <c r="AB1010" t="s">
        <v>2734</v>
      </c>
    </row>
    <row r="1011" spans="1:31" ht="15" customHeight="1" x14ac:dyDescent="0.2">
      <c r="A1011" t="s">
        <v>1008</v>
      </c>
      <c r="B1011" t="s">
        <v>5003</v>
      </c>
      <c r="C1011" s="50">
        <f t="shared" ca="1" si="77"/>
        <v>25</v>
      </c>
      <c r="D1011" t="s">
        <v>1184</v>
      </c>
      <c r="F1011" s="34" t="str">
        <f>IF(AND(V1011="TEXT",AB1011&lt;&gt;""),"Coded",VLOOKUP(V1011,Lists!$E$1:$F$12,2,FALSE))</f>
        <v>Coded</v>
      </c>
      <c r="G1011" s="50">
        <f t="shared" ca="1" si="78"/>
        <v>23</v>
      </c>
      <c r="H1011" t="s">
        <v>4413</v>
      </c>
      <c r="J1011" s="34" t="str">
        <f t="shared" si="75"/>
        <v/>
      </c>
      <c r="K1011" s="34" t="str">
        <f t="shared" si="76"/>
        <v/>
      </c>
      <c r="O1011" t="s">
        <v>2629</v>
      </c>
      <c r="P1011" s="34" t="str">
        <f t="shared" si="79"/>
        <v/>
      </c>
      <c r="V1011" t="s">
        <v>16</v>
      </c>
      <c r="W1011" t="s">
        <v>1190</v>
      </c>
      <c r="X1011" t="s">
        <v>1191</v>
      </c>
      <c r="Y1011" t="s">
        <v>1192</v>
      </c>
      <c r="Z1011" t="s">
        <v>1193</v>
      </c>
      <c r="AA1011" t="s">
        <v>4413</v>
      </c>
      <c r="AB1011" t="s">
        <v>4414</v>
      </c>
    </row>
    <row r="1012" spans="1:31" ht="15" customHeight="1" x14ac:dyDescent="0.2">
      <c r="A1012" t="s">
        <v>1008</v>
      </c>
      <c r="B1012" t="s">
        <v>5003</v>
      </c>
      <c r="C1012" s="50">
        <f t="shared" ca="1" si="77"/>
        <v>25</v>
      </c>
      <c r="D1012" t="s">
        <v>1184</v>
      </c>
      <c r="F1012" s="34" t="str">
        <f>IF(AND(V1012="TEXT",AB1012&lt;&gt;""),"Coded",VLOOKUP(V1012,Lists!$E$1:$F$12,2,FALSE))</f>
        <v>Coded</v>
      </c>
      <c r="G1012" s="50">
        <f t="shared" ca="1" si="78"/>
        <v>24</v>
      </c>
      <c r="H1012" t="s">
        <v>2475</v>
      </c>
      <c r="J1012" s="34" t="str">
        <f t="shared" si="75"/>
        <v/>
      </c>
      <c r="K1012" s="34" t="str">
        <f t="shared" si="76"/>
        <v/>
      </c>
      <c r="O1012" t="s">
        <v>2629</v>
      </c>
      <c r="P1012" s="34" t="str">
        <f t="shared" si="79"/>
        <v/>
      </c>
      <c r="V1012" t="s">
        <v>16</v>
      </c>
      <c r="W1012" t="s">
        <v>1190</v>
      </c>
      <c r="X1012" t="s">
        <v>1191</v>
      </c>
      <c r="Y1012" t="s">
        <v>1192</v>
      </c>
      <c r="Z1012" t="s">
        <v>1193</v>
      </c>
      <c r="AA1012" t="s">
        <v>2475</v>
      </c>
      <c r="AB1012" t="s">
        <v>4415</v>
      </c>
    </row>
    <row r="1013" spans="1:31" ht="15" customHeight="1" x14ac:dyDescent="0.2">
      <c r="A1013" t="s">
        <v>1008</v>
      </c>
      <c r="B1013" t="s">
        <v>5003</v>
      </c>
      <c r="C1013" s="50">
        <f t="shared" ca="1" si="77"/>
        <v>25</v>
      </c>
      <c r="D1013" t="s">
        <v>1184</v>
      </c>
      <c r="F1013" s="34" t="str">
        <f>IF(AND(V1013="TEXT",AB1013&lt;&gt;""),"Coded",VLOOKUP(V1013,Lists!$E$1:$F$12,2,FALSE))</f>
        <v>Coded</v>
      </c>
      <c r="G1013" s="50">
        <f t="shared" ca="1" si="78"/>
        <v>25</v>
      </c>
      <c r="H1013" t="s">
        <v>4416</v>
      </c>
      <c r="J1013" s="34" t="str">
        <f t="shared" si="75"/>
        <v/>
      </c>
      <c r="K1013" s="34" t="str">
        <f t="shared" si="76"/>
        <v/>
      </c>
      <c r="O1013" t="s">
        <v>2629</v>
      </c>
      <c r="P1013" s="34" t="str">
        <f t="shared" si="79"/>
        <v/>
      </c>
      <c r="V1013" t="s">
        <v>16</v>
      </c>
      <c r="W1013" t="s">
        <v>1190</v>
      </c>
      <c r="X1013" t="s">
        <v>1191</v>
      </c>
      <c r="Y1013" t="s">
        <v>1192</v>
      </c>
      <c r="Z1013" t="s">
        <v>1193</v>
      </c>
      <c r="AA1013" t="s">
        <v>4416</v>
      </c>
      <c r="AB1013" t="s">
        <v>4417</v>
      </c>
    </row>
    <row r="1014" spans="1:31" ht="15" customHeight="1" x14ac:dyDescent="0.2">
      <c r="A1014" t="s">
        <v>1008</v>
      </c>
      <c r="B1014" t="s">
        <v>5003</v>
      </c>
      <c r="C1014" s="50">
        <f t="shared" ca="1" si="77"/>
        <v>25</v>
      </c>
      <c r="D1014" t="s">
        <v>1184</v>
      </c>
      <c r="F1014" s="34" t="str">
        <f>IF(AND(V1014="TEXT",AB1014&lt;&gt;""),"Coded",VLOOKUP(V1014,Lists!$E$1:$F$12,2,FALSE))</f>
        <v>Coded</v>
      </c>
      <c r="G1014" s="50">
        <f t="shared" ca="1" si="78"/>
        <v>26</v>
      </c>
      <c r="H1014" t="s">
        <v>2645</v>
      </c>
      <c r="J1014" s="34" t="str">
        <f t="shared" si="75"/>
        <v/>
      </c>
      <c r="K1014" s="34" t="str">
        <f t="shared" si="76"/>
        <v/>
      </c>
      <c r="O1014" t="s">
        <v>2629</v>
      </c>
      <c r="P1014" s="34" t="str">
        <f t="shared" si="79"/>
        <v/>
      </c>
      <c r="V1014" t="s">
        <v>16</v>
      </c>
      <c r="W1014" t="s">
        <v>1190</v>
      </c>
      <c r="X1014" t="s">
        <v>1191</v>
      </c>
      <c r="Y1014" t="s">
        <v>1192</v>
      </c>
      <c r="Z1014" t="s">
        <v>1193</v>
      </c>
      <c r="AA1014" t="s">
        <v>2645</v>
      </c>
      <c r="AB1014" t="s">
        <v>2646</v>
      </c>
    </row>
    <row r="1015" spans="1:31" ht="15" customHeight="1" x14ac:dyDescent="0.2">
      <c r="A1015" t="s">
        <v>1008</v>
      </c>
      <c r="B1015" t="s">
        <v>5003</v>
      </c>
      <c r="C1015" s="50">
        <f t="shared" ca="1" si="77"/>
        <v>25</v>
      </c>
      <c r="D1015" t="s">
        <v>1184</v>
      </c>
      <c r="F1015" s="34" t="str">
        <f>IF(AND(V1015="TEXT",AB1015&lt;&gt;""),"Coded",VLOOKUP(V1015,Lists!$E$1:$F$12,2,FALSE))</f>
        <v>Coded</v>
      </c>
      <c r="G1015" s="50">
        <f t="shared" ca="1" si="78"/>
        <v>27</v>
      </c>
      <c r="H1015" t="s">
        <v>2675</v>
      </c>
      <c r="J1015" s="34" t="str">
        <f t="shared" si="75"/>
        <v/>
      </c>
      <c r="K1015" s="34" t="str">
        <f t="shared" si="76"/>
        <v/>
      </c>
      <c r="O1015" t="s">
        <v>2629</v>
      </c>
      <c r="P1015" s="34" t="str">
        <f t="shared" si="79"/>
        <v/>
      </c>
      <c r="V1015" t="s">
        <v>16</v>
      </c>
      <c r="W1015" t="s">
        <v>1190</v>
      </c>
      <c r="X1015" t="s">
        <v>1191</v>
      </c>
      <c r="Y1015" t="s">
        <v>1192</v>
      </c>
      <c r="Z1015" t="s">
        <v>1193</v>
      </c>
      <c r="AA1015" t="s">
        <v>2675</v>
      </c>
      <c r="AB1015" t="s">
        <v>2676</v>
      </c>
    </row>
    <row r="1016" spans="1:31" ht="15" customHeight="1" x14ac:dyDescent="0.2">
      <c r="A1016" t="s">
        <v>1008</v>
      </c>
      <c r="B1016" t="s">
        <v>5003</v>
      </c>
      <c r="C1016" s="50">
        <f t="shared" ca="1" si="77"/>
        <v>25</v>
      </c>
      <c r="D1016" t="s">
        <v>1184</v>
      </c>
      <c r="F1016" s="34" t="str">
        <f>IF(AND(V1016="TEXT",AB1016&lt;&gt;""),"Coded",VLOOKUP(V1016,Lists!$E$1:$F$12,2,FALSE))</f>
        <v>Coded</v>
      </c>
      <c r="G1016" s="50">
        <f t="shared" ca="1" si="78"/>
        <v>28</v>
      </c>
      <c r="H1016" t="s">
        <v>2723</v>
      </c>
      <c r="J1016" s="34" t="str">
        <f t="shared" si="75"/>
        <v/>
      </c>
      <c r="K1016" s="34" t="str">
        <f t="shared" si="76"/>
        <v/>
      </c>
      <c r="O1016" t="s">
        <v>2629</v>
      </c>
      <c r="P1016" s="34" t="str">
        <f t="shared" si="79"/>
        <v/>
      </c>
      <c r="V1016" t="s">
        <v>16</v>
      </c>
      <c r="W1016" t="s">
        <v>1190</v>
      </c>
      <c r="X1016" t="s">
        <v>1191</v>
      </c>
      <c r="Y1016" t="s">
        <v>1192</v>
      </c>
      <c r="Z1016" t="s">
        <v>1193</v>
      </c>
      <c r="AA1016" t="s">
        <v>2723</v>
      </c>
      <c r="AB1016" t="s">
        <v>2724</v>
      </c>
    </row>
    <row r="1017" spans="1:31" ht="15" hidden="1" customHeight="1" x14ac:dyDescent="0.2">
      <c r="A1017" t="s">
        <v>1008</v>
      </c>
      <c r="B1017" t="s">
        <v>5003</v>
      </c>
      <c r="C1017" s="50">
        <f t="shared" ca="1" si="77"/>
        <v>26</v>
      </c>
      <c r="D1017" t="s">
        <v>1197</v>
      </c>
      <c r="F1017" s="34" t="str">
        <f>IF(AND(V1017="TEXT",AB1017&lt;&gt;""),"Coded",VLOOKUP(V1017,Lists!$E$1:$F$12,2,FALSE))</f>
        <v>Text</v>
      </c>
      <c r="G1017" s="50" t="str">
        <f t="shared" ca="1" si="78"/>
        <v/>
      </c>
      <c r="H1017" t="s">
        <v>1015</v>
      </c>
      <c r="J1017" s="34" t="str">
        <f t="shared" si="75"/>
        <v/>
      </c>
      <c r="K1017" s="34">
        <f t="shared" si="76"/>
        <v>50</v>
      </c>
      <c r="O1017" t="s">
        <v>5011</v>
      </c>
      <c r="P1017" s="34" t="str">
        <f t="shared" si="79"/>
        <v>Hide concept if [Clinical diagnosis] &lt;&gt; 'Other'</v>
      </c>
      <c r="V1017" t="s">
        <v>16</v>
      </c>
      <c r="W1017" t="s">
        <v>1199</v>
      </c>
      <c r="X1017" t="s">
        <v>1200</v>
      </c>
      <c r="Y1017" t="s">
        <v>1015</v>
      </c>
      <c r="Z1017" t="s">
        <v>1015</v>
      </c>
      <c r="AA1017" t="s">
        <v>1015</v>
      </c>
      <c r="AB1017" t="s">
        <v>1015</v>
      </c>
    </row>
    <row r="1018" spans="1:31" ht="15" hidden="1" customHeight="1" x14ac:dyDescent="0.2">
      <c r="A1018" t="s">
        <v>1008</v>
      </c>
      <c r="B1018" t="s">
        <v>4627</v>
      </c>
      <c r="C1018" s="50">
        <f t="shared" ca="1" si="77"/>
        <v>27</v>
      </c>
      <c r="D1018" t="s">
        <v>1256</v>
      </c>
      <c r="F1018" s="34" t="str">
        <f>IF(AND(V1018="TEXT",AB1018&lt;&gt;""),"Coded",VLOOKUP(V1018,Lists!$E$1:$F$12,2,FALSE))</f>
        <v>Numeric</v>
      </c>
      <c r="G1018" s="50" t="str">
        <f t="shared" ca="1" si="78"/>
        <v/>
      </c>
      <c r="H1018" t="s">
        <v>1015</v>
      </c>
      <c r="J1018" s="34" t="str">
        <f t="shared" si="75"/>
        <v>Integer</v>
      </c>
      <c r="K1018" s="34" t="str">
        <f t="shared" si="76"/>
        <v/>
      </c>
      <c r="M1018">
        <v>0</v>
      </c>
      <c r="N1018">
        <v>65</v>
      </c>
      <c r="P1018" s="34" t="str">
        <f t="shared" si="79"/>
        <v/>
      </c>
      <c r="V1018" t="s">
        <v>20</v>
      </c>
      <c r="W1018" t="s">
        <v>1275</v>
      </c>
      <c r="X1018" t="s">
        <v>1276</v>
      </c>
      <c r="Y1018" t="s">
        <v>1015</v>
      </c>
      <c r="Z1018" t="s">
        <v>1015</v>
      </c>
      <c r="AA1018" t="s">
        <v>1015</v>
      </c>
      <c r="AB1018" t="s">
        <v>1015</v>
      </c>
    </row>
    <row r="1019" spans="1:31" ht="15" hidden="1" customHeight="1" x14ac:dyDescent="0.2">
      <c r="A1019" t="s">
        <v>1008</v>
      </c>
      <c r="B1019" t="s">
        <v>4627</v>
      </c>
      <c r="C1019" s="50">
        <f t="shared" ca="1" si="77"/>
        <v>28</v>
      </c>
      <c r="D1019" t="s">
        <v>2780</v>
      </c>
      <c r="F1019" s="34" t="str">
        <f>IF(AND(V1019="TEXT",AB1019&lt;&gt;""),"Coded",VLOOKUP(V1019,Lists!$E$1:$F$12,2,FALSE))</f>
        <v>Coded</v>
      </c>
      <c r="G1019" s="50">
        <f t="shared" ca="1" si="78"/>
        <v>1</v>
      </c>
      <c r="H1019" t="s">
        <v>2781</v>
      </c>
      <c r="J1019" s="34" t="str">
        <f t="shared" si="75"/>
        <v/>
      </c>
      <c r="K1019" s="34" t="str">
        <f t="shared" si="76"/>
        <v/>
      </c>
      <c r="O1019" t="s">
        <v>1015</v>
      </c>
      <c r="P1019" s="34" t="str">
        <f t="shared" si="79"/>
        <v/>
      </c>
      <c r="V1019" t="s">
        <v>16</v>
      </c>
      <c r="W1019" t="s">
        <v>1304</v>
      </c>
      <c r="X1019" t="s">
        <v>1305</v>
      </c>
      <c r="Y1019" t="s">
        <v>1306</v>
      </c>
      <c r="Z1019" t="s">
        <v>1307</v>
      </c>
      <c r="AA1019" t="s">
        <v>2781</v>
      </c>
      <c r="AB1019" t="s">
        <v>2782</v>
      </c>
      <c r="AE1019" t="s">
        <v>5012</v>
      </c>
    </row>
    <row r="1020" spans="1:31" ht="15" hidden="1" customHeight="1" x14ac:dyDescent="0.2">
      <c r="A1020" t="s">
        <v>1008</v>
      </c>
      <c r="B1020" t="s">
        <v>4627</v>
      </c>
      <c r="C1020" s="50">
        <f t="shared" ca="1" si="77"/>
        <v>28</v>
      </c>
      <c r="D1020" t="s">
        <v>2780</v>
      </c>
      <c r="F1020" s="34" t="str">
        <f>IF(AND(V1020="TEXT",AB1020&lt;&gt;""),"Coded",VLOOKUP(V1020,Lists!$E$1:$F$12,2,FALSE))</f>
        <v>Coded</v>
      </c>
      <c r="G1020" s="50">
        <f t="shared" ca="1" si="78"/>
        <v>2</v>
      </c>
      <c r="H1020" t="s">
        <v>2783</v>
      </c>
      <c r="J1020" s="34" t="str">
        <f t="shared" si="75"/>
        <v/>
      </c>
      <c r="K1020" s="34" t="str">
        <f t="shared" si="76"/>
        <v/>
      </c>
      <c r="O1020" t="s">
        <v>1015</v>
      </c>
      <c r="P1020" s="34" t="str">
        <f t="shared" si="79"/>
        <v/>
      </c>
      <c r="V1020" t="s">
        <v>16</v>
      </c>
      <c r="W1020" t="s">
        <v>1304</v>
      </c>
      <c r="X1020" t="s">
        <v>1305</v>
      </c>
      <c r="Y1020" t="s">
        <v>1306</v>
      </c>
      <c r="Z1020" t="s">
        <v>1307</v>
      </c>
      <c r="AA1020" t="s">
        <v>2783</v>
      </c>
      <c r="AB1020" t="s">
        <v>2784</v>
      </c>
      <c r="AE1020" t="s">
        <v>5012</v>
      </c>
    </row>
    <row r="1021" spans="1:31" ht="15" hidden="1" customHeight="1" x14ac:dyDescent="0.2">
      <c r="A1021" t="s">
        <v>1008</v>
      </c>
      <c r="B1021" t="s">
        <v>4627</v>
      </c>
      <c r="C1021" s="50">
        <f t="shared" ca="1" si="77"/>
        <v>28</v>
      </c>
      <c r="D1021" t="s">
        <v>2780</v>
      </c>
      <c r="F1021" s="34" t="str">
        <f>IF(AND(V1021="TEXT",AB1021&lt;&gt;""),"Coded",VLOOKUP(V1021,Lists!$E$1:$F$12,2,FALSE))</f>
        <v>Coded</v>
      </c>
      <c r="G1021" s="50">
        <f t="shared" ca="1" si="78"/>
        <v>3</v>
      </c>
      <c r="H1021" t="s">
        <v>2785</v>
      </c>
      <c r="J1021" s="34" t="str">
        <f t="shared" si="75"/>
        <v/>
      </c>
      <c r="K1021" s="34" t="str">
        <f t="shared" si="76"/>
        <v/>
      </c>
      <c r="O1021" t="s">
        <v>1015</v>
      </c>
      <c r="P1021" s="34" t="str">
        <f t="shared" si="79"/>
        <v/>
      </c>
      <c r="V1021" t="s">
        <v>16</v>
      </c>
      <c r="W1021" t="s">
        <v>1304</v>
      </c>
      <c r="X1021" t="s">
        <v>1305</v>
      </c>
      <c r="Y1021" t="s">
        <v>1306</v>
      </c>
      <c r="Z1021" t="s">
        <v>1307</v>
      </c>
      <c r="AA1021" t="s">
        <v>2785</v>
      </c>
      <c r="AB1021" t="s">
        <v>2786</v>
      </c>
      <c r="AE1021" t="s">
        <v>5012</v>
      </c>
    </row>
    <row r="1022" spans="1:31" ht="15" hidden="1" customHeight="1" x14ac:dyDescent="0.2">
      <c r="A1022" t="s">
        <v>1008</v>
      </c>
      <c r="B1022" t="s">
        <v>4627</v>
      </c>
      <c r="C1022" s="50">
        <f t="shared" ca="1" si="77"/>
        <v>28</v>
      </c>
      <c r="D1022" t="s">
        <v>2780</v>
      </c>
      <c r="F1022" s="34" t="str">
        <f>IF(AND(V1022="TEXT",AB1022&lt;&gt;""),"Coded",VLOOKUP(V1022,Lists!$E$1:$F$12,2,FALSE))</f>
        <v>Coded</v>
      </c>
      <c r="G1022" s="50">
        <f t="shared" ca="1" si="78"/>
        <v>4</v>
      </c>
      <c r="H1022" t="s">
        <v>2787</v>
      </c>
      <c r="J1022" s="34" t="str">
        <f t="shared" si="75"/>
        <v/>
      </c>
      <c r="K1022" s="34" t="str">
        <f t="shared" si="76"/>
        <v/>
      </c>
      <c r="O1022" t="s">
        <v>1015</v>
      </c>
      <c r="P1022" s="34" t="str">
        <f t="shared" si="79"/>
        <v/>
      </c>
      <c r="V1022" t="s">
        <v>16</v>
      </c>
      <c r="W1022" t="s">
        <v>1304</v>
      </c>
      <c r="X1022" t="s">
        <v>1305</v>
      </c>
      <c r="Y1022" t="s">
        <v>1306</v>
      </c>
      <c r="Z1022" t="s">
        <v>1307</v>
      </c>
      <c r="AA1022" t="s">
        <v>2787</v>
      </c>
      <c r="AB1022" t="s">
        <v>2788</v>
      </c>
      <c r="AE1022" t="s">
        <v>5012</v>
      </c>
    </row>
    <row r="1023" spans="1:31" ht="15" hidden="1" customHeight="1" x14ac:dyDescent="0.2">
      <c r="A1023" t="s">
        <v>1008</v>
      </c>
      <c r="B1023" t="s">
        <v>4627</v>
      </c>
      <c r="C1023" s="50">
        <f t="shared" ca="1" si="77"/>
        <v>28</v>
      </c>
      <c r="D1023" t="s">
        <v>2780</v>
      </c>
      <c r="F1023" s="34" t="str">
        <f>IF(AND(V1023="TEXT",AB1023&lt;&gt;""),"Coded",VLOOKUP(V1023,Lists!$E$1:$F$12,2,FALSE))</f>
        <v>Coded</v>
      </c>
      <c r="G1023" s="50">
        <f t="shared" ca="1" si="78"/>
        <v>5</v>
      </c>
      <c r="H1023" t="s">
        <v>2789</v>
      </c>
      <c r="J1023" s="34" t="str">
        <f t="shared" si="75"/>
        <v/>
      </c>
      <c r="K1023" s="34" t="str">
        <f t="shared" si="76"/>
        <v/>
      </c>
      <c r="O1023" t="s">
        <v>1015</v>
      </c>
      <c r="P1023" s="34" t="str">
        <f t="shared" si="79"/>
        <v/>
      </c>
      <c r="V1023" t="s">
        <v>16</v>
      </c>
      <c r="W1023" t="s">
        <v>1304</v>
      </c>
      <c r="X1023" t="s">
        <v>1305</v>
      </c>
      <c r="Y1023" t="s">
        <v>1306</v>
      </c>
      <c r="Z1023" t="s">
        <v>1307</v>
      </c>
      <c r="AA1023" t="s">
        <v>2789</v>
      </c>
      <c r="AB1023" t="s">
        <v>2790</v>
      </c>
      <c r="AE1023" t="s">
        <v>5012</v>
      </c>
    </row>
    <row r="1024" spans="1:31" ht="15" hidden="1" customHeight="1" x14ac:dyDescent="0.2">
      <c r="A1024" t="s">
        <v>1008</v>
      </c>
      <c r="B1024" t="s">
        <v>4627</v>
      </c>
      <c r="C1024" s="50">
        <f t="shared" ca="1" si="77"/>
        <v>29</v>
      </c>
      <c r="D1024" t="s">
        <v>1312</v>
      </c>
      <c r="F1024" s="56" t="str">
        <f>IF(AND(V1024="TEXT",AB1024&lt;&gt;""),"Coded",VLOOKUP(V1024,Lists!$E$1:$F$12,2,FALSE))</f>
        <v>Coded</v>
      </c>
      <c r="G1024" s="57">
        <f t="shared" ca="1" si="78"/>
        <v>1</v>
      </c>
      <c r="H1024" s="58" t="s">
        <v>2793</v>
      </c>
      <c r="J1024" s="60" t="s">
        <v>33</v>
      </c>
      <c r="K1024" s="34" t="str">
        <f t="shared" si="76"/>
        <v/>
      </c>
      <c r="M1024">
        <v>0</v>
      </c>
      <c r="N1024">
        <v>7</v>
      </c>
      <c r="O1024" t="s">
        <v>5013</v>
      </c>
      <c r="P1024" s="34" t="str">
        <f t="shared" si="79"/>
        <v/>
      </c>
      <c r="V1024" t="s">
        <v>16</v>
      </c>
      <c r="W1024" t="s">
        <v>1318</v>
      </c>
      <c r="X1024" t="s">
        <v>1319</v>
      </c>
      <c r="Y1024" t="s">
        <v>1320</v>
      </c>
      <c r="Z1024" t="s">
        <v>1321</v>
      </c>
      <c r="AA1024" t="s">
        <v>2793</v>
      </c>
      <c r="AB1024" t="s">
        <v>2794</v>
      </c>
    </row>
    <row r="1025" spans="1:28" ht="15" hidden="1" customHeight="1" x14ac:dyDescent="0.2">
      <c r="A1025" s="58" t="s">
        <v>1008</v>
      </c>
      <c r="B1025" s="58" t="s">
        <v>4627</v>
      </c>
      <c r="C1025" s="57">
        <f t="shared" ca="1" si="77"/>
        <v>29</v>
      </c>
      <c r="D1025" s="58" t="s">
        <v>1312</v>
      </c>
      <c r="E1025" s="58"/>
      <c r="F1025" s="56" t="str">
        <f>IF(AND(V1025="TEXT",AB1025&lt;&gt;""),"Coded",VLOOKUP(V1025,Lists!$E$1:$F$12,2,FALSE))</f>
        <v>Coded</v>
      </c>
      <c r="G1025" s="57">
        <f t="shared" ca="1" si="78"/>
        <v>2</v>
      </c>
      <c r="H1025" s="58" t="s">
        <v>2797</v>
      </c>
      <c r="J1025" s="34" t="str">
        <f t="shared" si="75"/>
        <v/>
      </c>
      <c r="K1025" s="34" t="str">
        <f t="shared" si="76"/>
        <v/>
      </c>
      <c r="O1025" t="s">
        <v>5013</v>
      </c>
      <c r="P1025" s="34" t="str">
        <f t="shared" si="79"/>
        <v/>
      </c>
      <c r="V1025" t="s">
        <v>16</v>
      </c>
      <c r="W1025" t="s">
        <v>1318</v>
      </c>
      <c r="X1025" t="s">
        <v>1319</v>
      </c>
      <c r="Y1025" t="s">
        <v>1320</v>
      </c>
      <c r="Z1025" t="s">
        <v>1321</v>
      </c>
      <c r="AA1025" t="s">
        <v>2797</v>
      </c>
      <c r="AB1025" t="s">
        <v>2798</v>
      </c>
    </row>
    <row r="1026" spans="1:28" ht="15" hidden="1" customHeight="1" x14ac:dyDescent="0.2">
      <c r="A1026" s="58" t="s">
        <v>1008</v>
      </c>
      <c r="B1026" s="58" t="s">
        <v>4627</v>
      </c>
      <c r="C1026" s="57">
        <f t="shared" ca="1" si="77"/>
        <v>29</v>
      </c>
      <c r="D1026" s="58" t="s">
        <v>1312</v>
      </c>
      <c r="E1026" s="58"/>
      <c r="F1026" s="56" t="str">
        <f>IF(AND(V1026="TEXT",AB1026&lt;&gt;""),"Coded",VLOOKUP(V1026,Lists!$E$1:$F$12,2,FALSE))</f>
        <v>Coded</v>
      </c>
      <c r="G1026" s="57">
        <f t="shared" ca="1" si="78"/>
        <v>3</v>
      </c>
      <c r="H1026" s="58" t="s">
        <v>2801</v>
      </c>
      <c r="J1026" s="34" t="str">
        <f t="shared" si="75"/>
        <v/>
      </c>
      <c r="K1026" s="34" t="str">
        <f t="shared" si="76"/>
        <v/>
      </c>
      <c r="O1026" t="s">
        <v>5013</v>
      </c>
      <c r="P1026" s="34" t="str">
        <f t="shared" si="79"/>
        <v/>
      </c>
      <c r="V1026" t="s">
        <v>16</v>
      </c>
      <c r="W1026" t="s">
        <v>1318</v>
      </c>
      <c r="X1026" t="s">
        <v>1319</v>
      </c>
      <c r="Y1026" t="s">
        <v>1320</v>
      </c>
      <c r="Z1026" t="s">
        <v>1321</v>
      </c>
      <c r="AA1026" t="s">
        <v>2801</v>
      </c>
      <c r="AB1026" t="s">
        <v>2802</v>
      </c>
    </row>
    <row r="1027" spans="1:28" ht="15" hidden="1" customHeight="1" x14ac:dyDescent="0.2">
      <c r="A1027" s="58" t="s">
        <v>1008</v>
      </c>
      <c r="B1027" s="58" t="s">
        <v>4627</v>
      </c>
      <c r="C1027" s="57">
        <f t="shared" ca="1" si="77"/>
        <v>29</v>
      </c>
      <c r="D1027" s="58" t="s">
        <v>1312</v>
      </c>
      <c r="E1027" s="58"/>
      <c r="F1027" s="56" t="str">
        <f>IF(AND(V1027="TEXT",AB1027&lt;&gt;""),"Coded",VLOOKUP(V1027,Lists!$E$1:$F$12,2,FALSE))</f>
        <v>Coded</v>
      </c>
      <c r="G1027" s="57">
        <f t="shared" ca="1" si="78"/>
        <v>4</v>
      </c>
      <c r="H1027" s="58" t="s">
        <v>2805</v>
      </c>
      <c r="J1027" s="34" t="str">
        <f t="shared" ref="J1027:J1031" si="80">IF(V1027="BOOLEAN","Yes/no",IF(V1027="TRUE_ONLY","True only",IF(V1027="INTEGER","Integer",IF(V1027="INTEGER_ZERO_OR_POSITIVE","Integer zero or positive",""))))</f>
        <v/>
      </c>
      <c r="K1027" s="34" t="str">
        <f t="shared" ref="K1027:K1090" si="81">IF(V1027="LONG_TEXT",255,IF(AND(V1027="TEXT",AB1027=""),50,""))</f>
        <v/>
      </c>
      <c r="O1027" t="s">
        <v>5013</v>
      </c>
      <c r="P1027" s="34" t="str">
        <f t="shared" si="79"/>
        <v/>
      </c>
      <c r="V1027" t="s">
        <v>16</v>
      </c>
      <c r="W1027" t="s">
        <v>1318</v>
      </c>
      <c r="X1027" t="s">
        <v>1319</v>
      </c>
      <c r="Y1027" t="s">
        <v>1320</v>
      </c>
      <c r="Z1027" t="s">
        <v>1321</v>
      </c>
      <c r="AA1027" t="s">
        <v>2805</v>
      </c>
      <c r="AB1027" t="s">
        <v>2806</v>
      </c>
    </row>
    <row r="1028" spans="1:28" ht="15" hidden="1" customHeight="1" x14ac:dyDescent="0.2">
      <c r="A1028" s="58" t="s">
        <v>1008</v>
      </c>
      <c r="B1028" s="58" t="s">
        <v>4627</v>
      </c>
      <c r="C1028" s="57">
        <f t="shared" ref="C1028:C1091" ca="1" si="82">IF(A1028&lt;&gt;OFFSET(A1028,-1,0),1,OFFSET(C1028,-1,0)+IF(D1028=OFFSET(D1028,-1,0),0,1))</f>
        <v>29</v>
      </c>
      <c r="D1028" s="58" t="s">
        <v>1312</v>
      </c>
      <c r="E1028" s="58"/>
      <c r="F1028" s="56" t="str">
        <f>IF(AND(V1028="TEXT",AB1028&lt;&gt;""),"Coded",VLOOKUP(V1028,Lists!$E$1:$F$12,2,FALSE))</f>
        <v>Coded</v>
      </c>
      <c r="G1028" s="57">
        <f t="shared" ca="1" si="78"/>
        <v>5</v>
      </c>
      <c r="H1028" s="58" t="s">
        <v>2809</v>
      </c>
      <c r="J1028" s="34" t="str">
        <f t="shared" si="80"/>
        <v/>
      </c>
      <c r="K1028" s="34" t="str">
        <f t="shared" si="81"/>
        <v/>
      </c>
      <c r="O1028" t="s">
        <v>5013</v>
      </c>
      <c r="P1028" s="34" t="str">
        <f t="shared" si="79"/>
        <v/>
      </c>
      <c r="V1028" t="s">
        <v>16</v>
      </c>
      <c r="W1028" t="s">
        <v>1318</v>
      </c>
      <c r="X1028" t="s">
        <v>1319</v>
      </c>
      <c r="Y1028" t="s">
        <v>1320</v>
      </c>
      <c r="Z1028" t="s">
        <v>1321</v>
      </c>
      <c r="AA1028" t="s">
        <v>2809</v>
      </c>
      <c r="AB1028" t="s">
        <v>2810</v>
      </c>
    </row>
    <row r="1029" spans="1:28" ht="15" hidden="1" customHeight="1" x14ac:dyDescent="0.2">
      <c r="A1029" s="58" t="s">
        <v>1008</v>
      </c>
      <c r="B1029" s="58" t="s">
        <v>4627</v>
      </c>
      <c r="C1029" s="57">
        <f t="shared" ca="1" si="82"/>
        <v>29</v>
      </c>
      <c r="D1029" s="58" t="s">
        <v>1312</v>
      </c>
      <c r="E1029" s="58"/>
      <c r="F1029" s="56" t="str">
        <f>IF(AND(V1029="TEXT",AB1029&lt;&gt;""),"Coded",VLOOKUP(V1029,Lists!$E$1:$F$12,2,FALSE))</f>
        <v>Coded</v>
      </c>
      <c r="G1029" s="57">
        <f t="shared" ref="G1029:G1092" ca="1" si="83">IF(F1029="Coded",IF(D1029&lt;&gt;OFFSET(D1029,-1,0),1,_xlfn.MAXIFS(INDIRECT("G$1:G"&amp;ROW()-1),INDIRECT("A$1:A"&amp;ROW()-1),A1029,INDIRECT("D$1:D"&amp;ROW()-1),D1029)+1),"")</f>
        <v>6</v>
      </c>
      <c r="H1029" s="58" t="s">
        <v>2813</v>
      </c>
      <c r="J1029" s="34" t="str">
        <f t="shared" si="80"/>
        <v/>
      </c>
      <c r="K1029" s="34" t="str">
        <f t="shared" si="81"/>
        <v/>
      </c>
      <c r="O1029" t="s">
        <v>5013</v>
      </c>
      <c r="P1029" s="34" t="str">
        <f t="shared" si="79"/>
        <v/>
      </c>
      <c r="V1029" t="s">
        <v>16</v>
      </c>
      <c r="W1029" t="s">
        <v>1318</v>
      </c>
      <c r="X1029" t="s">
        <v>1319</v>
      </c>
      <c r="Y1029" t="s">
        <v>1320</v>
      </c>
      <c r="Z1029" t="s">
        <v>1321</v>
      </c>
      <c r="AA1029" t="s">
        <v>2813</v>
      </c>
      <c r="AB1029" t="s">
        <v>2814</v>
      </c>
    </row>
    <row r="1030" spans="1:28" ht="15" hidden="1" customHeight="1" x14ac:dyDescent="0.2">
      <c r="A1030" s="58" t="s">
        <v>1008</v>
      </c>
      <c r="B1030" s="58" t="s">
        <v>4627</v>
      </c>
      <c r="C1030" s="57">
        <f t="shared" ca="1" si="82"/>
        <v>29</v>
      </c>
      <c r="D1030" s="58" t="s">
        <v>1312</v>
      </c>
      <c r="E1030" s="58"/>
      <c r="F1030" s="56" t="str">
        <f>IF(AND(V1030="TEXT",AB1030&lt;&gt;""),"Coded",VLOOKUP(V1030,Lists!$E$1:$F$12,2,FALSE))</f>
        <v>Coded</v>
      </c>
      <c r="G1030" s="57">
        <f t="shared" ca="1" si="83"/>
        <v>7</v>
      </c>
      <c r="H1030" s="58" t="s">
        <v>2817</v>
      </c>
      <c r="J1030" s="34" t="str">
        <f t="shared" si="80"/>
        <v/>
      </c>
      <c r="K1030" s="34" t="str">
        <f t="shared" si="81"/>
        <v/>
      </c>
      <c r="O1030" t="s">
        <v>5013</v>
      </c>
      <c r="P1030" s="34" t="str">
        <f t="shared" si="79"/>
        <v/>
      </c>
      <c r="V1030" t="s">
        <v>16</v>
      </c>
      <c r="W1030" t="s">
        <v>1318</v>
      </c>
      <c r="X1030" t="s">
        <v>1319</v>
      </c>
      <c r="Y1030" t="s">
        <v>1320</v>
      </c>
      <c r="Z1030" t="s">
        <v>1321</v>
      </c>
      <c r="AA1030" t="s">
        <v>2817</v>
      </c>
      <c r="AB1030" t="s">
        <v>2818</v>
      </c>
    </row>
    <row r="1031" spans="1:28" ht="15" hidden="1" customHeight="1" x14ac:dyDescent="0.2">
      <c r="A1031" s="58" t="s">
        <v>1008</v>
      </c>
      <c r="B1031" s="58" t="s">
        <v>4627</v>
      </c>
      <c r="C1031" s="57">
        <f t="shared" ca="1" si="82"/>
        <v>29</v>
      </c>
      <c r="D1031" s="58" t="s">
        <v>1312</v>
      </c>
      <c r="E1031" s="58"/>
      <c r="F1031" s="56" t="str">
        <f>IF(AND(V1031="TEXT",AB1031&lt;&gt;""),"Coded",VLOOKUP(V1031,Lists!$E$1:$F$12,2,FALSE))</f>
        <v>Coded</v>
      </c>
      <c r="G1031" s="57">
        <f t="shared" ca="1" si="83"/>
        <v>8</v>
      </c>
      <c r="H1031" s="58" t="s">
        <v>2821</v>
      </c>
      <c r="J1031" s="34" t="str">
        <f t="shared" si="80"/>
        <v/>
      </c>
      <c r="K1031" s="34" t="str">
        <f t="shared" si="81"/>
        <v/>
      </c>
      <c r="O1031" t="s">
        <v>5013</v>
      </c>
      <c r="P1031" s="34" t="str">
        <f t="shared" si="79"/>
        <v/>
      </c>
      <c r="V1031" t="s">
        <v>16</v>
      </c>
      <c r="W1031" t="s">
        <v>1318</v>
      </c>
      <c r="X1031" t="s">
        <v>1319</v>
      </c>
      <c r="Y1031" t="s">
        <v>1320</v>
      </c>
      <c r="Z1031" t="s">
        <v>1321</v>
      </c>
      <c r="AA1031" t="s">
        <v>2821</v>
      </c>
      <c r="AB1031" t="s">
        <v>2822</v>
      </c>
    </row>
    <row r="1032" spans="1:28" ht="15" hidden="1" customHeight="1" x14ac:dyDescent="0.2">
      <c r="A1032" t="s">
        <v>1008</v>
      </c>
      <c r="B1032" t="s">
        <v>5014</v>
      </c>
      <c r="C1032" s="50">
        <f t="shared" ca="1" si="82"/>
        <v>30</v>
      </c>
      <c r="D1032" t="s">
        <v>1337</v>
      </c>
      <c r="F1032" s="34" t="str">
        <f>IF(AND(V1032="TEXT",AB1032&lt;&gt;""),"Coded",VLOOKUP(V1032,Lists!$E$1:$F$12,2,FALSE))</f>
        <v>Boolean</v>
      </c>
      <c r="G1032" s="50" t="str">
        <f t="shared" ca="1" si="83"/>
        <v/>
      </c>
      <c r="H1032" t="s">
        <v>1015</v>
      </c>
      <c r="J1032" s="34" t="str">
        <f t="shared" ref="J1032:J1090" si="84">IF(V1032="BOOLEAN","Yes/no",IF(V1032="TRUE_ONLY","True only",IF(V1032="INTEGER","Integer",IF(V1032="INTEGER_ZERO_OR_POSITIVE","Integer zero or positive",""))))</f>
        <v>Yes/no</v>
      </c>
      <c r="K1032" s="34" t="str">
        <f t="shared" si="81"/>
        <v/>
      </c>
      <c r="O1032" t="s">
        <v>1015</v>
      </c>
      <c r="P1032" s="34" t="str">
        <f t="shared" si="79"/>
        <v/>
      </c>
      <c r="V1032" t="s">
        <v>24</v>
      </c>
      <c r="W1032" t="s">
        <v>1341</v>
      </c>
      <c r="X1032" t="s">
        <v>1342</v>
      </c>
      <c r="Y1032" t="s">
        <v>1015</v>
      </c>
      <c r="Z1032" t="s">
        <v>1015</v>
      </c>
      <c r="AA1032" t="s">
        <v>1015</v>
      </c>
      <c r="AB1032" t="s">
        <v>1015</v>
      </c>
    </row>
    <row r="1033" spans="1:28" ht="15" hidden="1" customHeight="1" x14ac:dyDescent="0.2">
      <c r="A1033" t="s">
        <v>1008</v>
      </c>
      <c r="B1033" t="s">
        <v>5014</v>
      </c>
      <c r="C1033" s="50">
        <f t="shared" ca="1" si="82"/>
        <v>31</v>
      </c>
      <c r="D1033" t="s">
        <v>1353</v>
      </c>
      <c r="F1033" s="34" t="str">
        <f>IF(AND(V1033="TEXT",AB1033&lt;&gt;""),"Coded",VLOOKUP(V1033,Lists!$E$1:$F$12,2,FALSE))</f>
        <v>Boolean</v>
      </c>
      <c r="G1033" s="50" t="str">
        <f t="shared" ca="1" si="83"/>
        <v/>
      </c>
      <c r="H1033" t="s">
        <v>1015</v>
      </c>
      <c r="J1033" s="34" t="str">
        <f t="shared" si="84"/>
        <v>Yes/no</v>
      </c>
      <c r="K1033" s="34" t="str">
        <f t="shared" si="81"/>
        <v/>
      </c>
      <c r="O1033" t="s">
        <v>1015</v>
      </c>
      <c r="P1033" s="34" t="str">
        <f t="shared" si="79"/>
        <v/>
      </c>
      <c r="V1033" t="s">
        <v>24</v>
      </c>
      <c r="W1033" t="s">
        <v>1356</v>
      </c>
      <c r="X1033" t="s">
        <v>1357</v>
      </c>
      <c r="Y1033" t="s">
        <v>1015</v>
      </c>
      <c r="Z1033" t="s">
        <v>1015</v>
      </c>
      <c r="AA1033" t="s">
        <v>1015</v>
      </c>
      <c r="AB1033" t="s">
        <v>1015</v>
      </c>
    </row>
    <row r="1034" spans="1:28" ht="15" hidden="1" customHeight="1" x14ac:dyDescent="0.2">
      <c r="A1034" t="s">
        <v>1008</v>
      </c>
      <c r="B1034" t="s">
        <v>5014</v>
      </c>
      <c r="C1034" s="50">
        <f t="shared" ca="1" si="82"/>
        <v>32</v>
      </c>
      <c r="D1034" t="s">
        <v>1362</v>
      </c>
      <c r="F1034" s="34" t="str">
        <f>IF(AND(V1034="TEXT",AB1034&lt;&gt;""),"Coded",VLOOKUP(V1034,Lists!$E$1:$F$12,2,FALSE))</f>
        <v>Boolean</v>
      </c>
      <c r="G1034" s="50" t="str">
        <f t="shared" ca="1" si="83"/>
        <v/>
      </c>
      <c r="H1034" t="s">
        <v>1015</v>
      </c>
      <c r="J1034" s="34" t="str">
        <f t="shared" si="84"/>
        <v>Yes/no</v>
      </c>
      <c r="K1034" s="34" t="str">
        <f t="shared" si="81"/>
        <v/>
      </c>
      <c r="O1034" t="s">
        <v>1015</v>
      </c>
      <c r="P1034" s="34" t="str">
        <f t="shared" si="79"/>
        <v/>
      </c>
      <c r="V1034" t="s">
        <v>24</v>
      </c>
      <c r="W1034" t="s">
        <v>1365</v>
      </c>
      <c r="X1034" t="s">
        <v>1366</v>
      </c>
      <c r="Y1034" t="s">
        <v>1015</v>
      </c>
      <c r="Z1034" t="s">
        <v>1015</v>
      </c>
      <c r="AA1034" t="s">
        <v>1015</v>
      </c>
      <c r="AB1034" t="s">
        <v>1015</v>
      </c>
    </row>
    <row r="1035" spans="1:28" ht="15" hidden="1" customHeight="1" x14ac:dyDescent="0.2">
      <c r="A1035" t="s">
        <v>1008</v>
      </c>
      <c r="B1035" t="s">
        <v>5014</v>
      </c>
      <c r="C1035" s="50">
        <f t="shared" ca="1" si="82"/>
        <v>33</v>
      </c>
      <c r="D1035" t="s">
        <v>5015</v>
      </c>
      <c r="F1035" s="34" t="str">
        <f>IF(AND(V1035="TEXT",AB1035&lt;&gt;""),"Coded",VLOOKUP(V1035,Lists!$E$1:$F$12,2,FALSE))</f>
        <v>Boolean</v>
      </c>
      <c r="G1035" s="50" t="str">
        <f t="shared" ca="1" si="83"/>
        <v/>
      </c>
      <c r="H1035" t="s">
        <v>1015</v>
      </c>
      <c r="J1035" s="34" t="str">
        <f t="shared" si="84"/>
        <v>Yes/no</v>
      </c>
      <c r="K1035" s="34" t="str">
        <f t="shared" si="81"/>
        <v/>
      </c>
      <c r="O1035" t="s">
        <v>1015</v>
      </c>
      <c r="P1035" s="34" t="str">
        <f t="shared" si="79"/>
        <v/>
      </c>
      <c r="V1035" t="s">
        <v>24</v>
      </c>
      <c r="W1035" t="s">
        <v>1374</v>
      </c>
      <c r="X1035" t="s">
        <v>1375</v>
      </c>
      <c r="Y1035" t="s">
        <v>1015</v>
      </c>
      <c r="Z1035" t="s">
        <v>1015</v>
      </c>
      <c r="AA1035" t="s">
        <v>1015</v>
      </c>
      <c r="AB1035" t="s">
        <v>1015</v>
      </c>
    </row>
    <row r="1036" spans="1:28" ht="15" hidden="1" customHeight="1" x14ac:dyDescent="0.2">
      <c r="A1036" t="s">
        <v>1008</v>
      </c>
      <c r="B1036" t="s">
        <v>5014</v>
      </c>
      <c r="C1036" s="50">
        <f t="shared" ca="1" si="82"/>
        <v>34</v>
      </c>
      <c r="D1036" t="s">
        <v>1378</v>
      </c>
      <c r="F1036" s="34" t="str">
        <f>IF(AND(V1036="TEXT",AB1036&lt;&gt;""),"Coded",VLOOKUP(V1036,Lists!$E$1:$F$12,2,FALSE))</f>
        <v>Boolean</v>
      </c>
      <c r="G1036" s="50" t="str">
        <f t="shared" ca="1" si="83"/>
        <v/>
      </c>
      <c r="H1036" t="s">
        <v>1015</v>
      </c>
      <c r="J1036" s="34" t="str">
        <f t="shared" si="84"/>
        <v>Yes/no</v>
      </c>
      <c r="K1036" s="34" t="str">
        <f t="shared" si="81"/>
        <v/>
      </c>
      <c r="O1036" t="s">
        <v>1015</v>
      </c>
      <c r="P1036" s="34" t="str">
        <f t="shared" si="79"/>
        <v/>
      </c>
      <c r="V1036" t="s">
        <v>24</v>
      </c>
      <c r="W1036" t="s">
        <v>1381</v>
      </c>
      <c r="X1036" t="s">
        <v>1382</v>
      </c>
      <c r="Y1036" t="s">
        <v>1015</v>
      </c>
      <c r="Z1036" t="s">
        <v>1015</v>
      </c>
      <c r="AA1036" t="s">
        <v>1015</v>
      </c>
      <c r="AB1036" t="s">
        <v>1015</v>
      </c>
    </row>
    <row r="1037" spans="1:28" ht="15" hidden="1" customHeight="1" x14ac:dyDescent="0.2">
      <c r="A1037" t="s">
        <v>1008</v>
      </c>
      <c r="B1037" t="s">
        <v>5014</v>
      </c>
      <c r="C1037" s="50">
        <f t="shared" ca="1" si="82"/>
        <v>35</v>
      </c>
      <c r="D1037" t="s">
        <v>1395</v>
      </c>
      <c r="F1037" s="34" t="str">
        <f>IF(AND(V1037="TEXT",AB1037&lt;&gt;""),"Coded",VLOOKUP(V1037,Lists!$E$1:$F$12,2,FALSE))</f>
        <v>Boolean</v>
      </c>
      <c r="G1037" s="50" t="str">
        <f t="shared" ca="1" si="83"/>
        <v/>
      </c>
      <c r="H1037" t="s">
        <v>1015</v>
      </c>
      <c r="J1037" s="34" t="str">
        <f t="shared" si="84"/>
        <v>Yes/no</v>
      </c>
      <c r="K1037" s="34" t="str">
        <f t="shared" si="81"/>
        <v/>
      </c>
      <c r="O1037" t="s">
        <v>1015</v>
      </c>
      <c r="P1037" s="34" t="str">
        <f t="shared" si="79"/>
        <v/>
      </c>
      <c r="V1037" t="s">
        <v>24</v>
      </c>
      <c r="W1037" t="s">
        <v>1398</v>
      </c>
      <c r="X1037" t="s">
        <v>1399</v>
      </c>
      <c r="Y1037" t="s">
        <v>1015</v>
      </c>
      <c r="Z1037" t="s">
        <v>1015</v>
      </c>
      <c r="AA1037" t="s">
        <v>1015</v>
      </c>
      <c r="AB1037" t="s">
        <v>1015</v>
      </c>
    </row>
    <row r="1038" spans="1:28" ht="15" hidden="1" customHeight="1" x14ac:dyDescent="0.2">
      <c r="A1038" t="s">
        <v>1008</v>
      </c>
      <c r="B1038" t="s">
        <v>5014</v>
      </c>
      <c r="C1038" s="50">
        <f t="shared" ca="1" si="82"/>
        <v>36</v>
      </c>
      <c r="D1038" t="s">
        <v>5016</v>
      </c>
      <c r="F1038" s="34" t="str">
        <f>IF(AND(V1038="TEXT",AB1038&lt;&gt;""),"Coded",VLOOKUP(V1038,Lists!$E$1:$F$12,2,FALSE))</f>
        <v>Coded</v>
      </c>
      <c r="G1038" s="50">
        <f t="shared" ca="1" si="83"/>
        <v>1</v>
      </c>
      <c r="H1038" t="s">
        <v>2853</v>
      </c>
      <c r="J1038" s="34" t="str">
        <f t="shared" si="84"/>
        <v/>
      </c>
      <c r="K1038" s="34" t="str">
        <f t="shared" si="81"/>
        <v/>
      </c>
      <c r="O1038" t="s">
        <v>2849</v>
      </c>
      <c r="P1038" s="34" t="str">
        <f t="shared" si="79"/>
        <v/>
      </c>
      <c r="V1038" t="s">
        <v>16</v>
      </c>
      <c r="W1038" t="s">
        <v>1405</v>
      </c>
      <c r="X1038" t="s">
        <v>1406</v>
      </c>
      <c r="Y1038" t="s">
        <v>1407</v>
      </c>
      <c r="Z1038" t="s">
        <v>1408</v>
      </c>
      <c r="AA1038" t="s">
        <v>2853</v>
      </c>
      <c r="AB1038" t="s">
        <v>2858</v>
      </c>
    </row>
    <row r="1039" spans="1:28" ht="15" hidden="1" customHeight="1" x14ac:dyDescent="0.2">
      <c r="A1039" t="s">
        <v>1008</v>
      </c>
      <c r="B1039" t="s">
        <v>5014</v>
      </c>
      <c r="C1039" s="50">
        <f t="shared" ca="1" si="82"/>
        <v>36</v>
      </c>
      <c r="D1039" t="s">
        <v>5016</v>
      </c>
      <c r="F1039" s="34" t="str">
        <f>IF(AND(V1039="TEXT",AB1039&lt;&gt;""),"Coded",VLOOKUP(V1039,Lists!$E$1:$F$12,2,FALSE))</f>
        <v>Coded</v>
      </c>
      <c r="G1039" s="50">
        <f t="shared" ca="1" si="83"/>
        <v>2</v>
      </c>
      <c r="H1039" t="s">
        <v>2863</v>
      </c>
      <c r="J1039" s="34" t="str">
        <f t="shared" si="84"/>
        <v/>
      </c>
      <c r="K1039" s="34" t="str">
        <f t="shared" si="81"/>
        <v/>
      </c>
      <c r="O1039" t="s">
        <v>2849</v>
      </c>
      <c r="P1039" s="34" t="str">
        <f t="shared" si="79"/>
        <v/>
      </c>
      <c r="V1039" t="s">
        <v>16</v>
      </c>
      <c r="W1039" t="s">
        <v>1405</v>
      </c>
      <c r="X1039" t="s">
        <v>1406</v>
      </c>
      <c r="Y1039" t="s">
        <v>1407</v>
      </c>
      <c r="Z1039" t="s">
        <v>1408</v>
      </c>
      <c r="AA1039" t="s">
        <v>2863</v>
      </c>
      <c r="AB1039" t="s">
        <v>2865</v>
      </c>
    </row>
    <row r="1040" spans="1:28" ht="15" hidden="1" customHeight="1" x14ac:dyDescent="0.2">
      <c r="A1040" t="s">
        <v>1008</v>
      </c>
      <c r="B1040" t="s">
        <v>5014</v>
      </c>
      <c r="C1040" s="50">
        <f t="shared" ca="1" si="82"/>
        <v>36</v>
      </c>
      <c r="D1040" t="s">
        <v>5016</v>
      </c>
      <c r="F1040" s="34" t="str">
        <f>IF(AND(V1040="TEXT",AB1040&lt;&gt;""),"Coded",VLOOKUP(V1040,Lists!$E$1:$F$12,2,FALSE))</f>
        <v>Coded</v>
      </c>
      <c r="G1040" s="50">
        <f t="shared" ca="1" si="83"/>
        <v>3</v>
      </c>
      <c r="H1040" t="s">
        <v>2844</v>
      </c>
      <c r="J1040" s="34" t="str">
        <f t="shared" si="84"/>
        <v/>
      </c>
      <c r="K1040" s="34" t="str">
        <f t="shared" si="81"/>
        <v/>
      </c>
      <c r="O1040" t="s">
        <v>2849</v>
      </c>
      <c r="P1040" s="34" t="str">
        <f t="shared" si="79"/>
        <v/>
      </c>
      <c r="V1040" t="s">
        <v>16</v>
      </c>
      <c r="W1040" t="s">
        <v>1405</v>
      </c>
      <c r="X1040" t="s">
        <v>1406</v>
      </c>
      <c r="Y1040" t="s">
        <v>1407</v>
      </c>
      <c r="Z1040" t="s">
        <v>1408</v>
      </c>
      <c r="AA1040" t="s">
        <v>2844</v>
      </c>
      <c r="AB1040" t="s">
        <v>2851</v>
      </c>
    </row>
    <row r="1041" spans="1:28" ht="15" hidden="1" customHeight="1" x14ac:dyDescent="0.2">
      <c r="A1041" t="s">
        <v>1008</v>
      </c>
      <c r="B1041" t="s">
        <v>5014</v>
      </c>
      <c r="C1041" s="50">
        <f t="shared" ca="1" si="82"/>
        <v>36</v>
      </c>
      <c r="D1041" t="s">
        <v>5016</v>
      </c>
      <c r="F1041" s="34" t="str">
        <f>IF(AND(V1041="TEXT",AB1041&lt;&gt;""),"Coded",VLOOKUP(V1041,Lists!$E$1:$F$12,2,FALSE))</f>
        <v>Coded</v>
      </c>
      <c r="G1041" s="50">
        <f t="shared" ca="1" si="83"/>
        <v>4</v>
      </c>
      <c r="H1041" t="s">
        <v>2859</v>
      </c>
      <c r="J1041" s="34" t="str">
        <f t="shared" si="84"/>
        <v/>
      </c>
      <c r="K1041" s="34" t="str">
        <f t="shared" si="81"/>
        <v/>
      </c>
      <c r="O1041" t="s">
        <v>2849</v>
      </c>
      <c r="P1041" s="34" t="str">
        <f t="shared" si="79"/>
        <v/>
      </c>
      <c r="V1041" t="s">
        <v>16</v>
      </c>
      <c r="W1041" t="s">
        <v>1405</v>
      </c>
      <c r="X1041" t="s">
        <v>1406</v>
      </c>
      <c r="Y1041" t="s">
        <v>1407</v>
      </c>
      <c r="Z1041" t="s">
        <v>1408</v>
      </c>
      <c r="AA1041" t="s">
        <v>2859</v>
      </c>
      <c r="AB1041" t="s">
        <v>2862</v>
      </c>
    </row>
    <row r="1042" spans="1:28" ht="15" hidden="1" customHeight="1" x14ac:dyDescent="0.2">
      <c r="A1042" t="s">
        <v>1008</v>
      </c>
      <c r="B1042" t="s">
        <v>5014</v>
      </c>
      <c r="C1042" s="50">
        <f t="shared" ca="1" si="82"/>
        <v>36</v>
      </c>
      <c r="D1042" t="s">
        <v>5016</v>
      </c>
      <c r="F1042" s="34" t="str">
        <f>IF(AND(V1042="TEXT",AB1042&lt;&gt;""),"Coded",VLOOKUP(V1042,Lists!$E$1:$F$12,2,FALSE))</f>
        <v>Coded</v>
      </c>
      <c r="G1042" s="50">
        <f t="shared" ca="1" si="83"/>
        <v>5</v>
      </c>
      <c r="H1042" t="s">
        <v>580</v>
      </c>
      <c r="J1042" s="34" t="str">
        <f t="shared" si="84"/>
        <v/>
      </c>
      <c r="K1042" s="34" t="str">
        <f t="shared" si="81"/>
        <v/>
      </c>
      <c r="O1042" t="s">
        <v>2849</v>
      </c>
      <c r="P1042" s="34" t="str">
        <f t="shared" ref="P1042:P1105" si="85">IF(RIGHT(TRIM(SUBSTITUTE(D1042,":","")),7)="specify","Hide concept if ["&amp;D1041&amp;"] &lt;&gt; 'Other'","")</f>
        <v/>
      </c>
      <c r="V1042" t="s">
        <v>16</v>
      </c>
      <c r="W1042" t="s">
        <v>1405</v>
      </c>
      <c r="X1042" t="s">
        <v>1406</v>
      </c>
      <c r="Y1042" t="s">
        <v>1407</v>
      </c>
      <c r="Z1042" t="s">
        <v>1408</v>
      </c>
      <c r="AA1042" t="s">
        <v>580</v>
      </c>
      <c r="AB1042" t="s">
        <v>2866</v>
      </c>
    </row>
    <row r="1043" spans="1:28" ht="15" hidden="1" customHeight="1" x14ac:dyDescent="0.2">
      <c r="A1043" t="s">
        <v>1008</v>
      </c>
      <c r="B1043" t="s">
        <v>5014</v>
      </c>
      <c r="C1043" s="50">
        <f t="shared" ca="1" si="82"/>
        <v>37</v>
      </c>
      <c r="D1043" t="s">
        <v>2867</v>
      </c>
      <c r="F1043" s="34" t="str">
        <f>IF(AND(V1043="TEXT",AB1043&lt;&gt;""),"Coded",VLOOKUP(V1043,Lists!$E$1:$F$12,2,FALSE))</f>
        <v>Coded</v>
      </c>
      <c r="G1043" s="50">
        <f t="shared" ca="1" si="83"/>
        <v>1</v>
      </c>
      <c r="H1043" t="s">
        <v>2853</v>
      </c>
      <c r="J1043" s="34" t="str">
        <f t="shared" si="84"/>
        <v/>
      </c>
      <c r="K1043" s="34" t="str">
        <f t="shared" si="81"/>
        <v/>
      </c>
      <c r="O1043" t="s">
        <v>2849</v>
      </c>
      <c r="P1043" s="34" t="str">
        <f t="shared" si="85"/>
        <v/>
      </c>
      <c r="V1043" t="s">
        <v>16</v>
      </c>
      <c r="W1043" t="s">
        <v>1410</v>
      </c>
      <c r="X1043" t="s">
        <v>1411</v>
      </c>
      <c r="Y1043" t="s">
        <v>1407</v>
      </c>
      <c r="Z1043" t="s">
        <v>1408</v>
      </c>
      <c r="AA1043" t="s">
        <v>2853</v>
      </c>
      <c r="AB1043" t="s">
        <v>2858</v>
      </c>
    </row>
    <row r="1044" spans="1:28" ht="15" hidden="1" customHeight="1" x14ac:dyDescent="0.2">
      <c r="A1044" t="s">
        <v>1008</v>
      </c>
      <c r="B1044" t="s">
        <v>5014</v>
      </c>
      <c r="C1044" s="50">
        <f t="shared" ca="1" si="82"/>
        <v>37</v>
      </c>
      <c r="D1044" t="s">
        <v>2867</v>
      </c>
      <c r="F1044" s="34" t="str">
        <f>IF(AND(V1044="TEXT",AB1044&lt;&gt;""),"Coded",VLOOKUP(V1044,Lists!$E$1:$F$12,2,FALSE))</f>
        <v>Coded</v>
      </c>
      <c r="G1044" s="50">
        <f t="shared" ca="1" si="83"/>
        <v>2</v>
      </c>
      <c r="H1044" t="s">
        <v>2863</v>
      </c>
      <c r="J1044" s="34" t="str">
        <f t="shared" si="84"/>
        <v/>
      </c>
      <c r="K1044" s="34" t="str">
        <f t="shared" si="81"/>
        <v/>
      </c>
      <c r="O1044" t="s">
        <v>2849</v>
      </c>
      <c r="P1044" s="34" t="str">
        <f t="shared" si="85"/>
        <v/>
      </c>
      <c r="V1044" t="s">
        <v>16</v>
      </c>
      <c r="W1044" t="s">
        <v>1410</v>
      </c>
      <c r="X1044" t="s">
        <v>1411</v>
      </c>
      <c r="Y1044" t="s">
        <v>1407</v>
      </c>
      <c r="Z1044" t="s">
        <v>1408</v>
      </c>
      <c r="AA1044" t="s">
        <v>2863</v>
      </c>
      <c r="AB1044" t="s">
        <v>2865</v>
      </c>
    </row>
    <row r="1045" spans="1:28" ht="15" hidden="1" customHeight="1" x14ac:dyDescent="0.2">
      <c r="A1045" t="s">
        <v>1008</v>
      </c>
      <c r="B1045" t="s">
        <v>5014</v>
      </c>
      <c r="C1045" s="50">
        <f t="shared" ca="1" si="82"/>
        <v>37</v>
      </c>
      <c r="D1045" t="s">
        <v>2867</v>
      </c>
      <c r="F1045" s="34" t="str">
        <f>IF(AND(V1045="TEXT",AB1045&lt;&gt;""),"Coded",VLOOKUP(V1045,Lists!$E$1:$F$12,2,FALSE))</f>
        <v>Coded</v>
      </c>
      <c r="G1045" s="50">
        <f t="shared" ca="1" si="83"/>
        <v>3</v>
      </c>
      <c r="H1045" t="s">
        <v>2844</v>
      </c>
      <c r="J1045" s="34" t="str">
        <f t="shared" si="84"/>
        <v/>
      </c>
      <c r="K1045" s="34" t="str">
        <f t="shared" si="81"/>
        <v/>
      </c>
      <c r="O1045" t="s">
        <v>2849</v>
      </c>
      <c r="P1045" s="34" t="str">
        <f t="shared" si="85"/>
        <v/>
      </c>
      <c r="V1045" t="s">
        <v>16</v>
      </c>
      <c r="W1045" t="s">
        <v>1410</v>
      </c>
      <c r="X1045" t="s">
        <v>1411</v>
      </c>
      <c r="Y1045" t="s">
        <v>1407</v>
      </c>
      <c r="Z1045" t="s">
        <v>1408</v>
      </c>
      <c r="AA1045" t="s">
        <v>2844</v>
      </c>
      <c r="AB1045" t="s">
        <v>2851</v>
      </c>
    </row>
    <row r="1046" spans="1:28" ht="15" hidden="1" customHeight="1" x14ac:dyDescent="0.2">
      <c r="A1046" t="s">
        <v>1008</v>
      </c>
      <c r="B1046" t="s">
        <v>5014</v>
      </c>
      <c r="C1046" s="50">
        <f t="shared" ca="1" si="82"/>
        <v>37</v>
      </c>
      <c r="D1046" t="s">
        <v>2867</v>
      </c>
      <c r="F1046" s="34" t="str">
        <f>IF(AND(V1046="TEXT",AB1046&lt;&gt;""),"Coded",VLOOKUP(V1046,Lists!$E$1:$F$12,2,FALSE))</f>
        <v>Coded</v>
      </c>
      <c r="G1046" s="50">
        <f t="shared" ca="1" si="83"/>
        <v>4</v>
      </c>
      <c r="H1046" t="s">
        <v>2859</v>
      </c>
      <c r="J1046" s="34" t="str">
        <f t="shared" si="84"/>
        <v/>
      </c>
      <c r="K1046" s="34" t="str">
        <f t="shared" si="81"/>
        <v/>
      </c>
      <c r="O1046" t="s">
        <v>2849</v>
      </c>
      <c r="P1046" s="34" t="str">
        <f t="shared" si="85"/>
        <v/>
      </c>
      <c r="V1046" t="s">
        <v>16</v>
      </c>
      <c r="W1046" t="s">
        <v>1410</v>
      </c>
      <c r="X1046" t="s">
        <v>1411</v>
      </c>
      <c r="Y1046" t="s">
        <v>1407</v>
      </c>
      <c r="Z1046" t="s">
        <v>1408</v>
      </c>
      <c r="AA1046" t="s">
        <v>2859</v>
      </c>
      <c r="AB1046" t="s">
        <v>2862</v>
      </c>
    </row>
    <row r="1047" spans="1:28" ht="15" hidden="1" customHeight="1" x14ac:dyDescent="0.2">
      <c r="A1047" t="s">
        <v>1008</v>
      </c>
      <c r="B1047" t="s">
        <v>5014</v>
      </c>
      <c r="C1047" s="50">
        <f t="shared" ca="1" si="82"/>
        <v>37</v>
      </c>
      <c r="D1047" t="s">
        <v>2867</v>
      </c>
      <c r="F1047" s="34" t="str">
        <f>IF(AND(V1047="TEXT",AB1047&lt;&gt;""),"Coded",VLOOKUP(V1047,Lists!$E$1:$F$12,2,FALSE))</f>
        <v>Coded</v>
      </c>
      <c r="G1047" s="50">
        <f t="shared" ca="1" si="83"/>
        <v>5</v>
      </c>
      <c r="H1047" t="s">
        <v>580</v>
      </c>
      <c r="J1047" s="34" t="str">
        <f t="shared" si="84"/>
        <v/>
      </c>
      <c r="K1047" s="34" t="str">
        <f t="shared" si="81"/>
        <v/>
      </c>
      <c r="O1047" t="s">
        <v>2849</v>
      </c>
      <c r="P1047" s="34" t="str">
        <f t="shared" si="85"/>
        <v/>
      </c>
      <c r="V1047" t="s">
        <v>16</v>
      </c>
      <c r="W1047" t="s">
        <v>1410</v>
      </c>
      <c r="X1047" t="s">
        <v>1411</v>
      </c>
      <c r="Y1047" t="s">
        <v>1407</v>
      </c>
      <c r="Z1047" t="s">
        <v>1408</v>
      </c>
      <c r="AA1047" t="s">
        <v>580</v>
      </c>
      <c r="AB1047" t="s">
        <v>2866</v>
      </c>
    </row>
    <row r="1048" spans="1:28" ht="15" hidden="1" customHeight="1" x14ac:dyDescent="0.2">
      <c r="A1048" t="s">
        <v>1008</v>
      </c>
      <c r="B1048" t="s">
        <v>5014</v>
      </c>
      <c r="C1048" s="50">
        <f t="shared" ca="1" si="82"/>
        <v>38</v>
      </c>
      <c r="D1048" t="s">
        <v>2869</v>
      </c>
      <c r="F1048" s="34" t="str">
        <f>IF(AND(V1048="TEXT",AB1048&lt;&gt;""),"Coded",VLOOKUP(V1048,Lists!$E$1:$F$12,2,FALSE))</f>
        <v>Coded</v>
      </c>
      <c r="G1048" s="50">
        <f t="shared" ca="1" si="83"/>
        <v>1</v>
      </c>
      <c r="H1048" t="s">
        <v>2853</v>
      </c>
      <c r="J1048" s="34" t="str">
        <f t="shared" si="84"/>
        <v/>
      </c>
      <c r="K1048" s="34" t="str">
        <f t="shared" si="81"/>
        <v/>
      </c>
      <c r="O1048" t="s">
        <v>2849</v>
      </c>
      <c r="P1048" s="34" t="str">
        <f t="shared" si="85"/>
        <v/>
      </c>
      <c r="V1048" t="s">
        <v>16</v>
      </c>
      <c r="W1048" t="s">
        <v>1412</v>
      </c>
      <c r="X1048" t="s">
        <v>1413</v>
      </c>
      <c r="Y1048" t="s">
        <v>1407</v>
      </c>
      <c r="Z1048" t="s">
        <v>1408</v>
      </c>
      <c r="AA1048" t="s">
        <v>2853</v>
      </c>
      <c r="AB1048" t="s">
        <v>2858</v>
      </c>
    </row>
    <row r="1049" spans="1:28" ht="15" hidden="1" customHeight="1" x14ac:dyDescent="0.2">
      <c r="A1049" t="s">
        <v>1008</v>
      </c>
      <c r="B1049" t="s">
        <v>5014</v>
      </c>
      <c r="C1049" s="50">
        <f t="shared" ca="1" si="82"/>
        <v>38</v>
      </c>
      <c r="D1049" t="s">
        <v>2869</v>
      </c>
      <c r="F1049" s="34" t="str">
        <f>IF(AND(V1049="TEXT",AB1049&lt;&gt;""),"Coded",VLOOKUP(V1049,Lists!$E$1:$F$12,2,FALSE))</f>
        <v>Coded</v>
      </c>
      <c r="G1049" s="50">
        <f t="shared" ca="1" si="83"/>
        <v>2</v>
      </c>
      <c r="H1049" t="s">
        <v>2863</v>
      </c>
      <c r="J1049" s="34" t="str">
        <f t="shared" si="84"/>
        <v/>
      </c>
      <c r="K1049" s="34" t="str">
        <f t="shared" si="81"/>
        <v/>
      </c>
      <c r="O1049" t="s">
        <v>2849</v>
      </c>
      <c r="P1049" s="34" t="str">
        <f t="shared" si="85"/>
        <v/>
      </c>
      <c r="V1049" t="s">
        <v>16</v>
      </c>
      <c r="W1049" t="s">
        <v>1412</v>
      </c>
      <c r="X1049" t="s">
        <v>1413</v>
      </c>
      <c r="Y1049" t="s">
        <v>1407</v>
      </c>
      <c r="Z1049" t="s">
        <v>1408</v>
      </c>
      <c r="AA1049" t="s">
        <v>2863</v>
      </c>
      <c r="AB1049" t="s">
        <v>2865</v>
      </c>
    </row>
    <row r="1050" spans="1:28" ht="15" hidden="1" customHeight="1" x14ac:dyDescent="0.2">
      <c r="A1050" t="s">
        <v>1008</v>
      </c>
      <c r="B1050" t="s">
        <v>5014</v>
      </c>
      <c r="C1050" s="50">
        <f t="shared" ca="1" si="82"/>
        <v>38</v>
      </c>
      <c r="D1050" t="s">
        <v>2869</v>
      </c>
      <c r="F1050" s="34" t="str">
        <f>IF(AND(V1050="TEXT",AB1050&lt;&gt;""),"Coded",VLOOKUP(V1050,Lists!$E$1:$F$12,2,FALSE))</f>
        <v>Coded</v>
      </c>
      <c r="G1050" s="50">
        <f t="shared" ca="1" si="83"/>
        <v>3</v>
      </c>
      <c r="H1050" t="s">
        <v>2844</v>
      </c>
      <c r="J1050" s="34" t="str">
        <f t="shared" si="84"/>
        <v/>
      </c>
      <c r="K1050" s="34" t="str">
        <f t="shared" si="81"/>
        <v/>
      </c>
      <c r="O1050" t="s">
        <v>2849</v>
      </c>
      <c r="P1050" s="34" t="str">
        <f t="shared" si="85"/>
        <v/>
      </c>
      <c r="V1050" t="s">
        <v>16</v>
      </c>
      <c r="W1050" t="s">
        <v>1412</v>
      </c>
      <c r="X1050" t="s">
        <v>1413</v>
      </c>
      <c r="Y1050" t="s">
        <v>1407</v>
      </c>
      <c r="Z1050" t="s">
        <v>1408</v>
      </c>
      <c r="AA1050" t="s">
        <v>2844</v>
      </c>
      <c r="AB1050" t="s">
        <v>2851</v>
      </c>
    </row>
    <row r="1051" spans="1:28" ht="15" hidden="1" customHeight="1" x14ac:dyDescent="0.2">
      <c r="A1051" t="s">
        <v>1008</v>
      </c>
      <c r="B1051" t="s">
        <v>5014</v>
      </c>
      <c r="C1051" s="50">
        <f t="shared" ca="1" si="82"/>
        <v>38</v>
      </c>
      <c r="D1051" t="s">
        <v>2869</v>
      </c>
      <c r="F1051" s="34" t="str">
        <f>IF(AND(V1051="TEXT",AB1051&lt;&gt;""),"Coded",VLOOKUP(V1051,Lists!$E$1:$F$12,2,FALSE))</f>
        <v>Coded</v>
      </c>
      <c r="G1051" s="50">
        <f t="shared" ca="1" si="83"/>
        <v>4</v>
      </c>
      <c r="H1051" t="s">
        <v>2859</v>
      </c>
      <c r="J1051" s="34" t="str">
        <f t="shared" si="84"/>
        <v/>
      </c>
      <c r="K1051" s="34" t="str">
        <f t="shared" si="81"/>
        <v/>
      </c>
      <c r="O1051" t="s">
        <v>2849</v>
      </c>
      <c r="P1051" s="34" t="str">
        <f t="shared" si="85"/>
        <v/>
      </c>
      <c r="V1051" t="s">
        <v>16</v>
      </c>
      <c r="W1051" t="s">
        <v>1412</v>
      </c>
      <c r="X1051" t="s">
        <v>1413</v>
      </c>
      <c r="Y1051" t="s">
        <v>1407</v>
      </c>
      <c r="Z1051" t="s">
        <v>1408</v>
      </c>
      <c r="AA1051" t="s">
        <v>2859</v>
      </c>
      <c r="AB1051" t="s">
        <v>2862</v>
      </c>
    </row>
    <row r="1052" spans="1:28" ht="15" hidden="1" customHeight="1" x14ac:dyDescent="0.2">
      <c r="A1052" t="s">
        <v>1008</v>
      </c>
      <c r="B1052" t="s">
        <v>5014</v>
      </c>
      <c r="C1052" s="50">
        <f t="shared" ca="1" si="82"/>
        <v>38</v>
      </c>
      <c r="D1052" t="s">
        <v>2869</v>
      </c>
      <c r="F1052" s="34" t="str">
        <f>IF(AND(V1052="TEXT",AB1052&lt;&gt;""),"Coded",VLOOKUP(V1052,Lists!$E$1:$F$12,2,FALSE))</f>
        <v>Coded</v>
      </c>
      <c r="G1052" s="50">
        <f t="shared" ca="1" si="83"/>
        <v>5</v>
      </c>
      <c r="H1052" t="s">
        <v>580</v>
      </c>
      <c r="J1052" s="34" t="str">
        <f t="shared" si="84"/>
        <v/>
      </c>
      <c r="K1052" s="34" t="str">
        <f t="shared" si="81"/>
        <v/>
      </c>
      <c r="O1052" t="s">
        <v>2849</v>
      </c>
      <c r="P1052" s="34" t="str">
        <f t="shared" si="85"/>
        <v/>
      </c>
      <c r="V1052" t="s">
        <v>16</v>
      </c>
      <c r="W1052" t="s">
        <v>1412</v>
      </c>
      <c r="X1052" t="s">
        <v>1413</v>
      </c>
      <c r="Y1052" t="s">
        <v>1407</v>
      </c>
      <c r="Z1052" t="s">
        <v>1408</v>
      </c>
      <c r="AA1052" t="s">
        <v>580</v>
      </c>
      <c r="AB1052" t="s">
        <v>2866</v>
      </c>
    </row>
    <row r="1053" spans="1:28" ht="15" hidden="1" customHeight="1" x14ac:dyDescent="0.2">
      <c r="A1053" t="s">
        <v>1008</v>
      </c>
      <c r="B1053" t="s">
        <v>5014</v>
      </c>
      <c r="C1053" s="50">
        <f t="shared" ca="1" si="82"/>
        <v>39</v>
      </c>
      <c r="D1053" t="s">
        <v>1417</v>
      </c>
      <c r="F1053" s="34" t="str">
        <f>IF(AND(V1053="TEXT",AB1053&lt;&gt;""),"Coded",VLOOKUP(V1053,Lists!$E$1:$F$12,2,FALSE))</f>
        <v>Coded</v>
      </c>
      <c r="G1053" s="50">
        <f t="shared" ca="1" si="83"/>
        <v>1</v>
      </c>
      <c r="H1053" t="s">
        <v>2871</v>
      </c>
      <c r="J1053" s="34" t="str">
        <f t="shared" si="84"/>
        <v/>
      </c>
      <c r="K1053" s="34" t="str">
        <f t="shared" si="81"/>
        <v/>
      </c>
      <c r="O1053" t="s">
        <v>2849</v>
      </c>
      <c r="P1053" s="34" t="str">
        <f t="shared" si="85"/>
        <v/>
      </c>
      <c r="V1053" t="s">
        <v>16</v>
      </c>
      <c r="W1053" t="s">
        <v>1419</v>
      </c>
      <c r="X1053" t="s">
        <v>1420</v>
      </c>
      <c r="Y1053" t="s">
        <v>1421</v>
      </c>
      <c r="Z1053" t="s">
        <v>1422</v>
      </c>
      <c r="AA1053" t="s">
        <v>2871</v>
      </c>
      <c r="AB1053" t="s">
        <v>2873</v>
      </c>
    </row>
    <row r="1054" spans="1:28" ht="15" hidden="1" customHeight="1" x14ac:dyDescent="0.2">
      <c r="A1054" t="s">
        <v>1008</v>
      </c>
      <c r="B1054" t="s">
        <v>5014</v>
      </c>
      <c r="C1054" s="50">
        <f t="shared" ca="1" si="82"/>
        <v>39</v>
      </c>
      <c r="D1054" t="s">
        <v>1417</v>
      </c>
      <c r="F1054" s="34" t="str">
        <f>IF(AND(V1054="TEXT",AB1054&lt;&gt;""),"Coded",VLOOKUP(V1054,Lists!$E$1:$F$12,2,FALSE))</f>
        <v>Coded</v>
      </c>
      <c r="G1054" s="50">
        <f t="shared" ca="1" si="83"/>
        <v>2</v>
      </c>
      <c r="H1054" t="s">
        <v>2874</v>
      </c>
      <c r="J1054" s="34" t="str">
        <f t="shared" si="84"/>
        <v/>
      </c>
      <c r="K1054" s="34" t="str">
        <f t="shared" si="81"/>
        <v/>
      </c>
      <c r="O1054" t="s">
        <v>2849</v>
      </c>
      <c r="P1054" s="34" t="str">
        <f t="shared" si="85"/>
        <v/>
      </c>
      <c r="V1054" t="s">
        <v>16</v>
      </c>
      <c r="W1054" t="s">
        <v>1419</v>
      </c>
      <c r="X1054" t="s">
        <v>1420</v>
      </c>
      <c r="Y1054" t="s">
        <v>1421</v>
      </c>
      <c r="Z1054" t="s">
        <v>1422</v>
      </c>
      <c r="AA1054" t="s">
        <v>2874</v>
      </c>
      <c r="AB1054" t="s">
        <v>2876</v>
      </c>
    </row>
    <row r="1055" spans="1:28" ht="15" hidden="1" customHeight="1" x14ac:dyDescent="0.2">
      <c r="A1055" t="s">
        <v>1008</v>
      </c>
      <c r="B1055" t="s">
        <v>5014</v>
      </c>
      <c r="C1055" s="50">
        <f t="shared" ca="1" si="82"/>
        <v>39</v>
      </c>
      <c r="D1055" t="s">
        <v>1417</v>
      </c>
      <c r="F1055" s="34" t="str">
        <f>IF(AND(V1055="TEXT",AB1055&lt;&gt;""),"Coded",VLOOKUP(V1055,Lists!$E$1:$F$12,2,FALSE))</f>
        <v>Coded</v>
      </c>
      <c r="G1055" s="50">
        <f t="shared" ca="1" si="83"/>
        <v>3</v>
      </c>
      <c r="H1055" t="s">
        <v>2877</v>
      </c>
      <c r="J1055" s="34" t="str">
        <f t="shared" si="84"/>
        <v/>
      </c>
      <c r="K1055" s="34" t="str">
        <f t="shared" si="81"/>
        <v/>
      </c>
      <c r="O1055" t="s">
        <v>2849</v>
      </c>
      <c r="P1055" s="34" t="str">
        <f t="shared" si="85"/>
        <v/>
      </c>
      <c r="V1055" t="s">
        <v>16</v>
      </c>
      <c r="W1055" t="s">
        <v>1419</v>
      </c>
      <c r="X1055" t="s">
        <v>1420</v>
      </c>
      <c r="Y1055" t="s">
        <v>1421</v>
      </c>
      <c r="Z1055" t="s">
        <v>1422</v>
      </c>
      <c r="AA1055" t="s">
        <v>2877</v>
      </c>
      <c r="AB1055" t="s">
        <v>2879</v>
      </c>
    </row>
    <row r="1056" spans="1:28" ht="15" hidden="1" customHeight="1" x14ac:dyDescent="0.2">
      <c r="A1056" t="s">
        <v>1008</v>
      </c>
      <c r="B1056" t="s">
        <v>5014</v>
      </c>
      <c r="C1056" s="50">
        <f t="shared" ca="1" si="82"/>
        <v>39</v>
      </c>
      <c r="D1056" t="s">
        <v>1417</v>
      </c>
      <c r="F1056" s="34" t="str">
        <f>IF(AND(V1056="TEXT",AB1056&lt;&gt;""),"Coded",VLOOKUP(V1056,Lists!$E$1:$F$12,2,FALSE))</f>
        <v>Coded</v>
      </c>
      <c r="G1056" s="50">
        <f t="shared" ca="1" si="83"/>
        <v>4</v>
      </c>
      <c r="H1056" t="s">
        <v>2880</v>
      </c>
      <c r="J1056" s="34" t="str">
        <f t="shared" si="84"/>
        <v/>
      </c>
      <c r="K1056" s="34" t="str">
        <f t="shared" si="81"/>
        <v/>
      </c>
      <c r="O1056" t="s">
        <v>2849</v>
      </c>
      <c r="P1056" s="34" t="str">
        <f t="shared" si="85"/>
        <v/>
      </c>
      <c r="V1056" t="s">
        <v>16</v>
      </c>
      <c r="W1056" t="s">
        <v>1419</v>
      </c>
      <c r="X1056" t="s">
        <v>1420</v>
      </c>
      <c r="Y1056" t="s">
        <v>1421</v>
      </c>
      <c r="Z1056" t="s">
        <v>1422</v>
      </c>
      <c r="AA1056" t="s">
        <v>2880</v>
      </c>
      <c r="AB1056" t="s">
        <v>2882</v>
      </c>
    </row>
    <row r="1057" spans="1:28" ht="15" hidden="1" customHeight="1" x14ac:dyDescent="0.2">
      <c r="A1057" t="s">
        <v>1008</v>
      </c>
      <c r="B1057" t="s">
        <v>5014</v>
      </c>
      <c r="C1057" s="50">
        <f t="shared" ca="1" si="82"/>
        <v>39</v>
      </c>
      <c r="D1057" t="s">
        <v>1417</v>
      </c>
      <c r="F1057" s="34" t="str">
        <f>IF(AND(V1057="TEXT",AB1057&lt;&gt;""),"Coded",VLOOKUP(V1057,Lists!$E$1:$F$12,2,FALSE))</f>
        <v>Coded</v>
      </c>
      <c r="G1057" s="50">
        <f t="shared" ca="1" si="83"/>
        <v>5</v>
      </c>
      <c r="H1057" t="s">
        <v>2883</v>
      </c>
      <c r="J1057" s="34" t="str">
        <f t="shared" si="84"/>
        <v/>
      </c>
      <c r="K1057" s="34" t="str">
        <f t="shared" si="81"/>
        <v/>
      </c>
      <c r="O1057" t="s">
        <v>2849</v>
      </c>
      <c r="P1057" s="34" t="str">
        <f t="shared" si="85"/>
        <v/>
      </c>
      <c r="V1057" t="s">
        <v>16</v>
      </c>
      <c r="W1057" t="s">
        <v>1419</v>
      </c>
      <c r="X1057" t="s">
        <v>1420</v>
      </c>
      <c r="Y1057" t="s">
        <v>1421</v>
      </c>
      <c r="Z1057" t="s">
        <v>1422</v>
      </c>
      <c r="AA1057" t="s">
        <v>2883</v>
      </c>
      <c r="AB1057" t="s">
        <v>2885</v>
      </c>
    </row>
    <row r="1058" spans="1:28" ht="15" hidden="1" customHeight="1" x14ac:dyDescent="0.2">
      <c r="A1058" t="s">
        <v>1008</v>
      </c>
      <c r="B1058" t="s">
        <v>5014</v>
      </c>
      <c r="C1058" s="50">
        <f t="shared" ca="1" si="82"/>
        <v>39</v>
      </c>
      <c r="D1058" t="s">
        <v>1417</v>
      </c>
      <c r="F1058" s="34" t="str">
        <f>IF(AND(V1058="TEXT",AB1058&lt;&gt;""),"Coded",VLOOKUP(V1058,Lists!$E$1:$F$12,2,FALSE))</f>
        <v>Coded</v>
      </c>
      <c r="G1058" s="50">
        <f t="shared" ca="1" si="83"/>
        <v>6</v>
      </c>
      <c r="H1058" t="s">
        <v>220</v>
      </c>
      <c r="J1058" s="34" t="str">
        <f t="shared" si="84"/>
        <v/>
      </c>
      <c r="K1058" s="34" t="str">
        <f t="shared" si="81"/>
        <v/>
      </c>
      <c r="O1058" t="s">
        <v>2849</v>
      </c>
      <c r="P1058" s="34" t="str">
        <f t="shared" si="85"/>
        <v/>
      </c>
      <c r="V1058" t="s">
        <v>16</v>
      </c>
      <c r="W1058" t="s">
        <v>1419</v>
      </c>
      <c r="X1058" t="s">
        <v>1420</v>
      </c>
      <c r="Y1058" t="s">
        <v>1421</v>
      </c>
      <c r="Z1058" t="s">
        <v>1422</v>
      </c>
      <c r="AA1058" t="s">
        <v>220</v>
      </c>
      <c r="AB1058" t="s">
        <v>2889</v>
      </c>
    </row>
    <row r="1059" spans="1:28" ht="15" hidden="1" customHeight="1" x14ac:dyDescent="0.2">
      <c r="A1059" t="s">
        <v>1008</v>
      </c>
      <c r="B1059" t="s">
        <v>1453</v>
      </c>
      <c r="C1059" s="50">
        <f t="shared" ca="1" si="82"/>
        <v>40</v>
      </c>
      <c r="D1059" t="s">
        <v>5017</v>
      </c>
      <c r="F1059" s="34" t="str">
        <f>IF(AND(V1059="TEXT",AB1059&lt;&gt;""),"Coded",VLOOKUP(V1059,Lists!$E$1:$F$12,2,FALSE))</f>
        <v>Coded</v>
      </c>
      <c r="G1059" s="50">
        <f t="shared" ca="1" si="83"/>
        <v>1</v>
      </c>
      <c r="H1059" t="s">
        <v>2893</v>
      </c>
      <c r="J1059" s="34" t="str">
        <f t="shared" si="84"/>
        <v/>
      </c>
      <c r="K1059" s="34" t="str">
        <f t="shared" si="81"/>
        <v/>
      </c>
      <c r="P1059" s="34" t="str">
        <f t="shared" si="85"/>
        <v/>
      </c>
      <c r="V1059" t="s">
        <v>16</v>
      </c>
      <c r="W1059" t="s">
        <v>1456</v>
      </c>
      <c r="X1059" t="s">
        <v>1457</v>
      </c>
      <c r="Y1059" t="s">
        <v>1458</v>
      </c>
      <c r="Z1059" t="s">
        <v>1459</v>
      </c>
      <c r="AA1059" t="s">
        <v>2893</v>
      </c>
      <c r="AB1059" t="s">
        <v>2894</v>
      </c>
    </row>
    <row r="1060" spans="1:28" ht="15" hidden="1" customHeight="1" x14ac:dyDescent="0.2">
      <c r="A1060" t="s">
        <v>1008</v>
      </c>
      <c r="B1060" t="s">
        <v>1453</v>
      </c>
      <c r="C1060" s="50">
        <f t="shared" ca="1" si="82"/>
        <v>40</v>
      </c>
      <c r="D1060" t="s">
        <v>5017</v>
      </c>
      <c r="F1060" s="34" t="str">
        <f>IF(AND(V1060="TEXT",AB1060&lt;&gt;""),"Coded",VLOOKUP(V1060,Lists!$E$1:$F$12,2,FALSE))</f>
        <v>Coded</v>
      </c>
      <c r="G1060" s="50">
        <f t="shared" ca="1" si="83"/>
        <v>2</v>
      </c>
      <c r="H1060" t="s">
        <v>2899</v>
      </c>
      <c r="J1060" s="34" t="str">
        <f t="shared" si="84"/>
        <v/>
      </c>
      <c r="K1060" s="34" t="str">
        <f t="shared" si="81"/>
        <v/>
      </c>
      <c r="O1060" t="s">
        <v>1015</v>
      </c>
      <c r="P1060" s="34" t="str">
        <f t="shared" si="85"/>
        <v/>
      </c>
      <c r="V1060" t="s">
        <v>16</v>
      </c>
      <c r="W1060" t="s">
        <v>1456</v>
      </c>
      <c r="X1060" t="s">
        <v>1457</v>
      </c>
      <c r="Y1060" t="s">
        <v>1458</v>
      </c>
      <c r="Z1060" t="s">
        <v>1459</v>
      </c>
      <c r="AA1060" t="s">
        <v>2899</v>
      </c>
      <c r="AB1060" t="s">
        <v>2900</v>
      </c>
    </row>
    <row r="1061" spans="1:28" ht="15" hidden="1" customHeight="1" x14ac:dyDescent="0.2">
      <c r="A1061" t="s">
        <v>1008</v>
      </c>
      <c r="B1061" t="s">
        <v>1453</v>
      </c>
      <c r="C1061" s="50">
        <f t="shared" ca="1" si="82"/>
        <v>40</v>
      </c>
      <c r="D1061" t="s">
        <v>5017</v>
      </c>
      <c r="F1061" s="34" t="str">
        <f>IF(AND(V1061="TEXT",AB1061&lt;&gt;""),"Coded",VLOOKUP(V1061,Lists!$E$1:$F$12,2,FALSE))</f>
        <v>Coded</v>
      </c>
      <c r="G1061" s="50">
        <f t="shared" ca="1" si="83"/>
        <v>3</v>
      </c>
      <c r="H1061" t="s">
        <v>2901</v>
      </c>
      <c r="J1061" s="34" t="str">
        <f t="shared" si="84"/>
        <v/>
      </c>
      <c r="K1061" s="34" t="str">
        <f t="shared" si="81"/>
        <v/>
      </c>
      <c r="O1061" t="s">
        <v>1015</v>
      </c>
      <c r="P1061" s="34" t="str">
        <f t="shared" si="85"/>
        <v/>
      </c>
      <c r="V1061" t="s">
        <v>16</v>
      </c>
      <c r="W1061" t="s">
        <v>1456</v>
      </c>
      <c r="X1061" t="s">
        <v>1457</v>
      </c>
      <c r="Y1061" t="s">
        <v>1458</v>
      </c>
      <c r="Z1061" t="s">
        <v>1459</v>
      </c>
      <c r="AA1061" t="s">
        <v>2901</v>
      </c>
      <c r="AB1061" t="s">
        <v>2906</v>
      </c>
    </row>
    <row r="1062" spans="1:28" ht="15" hidden="1" customHeight="1" x14ac:dyDescent="0.2">
      <c r="A1062" t="s">
        <v>1008</v>
      </c>
      <c r="B1062" t="s">
        <v>1453</v>
      </c>
      <c r="C1062" s="50">
        <f t="shared" ca="1" si="82"/>
        <v>40</v>
      </c>
      <c r="D1062" t="s">
        <v>5017</v>
      </c>
      <c r="F1062" s="34" t="str">
        <f>IF(AND(V1062="TEXT",AB1062&lt;&gt;""),"Coded",VLOOKUP(V1062,Lists!$E$1:$F$12,2,FALSE))</f>
        <v>Coded</v>
      </c>
      <c r="G1062" s="50">
        <f t="shared" ca="1" si="83"/>
        <v>4</v>
      </c>
      <c r="H1062" t="s">
        <v>2911</v>
      </c>
      <c r="J1062" s="34" t="str">
        <f t="shared" si="84"/>
        <v/>
      </c>
      <c r="K1062" s="34" t="str">
        <f t="shared" si="81"/>
        <v/>
      </c>
      <c r="O1062" t="s">
        <v>1015</v>
      </c>
      <c r="P1062" s="34" t="str">
        <f t="shared" si="85"/>
        <v/>
      </c>
      <c r="V1062" t="s">
        <v>16</v>
      </c>
      <c r="W1062" t="s">
        <v>1456</v>
      </c>
      <c r="X1062" t="s">
        <v>1457</v>
      </c>
      <c r="Y1062" t="s">
        <v>1458</v>
      </c>
      <c r="Z1062" t="s">
        <v>1459</v>
      </c>
      <c r="AA1062" t="s">
        <v>2911</v>
      </c>
      <c r="AB1062" t="s">
        <v>2912</v>
      </c>
    </row>
    <row r="1063" spans="1:28" ht="15" hidden="1" customHeight="1" x14ac:dyDescent="0.2">
      <c r="A1063" t="s">
        <v>1008</v>
      </c>
      <c r="B1063" t="s">
        <v>1453</v>
      </c>
      <c r="C1063" s="50">
        <f t="shared" ca="1" si="82"/>
        <v>40</v>
      </c>
      <c r="D1063" t="s">
        <v>5017</v>
      </c>
      <c r="F1063" s="34" t="str">
        <f>IF(AND(V1063="TEXT",AB1063&lt;&gt;""),"Coded",VLOOKUP(V1063,Lists!$E$1:$F$12,2,FALSE))</f>
        <v>Coded</v>
      </c>
      <c r="G1063" s="50">
        <f t="shared" ca="1" si="83"/>
        <v>5</v>
      </c>
      <c r="H1063" t="s">
        <v>2918</v>
      </c>
      <c r="J1063" s="34" t="str">
        <f t="shared" si="84"/>
        <v/>
      </c>
      <c r="K1063" s="34" t="str">
        <f t="shared" si="81"/>
        <v/>
      </c>
      <c r="O1063" t="s">
        <v>1015</v>
      </c>
      <c r="P1063" s="34" t="str">
        <f t="shared" si="85"/>
        <v/>
      </c>
      <c r="V1063" t="s">
        <v>16</v>
      </c>
      <c r="W1063" t="s">
        <v>1456</v>
      </c>
      <c r="X1063" t="s">
        <v>1457</v>
      </c>
      <c r="Y1063" t="s">
        <v>1458</v>
      </c>
      <c r="Z1063" t="s">
        <v>1459</v>
      </c>
      <c r="AA1063" t="s">
        <v>2918</v>
      </c>
      <c r="AB1063" t="s">
        <v>2919</v>
      </c>
    </row>
    <row r="1064" spans="1:28" ht="15" hidden="1" customHeight="1" x14ac:dyDescent="0.2">
      <c r="A1064" t="s">
        <v>1008</v>
      </c>
      <c r="B1064" t="s">
        <v>1453</v>
      </c>
      <c r="C1064" s="50">
        <f t="shared" ca="1" si="82"/>
        <v>40</v>
      </c>
      <c r="D1064" t="s">
        <v>5017</v>
      </c>
      <c r="F1064" s="34" t="str">
        <f>IF(AND(V1064="TEXT",AB1064&lt;&gt;""),"Coded",VLOOKUP(V1064,Lists!$E$1:$F$12,2,FALSE))</f>
        <v>Coded</v>
      </c>
      <c r="G1064" s="50">
        <f t="shared" ca="1" si="83"/>
        <v>6</v>
      </c>
      <c r="H1064" t="s">
        <v>2925</v>
      </c>
      <c r="J1064" s="34" t="str">
        <f t="shared" si="84"/>
        <v/>
      </c>
      <c r="K1064" s="34" t="str">
        <f t="shared" si="81"/>
        <v/>
      </c>
      <c r="O1064" t="s">
        <v>1015</v>
      </c>
      <c r="P1064" s="34" t="str">
        <f t="shared" si="85"/>
        <v/>
      </c>
      <c r="V1064" t="s">
        <v>16</v>
      </c>
      <c r="W1064" t="s">
        <v>1456</v>
      </c>
      <c r="X1064" t="s">
        <v>1457</v>
      </c>
      <c r="Y1064" t="s">
        <v>1458</v>
      </c>
      <c r="Z1064" t="s">
        <v>1459</v>
      </c>
      <c r="AA1064" t="s">
        <v>2925</v>
      </c>
      <c r="AB1064" t="s">
        <v>2926</v>
      </c>
    </row>
    <row r="1065" spans="1:28" ht="15" hidden="1" customHeight="1" x14ac:dyDescent="0.2">
      <c r="A1065" s="58" t="s">
        <v>1008</v>
      </c>
      <c r="B1065" s="58" t="s">
        <v>1453</v>
      </c>
      <c r="C1065" s="57">
        <f t="shared" ca="1" si="82"/>
        <v>40</v>
      </c>
      <c r="D1065" s="58" t="s">
        <v>5017</v>
      </c>
      <c r="E1065" s="58"/>
      <c r="F1065" s="56" t="str">
        <f>IF(AND(V1065="TEXT",AB1065&lt;&gt;""),"Coded",VLOOKUP(V1065,Lists!$E$1:$F$12,2,FALSE))</f>
        <v>Coded</v>
      </c>
      <c r="G1065" s="57">
        <f t="shared" ca="1" si="83"/>
        <v>7</v>
      </c>
      <c r="H1065" s="58" t="s">
        <v>4431</v>
      </c>
      <c r="J1065" s="34" t="str">
        <f t="shared" si="84"/>
        <v/>
      </c>
      <c r="K1065" s="34" t="str">
        <f t="shared" si="81"/>
        <v/>
      </c>
      <c r="O1065" t="s">
        <v>4982</v>
      </c>
      <c r="P1065" s="34" t="str">
        <f t="shared" si="85"/>
        <v/>
      </c>
      <c r="V1065" t="s">
        <v>16</v>
      </c>
      <c r="W1065" t="s">
        <v>1456</v>
      </c>
      <c r="X1065" t="s">
        <v>1457</v>
      </c>
      <c r="Y1065" t="s">
        <v>1458</v>
      </c>
      <c r="Z1065" t="s">
        <v>1459</v>
      </c>
      <c r="AA1065" t="s">
        <v>4431</v>
      </c>
      <c r="AB1065" t="s">
        <v>4432</v>
      </c>
    </row>
    <row r="1066" spans="1:28" ht="15" hidden="1" customHeight="1" x14ac:dyDescent="0.2">
      <c r="A1066" t="s">
        <v>1008</v>
      </c>
      <c r="B1066" t="s">
        <v>1453</v>
      </c>
      <c r="C1066" s="50">
        <f t="shared" ca="1" si="82"/>
        <v>40</v>
      </c>
      <c r="D1066" t="s">
        <v>5017</v>
      </c>
      <c r="F1066" s="34" t="str">
        <f>IF(AND(V1066="TEXT",AB1066&lt;&gt;""),"Coded",VLOOKUP(V1066,Lists!$E$1:$F$12,2,FALSE))</f>
        <v>Coded</v>
      </c>
      <c r="G1066" s="50">
        <f t="shared" ca="1" si="83"/>
        <v>8</v>
      </c>
      <c r="H1066" t="s">
        <v>4433</v>
      </c>
      <c r="J1066" s="34" t="str">
        <f t="shared" si="84"/>
        <v/>
      </c>
      <c r="K1066" s="34" t="str">
        <f t="shared" si="81"/>
        <v/>
      </c>
      <c r="O1066" t="s">
        <v>1015</v>
      </c>
      <c r="P1066" s="34" t="str">
        <f t="shared" si="85"/>
        <v/>
      </c>
      <c r="V1066" t="s">
        <v>16</v>
      </c>
      <c r="W1066" t="s">
        <v>1456</v>
      </c>
      <c r="X1066" t="s">
        <v>1457</v>
      </c>
      <c r="Y1066" t="s">
        <v>1458</v>
      </c>
      <c r="Z1066" t="s">
        <v>1459</v>
      </c>
      <c r="AA1066" t="s">
        <v>4433</v>
      </c>
      <c r="AB1066" t="s">
        <v>4434</v>
      </c>
    </row>
    <row r="1067" spans="1:28" ht="15" hidden="1" customHeight="1" x14ac:dyDescent="0.2">
      <c r="A1067" t="s">
        <v>1008</v>
      </c>
      <c r="B1067" t="s">
        <v>1453</v>
      </c>
      <c r="C1067" s="50">
        <f t="shared" ca="1" si="82"/>
        <v>40</v>
      </c>
      <c r="D1067" t="s">
        <v>5017</v>
      </c>
      <c r="F1067" s="34" t="str">
        <f>IF(AND(V1067="TEXT",AB1067&lt;&gt;""),"Coded",VLOOKUP(V1067,Lists!$E$1:$F$12,2,FALSE))</f>
        <v>Coded</v>
      </c>
      <c r="G1067" s="50">
        <f t="shared" ca="1" si="83"/>
        <v>9</v>
      </c>
      <c r="H1067" t="s">
        <v>2927</v>
      </c>
      <c r="J1067" s="34" t="str">
        <f t="shared" si="84"/>
        <v/>
      </c>
      <c r="K1067" s="34" t="str">
        <f t="shared" si="81"/>
        <v/>
      </c>
      <c r="O1067" t="s">
        <v>1015</v>
      </c>
      <c r="P1067" s="34" t="str">
        <f t="shared" si="85"/>
        <v/>
      </c>
      <c r="V1067" t="s">
        <v>16</v>
      </c>
      <c r="W1067" t="s">
        <v>1456</v>
      </c>
      <c r="X1067" t="s">
        <v>1457</v>
      </c>
      <c r="Y1067" t="s">
        <v>1458</v>
      </c>
      <c r="Z1067" t="s">
        <v>1459</v>
      </c>
      <c r="AA1067" t="s">
        <v>2927</v>
      </c>
      <c r="AB1067" t="s">
        <v>2929</v>
      </c>
    </row>
    <row r="1068" spans="1:28" ht="15" hidden="1" customHeight="1" x14ac:dyDescent="0.2">
      <c r="A1068" t="s">
        <v>1008</v>
      </c>
      <c r="B1068" t="s">
        <v>1453</v>
      </c>
      <c r="C1068" s="50">
        <f t="shared" ca="1" si="82"/>
        <v>40</v>
      </c>
      <c r="D1068" t="s">
        <v>5017</v>
      </c>
      <c r="F1068" s="34" t="str">
        <f>IF(AND(V1068="TEXT",AB1068&lt;&gt;""),"Coded",VLOOKUP(V1068,Lists!$E$1:$F$12,2,FALSE))</f>
        <v>Coded</v>
      </c>
      <c r="G1068" s="50">
        <f t="shared" ca="1" si="83"/>
        <v>10</v>
      </c>
      <c r="H1068" t="s">
        <v>2971</v>
      </c>
      <c r="J1068" s="34" t="str">
        <f t="shared" si="84"/>
        <v/>
      </c>
      <c r="K1068" s="34" t="str">
        <f t="shared" si="81"/>
        <v/>
      </c>
      <c r="O1068" t="s">
        <v>1015</v>
      </c>
      <c r="P1068" s="34" t="str">
        <f t="shared" si="85"/>
        <v/>
      </c>
      <c r="V1068" t="s">
        <v>16</v>
      </c>
      <c r="W1068" t="s">
        <v>1456</v>
      </c>
      <c r="X1068" t="s">
        <v>1457</v>
      </c>
      <c r="Y1068" t="s">
        <v>1458</v>
      </c>
      <c r="Z1068" t="s">
        <v>1459</v>
      </c>
      <c r="AA1068" t="s">
        <v>2971</v>
      </c>
      <c r="AB1068" t="s">
        <v>2972</v>
      </c>
    </row>
    <row r="1069" spans="1:28" ht="15" hidden="1" customHeight="1" x14ac:dyDescent="0.2">
      <c r="A1069" t="s">
        <v>1008</v>
      </c>
      <c r="B1069" t="s">
        <v>1453</v>
      </c>
      <c r="C1069" s="50">
        <f t="shared" ca="1" si="82"/>
        <v>40</v>
      </c>
      <c r="D1069" t="s">
        <v>5017</v>
      </c>
      <c r="F1069" s="34" t="str">
        <f>IF(AND(V1069="TEXT",AB1069&lt;&gt;""),"Coded",VLOOKUP(V1069,Lists!$E$1:$F$12,2,FALSE))</f>
        <v>Coded</v>
      </c>
      <c r="G1069" s="50">
        <f t="shared" ca="1" si="83"/>
        <v>11</v>
      </c>
      <c r="H1069" t="s">
        <v>2978</v>
      </c>
      <c r="J1069" s="34" t="str">
        <f t="shared" si="84"/>
        <v/>
      </c>
      <c r="K1069" s="34" t="str">
        <f t="shared" si="81"/>
        <v/>
      </c>
      <c r="O1069" t="s">
        <v>1015</v>
      </c>
      <c r="P1069" s="34" t="str">
        <f t="shared" si="85"/>
        <v/>
      </c>
      <c r="V1069" t="s">
        <v>16</v>
      </c>
      <c r="W1069" t="s">
        <v>1456</v>
      </c>
      <c r="X1069" t="s">
        <v>1457</v>
      </c>
      <c r="Y1069" t="s">
        <v>1458</v>
      </c>
      <c r="Z1069" t="s">
        <v>1459</v>
      </c>
      <c r="AA1069" t="s">
        <v>2978</v>
      </c>
      <c r="AB1069" t="s">
        <v>2979</v>
      </c>
    </row>
    <row r="1070" spans="1:28" ht="15" hidden="1" customHeight="1" x14ac:dyDescent="0.2">
      <c r="A1070" t="s">
        <v>1008</v>
      </c>
      <c r="B1070" t="s">
        <v>1453</v>
      </c>
      <c r="C1070" s="50">
        <f t="shared" ca="1" si="82"/>
        <v>40</v>
      </c>
      <c r="D1070" t="s">
        <v>5017</v>
      </c>
      <c r="F1070" s="34" t="str">
        <f>IF(AND(V1070="TEXT",AB1070&lt;&gt;""),"Coded",VLOOKUP(V1070,Lists!$E$1:$F$12,2,FALSE))</f>
        <v>Coded</v>
      </c>
      <c r="G1070" s="50">
        <f t="shared" ca="1" si="83"/>
        <v>12</v>
      </c>
      <c r="H1070" t="s">
        <v>2983</v>
      </c>
      <c r="J1070" s="34" t="str">
        <f t="shared" si="84"/>
        <v/>
      </c>
      <c r="K1070" s="34" t="str">
        <f t="shared" si="81"/>
        <v/>
      </c>
      <c r="O1070" t="s">
        <v>1015</v>
      </c>
      <c r="P1070" s="34" t="str">
        <f t="shared" si="85"/>
        <v/>
      </c>
      <c r="V1070" t="s">
        <v>16</v>
      </c>
      <c r="W1070" t="s">
        <v>1456</v>
      </c>
      <c r="X1070" t="s">
        <v>1457</v>
      </c>
      <c r="Y1070" t="s">
        <v>1458</v>
      </c>
      <c r="Z1070" t="s">
        <v>1459</v>
      </c>
      <c r="AA1070" t="s">
        <v>2983</v>
      </c>
      <c r="AB1070" t="s">
        <v>2984</v>
      </c>
    </row>
    <row r="1071" spans="1:28" ht="15" hidden="1" customHeight="1" x14ac:dyDescent="0.2">
      <c r="A1071" t="s">
        <v>1008</v>
      </c>
      <c r="B1071" t="s">
        <v>1453</v>
      </c>
      <c r="C1071" s="50">
        <f t="shared" ca="1" si="82"/>
        <v>40</v>
      </c>
      <c r="D1071" t="s">
        <v>5017</v>
      </c>
      <c r="F1071" s="34" t="str">
        <f>IF(AND(V1071="TEXT",AB1071&lt;&gt;""),"Coded",VLOOKUP(V1071,Lists!$E$1:$F$12,2,FALSE))</f>
        <v>Coded</v>
      </c>
      <c r="G1071" s="50">
        <f t="shared" ca="1" si="83"/>
        <v>13</v>
      </c>
      <c r="H1071" t="s">
        <v>2988</v>
      </c>
      <c r="J1071" s="34" t="str">
        <f t="shared" si="84"/>
        <v/>
      </c>
      <c r="K1071" s="34" t="str">
        <f t="shared" si="81"/>
        <v/>
      </c>
      <c r="O1071" t="s">
        <v>1015</v>
      </c>
      <c r="P1071" s="34" t="str">
        <f t="shared" si="85"/>
        <v/>
      </c>
      <c r="V1071" t="s">
        <v>16</v>
      </c>
      <c r="W1071" t="s">
        <v>1456</v>
      </c>
      <c r="X1071" t="s">
        <v>1457</v>
      </c>
      <c r="Y1071" t="s">
        <v>1458</v>
      </c>
      <c r="Z1071" t="s">
        <v>1459</v>
      </c>
      <c r="AA1071" t="s">
        <v>2988</v>
      </c>
      <c r="AB1071" t="s">
        <v>2989</v>
      </c>
    </row>
    <row r="1072" spans="1:28" ht="15" hidden="1" customHeight="1" x14ac:dyDescent="0.2">
      <c r="A1072" t="s">
        <v>1008</v>
      </c>
      <c r="B1072" t="s">
        <v>1453</v>
      </c>
      <c r="C1072" s="50">
        <f t="shared" ca="1" si="82"/>
        <v>40</v>
      </c>
      <c r="D1072" t="s">
        <v>5017</v>
      </c>
      <c r="F1072" s="34" t="str">
        <f>IF(AND(V1072="TEXT",AB1072&lt;&gt;""),"Coded",VLOOKUP(V1072,Lists!$E$1:$F$12,2,FALSE))</f>
        <v>Coded</v>
      </c>
      <c r="G1072" s="50">
        <f t="shared" ca="1" si="83"/>
        <v>14</v>
      </c>
      <c r="H1072" t="s">
        <v>2993</v>
      </c>
      <c r="J1072" s="34" t="str">
        <f t="shared" si="84"/>
        <v/>
      </c>
      <c r="K1072" s="34" t="str">
        <f t="shared" si="81"/>
        <v/>
      </c>
      <c r="O1072" t="s">
        <v>1015</v>
      </c>
      <c r="P1072" s="34" t="str">
        <f t="shared" si="85"/>
        <v/>
      </c>
      <c r="V1072" t="s">
        <v>16</v>
      </c>
      <c r="W1072" t="s">
        <v>1456</v>
      </c>
      <c r="X1072" t="s">
        <v>1457</v>
      </c>
      <c r="Y1072" t="s">
        <v>1458</v>
      </c>
      <c r="Z1072" t="s">
        <v>1459</v>
      </c>
      <c r="AA1072" t="s">
        <v>2993</v>
      </c>
      <c r="AB1072" t="s">
        <v>2994</v>
      </c>
    </row>
    <row r="1073" spans="1:28" ht="15" hidden="1" customHeight="1" x14ac:dyDescent="0.2">
      <c r="A1073" t="s">
        <v>1008</v>
      </c>
      <c r="B1073" t="s">
        <v>1453</v>
      </c>
      <c r="C1073" s="50">
        <f t="shared" ca="1" si="82"/>
        <v>40</v>
      </c>
      <c r="D1073" t="s">
        <v>5017</v>
      </c>
      <c r="F1073" s="34" t="str">
        <f>IF(AND(V1073="TEXT",AB1073&lt;&gt;""),"Coded",VLOOKUP(V1073,Lists!$E$1:$F$12,2,FALSE))</f>
        <v>Coded</v>
      </c>
      <c r="G1073" s="50">
        <f t="shared" ca="1" si="83"/>
        <v>15</v>
      </c>
      <c r="H1073" t="s">
        <v>3000</v>
      </c>
      <c r="J1073" s="34" t="str">
        <f t="shared" si="84"/>
        <v/>
      </c>
      <c r="K1073" s="34" t="str">
        <f t="shared" si="81"/>
        <v/>
      </c>
      <c r="O1073" t="s">
        <v>1015</v>
      </c>
      <c r="P1073" s="34" t="str">
        <f t="shared" si="85"/>
        <v/>
      </c>
      <c r="V1073" t="s">
        <v>16</v>
      </c>
      <c r="W1073" t="s">
        <v>1456</v>
      </c>
      <c r="X1073" t="s">
        <v>1457</v>
      </c>
      <c r="Y1073" t="s">
        <v>1458</v>
      </c>
      <c r="Z1073" t="s">
        <v>1459</v>
      </c>
      <c r="AA1073" t="s">
        <v>3000</v>
      </c>
      <c r="AB1073" t="s">
        <v>3001</v>
      </c>
    </row>
    <row r="1074" spans="1:28" ht="15" hidden="1" customHeight="1" x14ac:dyDescent="0.2">
      <c r="A1074" t="s">
        <v>1008</v>
      </c>
      <c r="B1074" t="s">
        <v>1453</v>
      </c>
      <c r="C1074" s="50">
        <f t="shared" ca="1" si="82"/>
        <v>40</v>
      </c>
      <c r="D1074" t="s">
        <v>5017</v>
      </c>
      <c r="F1074" s="34" t="str">
        <f>IF(AND(V1074="TEXT",AB1074&lt;&gt;""),"Coded",VLOOKUP(V1074,Lists!$E$1:$F$12,2,FALSE))</f>
        <v>Coded</v>
      </c>
      <c r="G1074" s="50">
        <f t="shared" ca="1" si="83"/>
        <v>16</v>
      </c>
      <c r="H1074" t="s">
        <v>3008</v>
      </c>
      <c r="J1074" s="34" t="str">
        <f t="shared" si="84"/>
        <v/>
      </c>
      <c r="K1074" s="34" t="str">
        <f t="shared" si="81"/>
        <v/>
      </c>
      <c r="O1074" t="s">
        <v>1015</v>
      </c>
      <c r="P1074" s="34" t="str">
        <f t="shared" si="85"/>
        <v/>
      </c>
      <c r="V1074" t="s">
        <v>16</v>
      </c>
      <c r="W1074" t="s">
        <v>1456</v>
      </c>
      <c r="X1074" t="s">
        <v>1457</v>
      </c>
      <c r="Y1074" t="s">
        <v>1458</v>
      </c>
      <c r="Z1074" t="s">
        <v>1459</v>
      </c>
      <c r="AA1074" t="s">
        <v>3008</v>
      </c>
      <c r="AB1074" t="s">
        <v>3009</v>
      </c>
    </row>
    <row r="1075" spans="1:28" ht="15" hidden="1" customHeight="1" x14ac:dyDescent="0.2">
      <c r="A1075" t="s">
        <v>1008</v>
      </c>
      <c r="B1075" t="s">
        <v>1453</v>
      </c>
      <c r="C1075" s="50">
        <f t="shared" ca="1" si="82"/>
        <v>40</v>
      </c>
      <c r="D1075" t="s">
        <v>5017</v>
      </c>
      <c r="F1075" s="34" t="str">
        <f>IF(AND(V1075="TEXT",AB1075&lt;&gt;""),"Coded",VLOOKUP(V1075,Lists!$E$1:$F$12,2,FALSE))</f>
        <v>Coded</v>
      </c>
      <c r="G1075" s="50">
        <f t="shared" ca="1" si="83"/>
        <v>17</v>
      </c>
      <c r="H1075" t="s">
        <v>3012</v>
      </c>
      <c r="J1075" s="34" t="str">
        <f t="shared" si="84"/>
        <v/>
      </c>
      <c r="K1075" s="34" t="str">
        <f t="shared" si="81"/>
        <v/>
      </c>
      <c r="O1075" t="s">
        <v>1015</v>
      </c>
      <c r="P1075" s="34" t="str">
        <f t="shared" si="85"/>
        <v/>
      </c>
      <c r="V1075" t="s">
        <v>16</v>
      </c>
      <c r="W1075" t="s">
        <v>1456</v>
      </c>
      <c r="X1075" t="s">
        <v>1457</v>
      </c>
      <c r="Y1075" t="s">
        <v>1458</v>
      </c>
      <c r="Z1075" t="s">
        <v>1459</v>
      </c>
      <c r="AA1075" t="s">
        <v>3012</v>
      </c>
      <c r="AB1075" t="s">
        <v>3013</v>
      </c>
    </row>
    <row r="1076" spans="1:28" ht="15" hidden="1" customHeight="1" x14ac:dyDescent="0.2">
      <c r="A1076" t="s">
        <v>1008</v>
      </c>
      <c r="B1076" t="s">
        <v>1453</v>
      </c>
      <c r="C1076" s="50">
        <f t="shared" ca="1" si="82"/>
        <v>40</v>
      </c>
      <c r="D1076" t="s">
        <v>5017</v>
      </c>
      <c r="F1076" s="34" t="str">
        <f>IF(AND(V1076="TEXT",AB1076&lt;&gt;""),"Coded",VLOOKUP(V1076,Lists!$E$1:$F$12,2,FALSE))</f>
        <v>Coded</v>
      </c>
      <c r="G1076" s="50">
        <f t="shared" ca="1" si="83"/>
        <v>18</v>
      </c>
      <c r="H1076" t="s">
        <v>3016</v>
      </c>
      <c r="J1076" s="34" t="str">
        <f t="shared" si="84"/>
        <v/>
      </c>
      <c r="K1076" s="34" t="str">
        <f t="shared" si="81"/>
        <v/>
      </c>
      <c r="O1076" t="s">
        <v>1015</v>
      </c>
      <c r="P1076" s="34" t="str">
        <f t="shared" si="85"/>
        <v/>
      </c>
      <c r="V1076" t="s">
        <v>16</v>
      </c>
      <c r="W1076" t="s">
        <v>1456</v>
      </c>
      <c r="X1076" t="s">
        <v>1457</v>
      </c>
      <c r="Y1076" t="s">
        <v>1458</v>
      </c>
      <c r="Z1076" t="s">
        <v>1459</v>
      </c>
      <c r="AA1076" t="s">
        <v>3016</v>
      </c>
      <c r="AB1076" t="s">
        <v>3017</v>
      </c>
    </row>
    <row r="1077" spans="1:28" ht="15" hidden="1" customHeight="1" x14ac:dyDescent="0.2">
      <c r="A1077" t="s">
        <v>1008</v>
      </c>
      <c r="B1077" t="s">
        <v>1453</v>
      </c>
      <c r="C1077" s="50">
        <f t="shared" ca="1" si="82"/>
        <v>40</v>
      </c>
      <c r="D1077" t="s">
        <v>5017</v>
      </c>
      <c r="F1077" s="34" t="str">
        <f>IF(AND(V1077="TEXT",AB1077&lt;&gt;""),"Coded",VLOOKUP(V1077,Lists!$E$1:$F$12,2,FALSE))</f>
        <v>Coded</v>
      </c>
      <c r="G1077" s="50">
        <f t="shared" ca="1" si="83"/>
        <v>19</v>
      </c>
      <c r="H1077" t="s">
        <v>3018</v>
      </c>
      <c r="J1077" s="34" t="str">
        <f t="shared" si="84"/>
        <v/>
      </c>
      <c r="K1077" s="34" t="str">
        <f t="shared" si="81"/>
        <v/>
      </c>
      <c r="O1077" t="s">
        <v>1015</v>
      </c>
      <c r="P1077" s="34" t="str">
        <f t="shared" si="85"/>
        <v/>
      </c>
      <c r="V1077" t="s">
        <v>16</v>
      </c>
      <c r="W1077" t="s">
        <v>1456</v>
      </c>
      <c r="X1077" t="s">
        <v>1457</v>
      </c>
      <c r="Y1077" t="s">
        <v>1458</v>
      </c>
      <c r="Z1077" t="s">
        <v>1459</v>
      </c>
      <c r="AA1077" t="s">
        <v>3018</v>
      </c>
      <c r="AB1077" t="s">
        <v>3020</v>
      </c>
    </row>
    <row r="1078" spans="1:28" ht="15" hidden="1" customHeight="1" x14ac:dyDescent="0.2">
      <c r="A1078" t="s">
        <v>1008</v>
      </c>
      <c r="B1078" t="s">
        <v>1453</v>
      </c>
      <c r="C1078" s="50">
        <f t="shared" ca="1" si="82"/>
        <v>40</v>
      </c>
      <c r="D1078" t="s">
        <v>5017</v>
      </c>
      <c r="F1078" s="34" t="str">
        <f>IF(AND(V1078="TEXT",AB1078&lt;&gt;""),"Coded",VLOOKUP(V1078,Lists!$E$1:$F$12,2,FALSE))</f>
        <v>Coded</v>
      </c>
      <c r="G1078" s="50">
        <f t="shared" ca="1" si="83"/>
        <v>20</v>
      </c>
      <c r="H1078" t="s">
        <v>2932</v>
      </c>
      <c r="J1078" s="34" t="str">
        <f t="shared" si="84"/>
        <v/>
      </c>
      <c r="K1078" s="34" t="str">
        <f t="shared" si="81"/>
        <v/>
      </c>
      <c r="O1078" t="s">
        <v>1015</v>
      </c>
      <c r="P1078" s="34" t="str">
        <f t="shared" si="85"/>
        <v/>
      </c>
      <c r="V1078" t="s">
        <v>16</v>
      </c>
      <c r="W1078" t="s">
        <v>1456</v>
      </c>
      <c r="X1078" t="s">
        <v>1457</v>
      </c>
      <c r="Y1078" t="s">
        <v>1458</v>
      </c>
      <c r="Z1078" t="s">
        <v>1459</v>
      </c>
      <c r="AA1078" t="s">
        <v>2932</v>
      </c>
      <c r="AB1078" t="s">
        <v>2933</v>
      </c>
    </row>
    <row r="1079" spans="1:28" ht="15" hidden="1" customHeight="1" x14ac:dyDescent="0.2">
      <c r="A1079" t="s">
        <v>1008</v>
      </c>
      <c r="B1079" t="s">
        <v>1453</v>
      </c>
      <c r="C1079" s="50">
        <f t="shared" ca="1" si="82"/>
        <v>40</v>
      </c>
      <c r="D1079" t="s">
        <v>5017</v>
      </c>
      <c r="F1079" s="34" t="str">
        <f>IF(AND(V1079="TEXT",AB1079&lt;&gt;""),"Coded",VLOOKUP(V1079,Lists!$E$1:$F$12,2,FALSE))</f>
        <v>Coded</v>
      </c>
      <c r="G1079" s="50">
        <f t="shared" ca="1" si="83"/>
        <v>21</v>
      </c>
      <c r="H1079" t="s">
        <v>2936</v>
      </c>
      <c r="J1079" s="34" t="str">
        <f t="shared" si="84"/>
        <v/>
      </c>
      <c r="K1079" s="34" t="str">
        <f t="shared" si="81"/>
        <v/>
      </c>
      <c r="O1079" t="s">
        <v>1015</v>
      </c>
      <c r="P1079" s="34" t="str">
        <f t="shared" si="85"/>
        <v/>
      </c>
      <c r="V1079" t="s">
        <v>16</v>
      </c>
      <c r="W1079" t="s">
        <v>1456</v>
      </c>
      <c r="X1079" t="s">
        <v>1457</v>
      </c>
      <c r="Y1079" t="s">
        <v>1458</v>
      </c>
      <c r="Z1079" t="s">
        <v>1459</v>
      </c>
      <c r="AA1079" t="s">
        <v>2936</v>
      </c>
      <c r="AB1079" t="s">
        <v>2937</v>
      </c>
    </row>
    <row r="1080" spans="1:28" ht="15" hidden="1" customHeight="1" x14ac:dyDescent="0.2">
      <c r="A1080" t="s">
        <v>1008</v>
      </c>
      <c r="B1080" t="s">
        <v>1453</v>
      </c>
      <c r="C1080" s="50">
        <f t="shared" ca="1" si="82"/>
        <v>40</v>
      </c>
      <c r="D1080" t="s">
        <v>5017</v>
      </c>
      <c r="F1080" s="34" t="str">
        <f>IF(AND(V1080="TEXT",AB1080&lt;&gt;""),"Coded",VLOOKUP(V1080,Lists!$E$1:$F$12,2,FALSE))</f>
        <v>Coded</v>
      </c>
      <c r="G1080" s="50">
        <f t="shared" ca="1" si="83"/>
        <v>22</v>
      </c>
      <c r="H1080" t="s">
        <v>2942</v>
      </c>
      <c r="J1080" s="34" t="str">
        <f t="shared" si="84"/>
        <v/>
      </c>
      <c r="K1080" s="34" t="str">
        <f t="shared" si="81"/>
        <v/>
      </c>
      <c r="O1080" t="s">
        <v>1015</v>
      </c>
      <c r="P1080" s="34" t="str">
        <f t="shared" si="85"/>
        <v/>
      </c>
      <c r="V1080" t="s">
        <v>16</v>
      </c>
      <c r="W1080" t="s">
        <v>1456</v>
      </c>
      <c r="X1080" t="s">
        <v>1457</v>
      </c>
      <c r="Y1080" t="s">
        <v>1458</v>
      </c>
      <c r="Z1080" t="s">
        <v>1459</v>
      </c>
      <c r="AA1080" t="s">
        <v>2942</v>
      </c>
      <c r="AB1080" t="s">
        <v>2943</v>
      </c>
    </row>
    <row r="1081" spans="1:28" ht="15" hidden="1" customHeight="1" x14ac:dyDescent="0.2">
      <c r="A1081" t="s">
        <v>1008</v>
      </c>
      <c r="B1081" t="s">
        <v>1453</v>
      </c>
      <c r="C1081" s="50">
        <f t="shared" ca="1" si="82"/>
        <v>40</v>
      </c>
      <c r="D1081" t="s">
        <v>5017</v>
      </c>
      <c r="F1081" s="34" t="str">
        <f>IF(AND(V1081="TEXT",AB1081&lt;&gt;""),"Coded",VLOOKUP(V1081,Lists!$E$1:$F$12,2,FALSE))</f>
        <v>Coded</v>
      </c>
      <c r="G1081" s="50">
        <f t="shared" ca="1" si="83"/>
        <v>23</v>
      </c>
      <c r="H1081" t="s">
        <v>2946</v>
      </c>
      <c r="J1081" s="34" t="str">
        <f t="shared" si="84"/>
        <v/>
      </c>
      <c r="K1081" s="34" t="str">
        <f t="shared" si="81"/>
        <v/>
      </c>
      <c r="O1081" t="s">
        <v>1015</v>
      </c>
      <c r="P1081" s="34" t="str">
        <f t="shared" si="85"/>
        <v/>
      </c>
      <c r="V1081" t="s">
        <v>16</v>
      </c>
      <c r="W1081" t="s">
        <v>1456</v>
      </c>
      <c r="X1081" t="s">
        <v>1457</v>
      </c>
      <c r="Y1081" t="s">
        <v>1458</v>
      </c>
      <c r="Z1081" t="s">
        <v>1459</v>
      </c>
      <c r="AA1081" t="s">
        <v>2946</v>
      </c>
      <c r="AB1081" t="s">
        <v>2947</v>
      </c>
    </row>
    <row r="1082" spans="1:28" ht="15" hidden="1" customHeight="1" x14ac:dyDescent="0.2">
      <c r="A1082" t="s">
        <v>1008</v>
      </c>
      <c r="B1082" t="s">
        <v>1453</v>
      </c>
      <c r="C1082" s="50">
        <f t="shared" ca="1" si="82"/>
        <v>40</v>
      </c>
      <c r="D1082" t="s">
        <v>5017</v>
      </c>
      <c r="F1082" s="34" t="str">
        <f>IF(AND(V1082="TEXT",AB1082&lt;&gt;""),"Coded",VLOOKUP(V1082,Lists!$E$1:$F$12,2,FALSE))</f>
        <v>Coded</v>
      </c>
      <c r="G1082" s="50">
        <f t="shared" ca="1" si="83"/>
        <v>24</v>
      </c>
      <c r="H1082" t="s">
        <v>2948</v>
      </c>
      <c r="J1082" s="34" t="str">
        <f t="shared" si="84"/>
        <v/>
      </c>
      <c r="K1082" s="34" t="str">
        <f t="shared" si="81"/>
        <v/>
      </c>
      <c r="O1082" t="s">
        <v>1015</v>
      </c>
      <c r="P1082" s="34" t="str">
        <f t="shared" si="85"/>
        <v/>
      </c>
      <c r="V1082" t="s">
        <v>16</v>
      </c>
      <c r="W1082" t="s">
        <v>1456</v>
      </c>
      <c r="X1082" t="s">
        <v>1457</v>
      </c>
      <c r="Y1082" t="s">
        <v>1458</v>
      </c>
      <c r="Z1082" t="s">
        <v>1459</v>
      </c>
      <c r="AA1082" t="s">
        <v>2948</v>
      </c>
      <c r="AB1082" t="s">
        <v>2950</v>
      </c>
    </row>
    <row r="1083" spans="1:28" ht="15" hidden="1" customHeight="1" x14ac:dyDescent="0.2">
      <c r="A1083" t="s">
        <v>1008</v>
      </c>
      <c r="B1083" t="s">
        <v>1453</v>
      </c>
      <c r="C1083" s="50">
        <f t="shared" ca="1" si="82"/>
        <v>40</v>
      </c>
      <c r="D1083" t="s">
        <v>5017</v>
      </c>
      <c r="F1083" s="34" t="str">
        <f>IF(AND(V1083="TEXT",AB1083&lt;&gt;""),"Coded",VLOOKUP(V1083,Lists!$E$1:$F$12,2,FALSE))</f>
        <v>Coded</v>
      </c>
      <c r="G1083" s="50">
        <f t="shared" ca="1" si="83"/>
        <v>25</v>
      </c>
      <c r="H1083" t="s">
        <v>2951</v>
      </c>
      <c r="J1083" s="34" t="str">
        <f t="shared" si="84"/>
        <v/>
      </c>
      <c r="K1083" s="34" t="str">
        <f t="shared" si="81"/>
        <v/>
      </c>
      <c r="O1083" t="s">
        <v>1015</v>
      </c>
      <c r="P1083" s="34" t="str">
        <f t="shared" si="85"/>
        <v/>
      </c>
      <c r="V1083" t="s">
        <v>16</v>
      </c>
      <c r="W1083" t="s">
        <v>1456</v>
      </c>
      <c r="X1083" t="s">
        <v>1457</v>
      </c>
      <c r="Y1083" t="s">
        <v>1458</v>
      </c>
      <c r="Z1083" t="s">
        <v>1459</v>
      </c>
      <c r="AA1083" t="s">
        <v>2951</v>
      </c>
      <c r="AB1083" t="s">
        <v>2957</v>
      </c>
    </row>
    <row r="1084" spans="1:28" ht="15" hidden="1" customHeight="1" x14ac:dyDescent="0.2">
      <c r="A1084" t="s">
        <v>1008</v>
      </c>
      <c r="B1084" t="s">
        <v>1453</v>
      </c>
      <c r="C1084" s="50">
        <f t="shared" ca="1" si="82"/>
        <v>40</v>
      </c>
      <c r="D1084" t="s">
        <v>5017</v>
      </c>
      <c r="F1084" s="34" t="str">
        <f>IF(AND(V1084="TEXT",AB1084&lt;&gt;""),"Coded",VLOOKUP(V1084,Lists!$E$1:$F$12,2,FALSE))</f>
        <v>Coded</v>
      </c>
      <c r="G1084" s="50">
        <f t="shared" ca="1" si="83"/>
        <v>26</v>
      </c>
      <c r="H1084" t="s">
        <v>2960</v>
      </c>
      <c r="J1084" s="34" t="str">
        <f t="shared" si="84"/>
        <v/>
      </c>
      <c r="K1084" s="34" t="str">
        <f t="shared" si="81"/>
        <v/>
      </c>
      <c r="O1084" t="s">
        <v>1015</v>
      </c>
      <c r="P1084" s="34" t="str">
        <f t="shared" si="85"/>
        <v/>
      </c>
      <c r="V1084" t="s">
        <v>16</v>
      </c>
      <c r="W1084" t="s">
        <v>1456</v>
      </c>
      <c r="X1084" t="s">
        <v>1457</v>
      </c>
      <c r="Y1084" t="s">
        <v>1458</v>
      </c>
      <c r="Z1084" t="s">
        <v>1459</v>
      </c>
      <c r="AA1084" t="s">
        <v>2960</v>
      </c>
      <c r="AB1084" t="s">
        <v>2961</v>
      </c>
    </row>
    <row r="1085" spans="1:28" ht="15" hidden="1" customHeight="1" x14ac:dyDescent="0.2">
      <c r="A1085" t="s">
        <v>1008</v>
      </c>
      <c r="B1085" t="s">
        <v>1453</v>
      </c>
      <c r="C1085" s="50">
        <f t="shared" ca="1" si="82"/>
        <v>40</v>
      </c>
      <c r="D1085" t="s">
        <v>5017</v>
      </c>
      <c r="F1085" s="34" t="str">
        <f>IF(AND(V1085="TEXT",AB1085&lt;&gt;""),"Coded",VLOOKUP(V1085,Lists!$E$1:$F$12,2,FALSE))</f>
        <v>Coded</v>
      </c>
      <c r="G1085" s="50">
        <f t="shared" ca="1" si="83"/>
        <v>27</v>
      </c>
      <c r="H1085" t="s">
        <v>2964</v>
      </c>
      <c r="J1085" s="34" t="str">
        <f t="shared" si="84"/>
        <v/>
      </c>
      <c r="K1085" s="34" t="str">
        <f t="shared" si="81"/>
        <v/>
      </c>
      <c r="O1085" t="s">
        <v>1015</v>
      </c>
      <c r="P1085" s="34" t="str">
        <f t="shared" si="85"/>
        <v/>
      </c>
      <c r="V1085" t="s">
        <v>16</v>
      </c>
      <c r="W1085" t="s">
        <v>1456</v>
      </c>
      <c r="X1085" t="s">
        <v>1457</v>
      </c>
      <c r="Y1085" t="s">
        <v>1458</v>
      </c>
      <c r="Z1085" t="s">
        <v>1459</v>
      </c>
      <c r="AA1085" t="s">
        <v>2964</v>
      </c>
      <c r="AB1085" t="s">
        <v>2965</v>
      </c>
    </row>
    <row r="1086" spans="1:28" ht="15" hidden="1" customHeight="1" x14ac:dyDescent="0.2">
      <c r="A1086" t="s">
        <v>1008</v>
      </c>
      <c r="B1086" t="s">
        <v>1453</v>
      </c>
      <c r="C1086" s="50">
        <f t="shared" ca="1" si="82"/>
        <v>40</v>
      </c>
      <c r="D1086" t="s">
        <v>5017</v>
      </c>
      <c r="F1086" s="34" t="str">
        <f>IF(AND(V1086="TEXT",AB1086&lt;&gt;""),"Coded",VLOOKUP(V1086,Lists!$E$1:$F$12,2,FALSE))</f>
        <v>Coded</v>
      </c>
      <c r="G1086" s="50">
        <f t="shared" ca="1" si="83"/>
        <v>28</v>
      </c>
      <c r="H1086" t="s">
        <v>3027</v>
      </c>
      <c r="J1086" s="34" t="str">
        <f t="shared" si="84"/>
        <v/>
      </c>
      <c r="K1086" s="34" t="str">
        <f t="shared" si="81"/>
        <v/>
      </c>
      <c r="O1086" t="s">
        <v>1015</v>
      </c>
      <c r="P1086" s="34" t="str">
        <f t="shared" si="85"/>
        <v/>
      </c>
      <c r="V1086" t="s">
        <v>16</v>
      </c>
      <c r="W1086" t="s">
        <v>1456</v>
      </c>
      <c r="X1086" t="s">
        <v>1457</v>
      </c>
      <c r="Y1086" t="s">
        <v>1458</v>
      </c>
      <c r="Z1086" t="s">
        <v>1459</v>
      </c>
      <c r="AA1086" t="s">
        <v>3027</v>
      </c>
      <c r="AB1086" t="s">
        <v>3028</v>
      </c>
    </row>
    <row r="1087" spans="1:28" ht="15" hidden="1" customHeight="1" x14ac:dyDescent="0.2">
      <c r="A1087" t="s">
        <v>1008</v>
      </c>
      <c r="B1087" t="s">
        <v>1453</v>
      </c>
      <c r="C1087" s="50">
        <f t="shared" ca="1" si="82"/>
        <v>40</v>
      </c>
      <c r="D1087" t="s">
        <v>5017</v>
      </c>
      <c r="F1087" s="34" t="str">
        <f>IF(AND(V1087="TEXT",AB1087&lt;&gt;""),"Coded",VLOOKUP(V1087,Lists!$E$1:$F$12,2,FALSE))</f>
        <v>Coded</v>
      </c>
      <c r="G1087" s="50">
        <f t="shared" ca="1" si="83"/>
        <v>29</v>
      </c>
      <c r="H1087" t="s">
        <v>3032</v>
      </c>
      <c r="J1087" s="34" t="str">
        <f t="shared" si="84"/>
        <v/>
      </c>
      <c r="K1087" s="34" t="str">
        <f t="shared" si="81"/>
        <v/>
      </c>
      <c r="O1087" t="s">
        <v>1015</v>
      </c>
      <c r="P1087" s="34" t="str">
        <f t="shared" si="85"/>
        <v/>
      </c>
      <c r="V1087" t="s">
        <v>16</v>
      </c>
      <c r="W1087" t="s">
        <v>1456</v>
      </c>
      <c r="X1087" t="s">
        <v>1457</v>
      </c>
      <c r="Y1087" t="s">
        <v>1458</v>
      </c>
      <c r="Z1087" t="s">
        <v>1459</v>
      </c>
      <c r="AA1087" t="s">
        <v>3032</v>
      </c>
      <c r="AB1087" t="s">
        <v>3033</v>
      </c>
    </row>
    <row r="1088" spans="1:28" ht="15" hidden="1" customHeight="1" x14ac:dyDescent="0.2">
      <c r="A1088" t="s">
        <v>1008</v>
      </c>
      <c r="B1088" t="s">
        <v>1453</v>
      </c>
      <c r="C1088" s="50">
        <f t="shared" ca="1" si="82"/>
        <v>40</v>
      </c>
      <c r="D1088" t="s">
        <v>5017</v>
      </c>
      <c r="F1088" s="34" t="str">
        <f>IF(AND(V1088="TEXT",AB1088&lt;&gt;""),"Coded",VLOOKUP(V1088,Lists!$E$1:$F$12,2,FALSE))</f>
        <v>Coded</v>
      </c>
      <c r="G1088" s="50">
        <f t="shared" ca="1" si="83"/>
        <v>30</v>
      </c>
      <c r="H1088" t="s">
        <v>3034</v>
      </c>
      <c r="J1088" s="34" t="str">
        <f t="shared" si="84"/>
        <v/>
      </c>
      <c r="K1088" s="34" t="str">
        <f t="shared" si="81"/>
        <v/>
      </c>
      <c r="O1088" t="s">
        <v>1015</v>
      </c>
      <c r="P1088" s="34" t="str">
        <f t="shared" si="85"/>
        <v/>
      </c>
      <c r="V1088" t="s">
        <v>16</v>
      </c>
      <c r="W1088" t="s">
        <v>1456</v>
      </c>
      <c r="X1088" t="s">
        <v>1457</v>
      </c>
      <c r="Y1088" t="s">
        <v>1458</v>
      </c>
      <c r="Z1088" t="s">
        <v>1459</v>
      </c>
      <c r="AA1088" t="s">
        <v>3034</v>
      </c>
      <c r="AB1088" t="s">
        <v>3039</v>
      </c>
    </row>
    <row r="1089" spans="1:28" ht="15" hidden="1" customHeight="1" x14ac:dyDescent="0.2">
      <c r="A1089" t="s">
        <v>1008</v>
      </c>
      <c r="B1089" t="s">
        <v>1453</v>
      </c>
      <c r="C1089" s="50">
        <f t="shared" ca="1" si="82"/>
        <v>40</v>
      </c>
      <c r="D1089" t="s">
        <v>5017</v>
      </c>
      <c r="F1089" s="34" t="str">
        <f>IF(AND(V1089="TEXT",AB1089&lt;&gt;""),"Coded",VLOOKUP(V1089,Lists!$E$1:$F$12,2,FALSE))</f>
        <v>Coded</v>
      </c>
      <c r="G1089" s="50">
        <f t="shared" ca="1" si="83"/>
        <v>31</v>
      </c>
      <c r="H1089" t="s">
        <v>3040</v>
      </c>
      <c r="J1089" s="34" t="str">
        <f t="shared" si="84"/>
        <v/>
      </c>
      <c r="K1089" s="34" t="str">
        <f t="shared" si="81"/>
        <v/>
      </c>
      <c r="O1089" t="s">
        <v>1015</v>
      </c>
      <c r="P1089" s="34" t="str">
        <f t="shared" si="85"/>
        <v/>
      </c>
      <c r="V1089" t="s">
        <v>16</v>
      </c>
      <c r="W1089" t="s">
        <v>1456</v>
      </c>
      <c r="X1089" t="s">
        <v>1457</v>
      </c>
      <c r="Y1089" t="s">
        <v>1458</v>
      </c>
      <c r="Z1089" t="s">
        <v>1459</v>
      </c>
      <c r="AA1089" t="s">
        <v>3040</v>
      </c>
      <c r="AB1089" t="s">
        <v>3045</v>
      </c>
    </row>
    <row r="1090" spans="1:28" ht="15" hidden="1" customHeight="1" x14ac:dyDescent="0.2">
      <c r="A1090" t="s">
        <v>1008</v>
      </c>
      <c r="B1090" t="s">
        <v>1453</v>
      </c>
      <c r="C1090" s="50">
        <f t="shared" ca="1" si="82"/>
        <v>40</v>
      </c>
      <c r="D1090" t="s">
        <v>5017</v>
      </c>
      <c r="F1090" s="34" t="str">
        <f>IF(AND(V1090="TEXT",AB1090&lt;&gt;""),"Coded",VLOOKUP(V1090,Lists!$E$1:$F$12,2,FALSE))</f>
        <v>Coded</v>
      </c>
      <c r="G1090" s="50">
        <f t="shared" ca="1" si="83"/>
        <v>32</v>
      </c>
      <c r="H1090" t="s">
        <v>3046</v>
      </c>
      <c r="J1090" s="34" t="str">
        <f t="shared" si="84"/>
        <v/>
      </c>
      <c r="K1090" s="34" t="str">
        <f t="shared" si="81"/>
        <v/>
      </c>
      <c r="O1090" t="s">
        <v>1015</v>
      </c>
      <c r="P1090" s="34" t="str">
        <f t="shared" si="85"/>
        <v/>
      </c>
      <c r="V1090" t="s">
        <v>16</v>
      </c>
      <c r="W1090" t="s">
        <v>1456</v>
      </c>
      <c r="X1090" t="s">
        <v>1457</v>
      </c>
      <c r="Y1090" t="s">
        <v>1458</v>
      </c>
      <c r="Z1090" t="s">
        <v>1459</v>
      </c>
      <c r="AA1090" t="s">
        <v>3046</v>
      </c>
      <c r="AB1090" t="s">
        <v>3048</v>
      </c>
    </row>
    <row r="1091" spans="1:28" ht="15" hidden="1" customHeight="1" x14ac:dyDescent="0.2">
      <c r="A1091" t="s">
        <v>1008</v>
      </c>
      <c r="B1091" t="s">
        <v>1453</v>
      </c>
      <c r="C1091" s="50">
        <f t="shared" ca="1" si="82"/>
        <v>40</v>
      </c>
      <c r="D1091" t="s">
        <v>5017</v>
      </c>
      <c r="F1091" s="34" t="str">
        <f>IF(AND(V1091="TEXT",AB1091&lt;&gt;""),"Coded",VLOOKUP(V1091,Lists!$E$1:$F$12,2,FALSE))</f>
        <v>Coded</v>
      </c>
      <c r="G1091" s="50">
        <f t="shared" ca="1" si="83"/>
        <v>33</v>
      </c>
      <c r="H1091" t="s">
        <v>3052</v>
      </c>
      <c r="J1091" s="34" t="str">
        <f t="shared" ref="J1091:J1154" si="86">IF(V1091="BOOLEAN","Yes/no",IF(V1091="TRUE_ONLY","True only",IF(V1091="INTEGER","Integer",IF(V1091="INTEGER_ZERO_OR_POSITIVE","Integer zero or positive",""))))</f>
        <v/>
      </c>
      <c r="K1091" s="34" t="str">
        <f t="shared" ref="K1091:K1154" si="87">IF(V1091="LONG_TEXT",255,IF(AND(V1091="TEXT",AB1091=""),50,""))</f>
        <v/>
      </c>
      <c r="O1091" t="s">
        <v>1015</v>
      </c>
      <c r="P1091" s="34" t="str">
        <f t="shared" si="85"/>
        <v/>
      </c>
      <c r="V1091" t="s">
        <v>16</v>
      </c>
      <c r="W1091" t="s">
        <v>1456</v>
      </c>
      <c r="X1091" t="s">
        <v>1457</v>
      </c>
      <c r="Y1091" t="s">
        <v>1458</v>
      </c>
      <c r="Z1091" t="s">
        <v>1459</v>
      </c>
      <c r="AA1091" t="s">
        <v>3052</v>
      </c>
      <c r="AB1091" t="s">
        <v>3053</v>
      </c>
    </row>
    <row r="1092" spans="1:28" ht="15" hidden="1" customHeight="1" x14ac:dyDescent="0.2">
      <c r="A1092" t="s">
        <v>1008</v>
      </c>
      <c r="B1092" t="s">
        <v>1453</v>
      </c>
      <c r="C1092" s="50">
        <f t="shared" ref="C1092:C1155" ca="1" si="88">IF(A1092&lt;&gt;OFFSET(A1092,-1,0),1,OFFSET(C1092,-1,0)+IF(D1092=OFFSET(D1092,-1,0),0,1))</f>
        <v>40</v>
      </c>
      <c r="D1092" t="s">
        <v>5017</v>
      </c>
      <c r="F1092" s="34" t="str">
        <f>IF(AND(V1092="TEXT",AB1092&lt;&gt;""),"Coded",VLOOKUP(V1092,Lists!$E$1:$F$12,2,FALSE))</f>
        <v>Coded</v>
      </c>
      <c r="G1092" s="50">
        <f t="shared" ca="1" si="83"/>
        <v>34</v>
      </c>
      <c r="H1092" t="s">
        <v>3054</v>
      </c>
      <c r="J1092" s="34" t="str">
        <f t="shared" si="86"/>
        <v/>
      </c>
      <c r="K1092" s="34" t="str">
        <f t="shared" si="87"/>
        <v/>
      </c>
      <c r="O1092" t="s">
        <v>1015</v>
      </c>
      <c r="P1092" s="34" t="str">
        <f t="shared" si="85"/>
        <v/>
      </c>
      <c r="V1092" t="s">
        <v>16</v>
      </c>
      <c r="W1092" t="s">
        <v>1456</v>
      </c>
      <c r="X1092" t="s">
        <v>1457</v>
      </c>
      <c r="Y1092" t="s">
        <v>1458</v>
      </c>
      <c r="Z1092" t="s">
        <v>1459</v>
      </c>
      <c r="AA1092" t="s">
        <v>3054</v>
      </c>
      <c r="AB1092" t="s">
        <v>3058</v>
      </c>
    </row>
    <row r="1093" spans="1:28" ht="15" hidden="1" customHeight="1" x14ac:dyDescent="0.2">
      <c r="A1093" t="s">
        <v>1008</v>
      </c>
      <c r="B1093" t="s">
        <v>1453</v>
      </c>
      <c r="C1093" s="50">
        <f t="shared" ca="1" si="88"/>
        <v>40</v>
      </c>
      <c r="D1093" t="s">
        <v>5017</v>
      </c>
      <c r="F1093" s="34" t="str">
        <f>IF(AND(V1093="TEXT",AB1093&lt;&gt;""),"Coded",VLOOKUP(V1093,Lists!$E$1:$F$12,2,FALSE))</f>
        <v>Coded</v>
      </c>
      <c r="G1093" s="50">
        <f t="shared" ref="G1093:G1156" ca="1" si="89">IF(F1093="Coded",IF(D1093&lt;&gt;OFFSET(D1093,-1,0),1,_xlfn.MAXIFS(INDIRECT("G$1:G"&amp;ROW()-1),INDIRECT("A$1:A"&amp;ROW()-1),A1093,INDIRECT("D$1:D"&amp;ROW()-1),D1093)+1),"")</f>
        <v>35</v>
      </c>
      <c r="H1093" t="s">
        <v>3064</v>
      </c>
      <c r="J1093" s="34" t="str">
        <f t="shared" si="86"/>
        <v/>
      </c>
      <c r="K1093" s="34" t="str">
        <f t="shared" si="87"/>
        <v/>
      </c>
      <c r="O1093" t="s">
        <v>1015</v>
      </c>
      <c r="P1093" s="34" t="str">
        <f t="shared" si="85"/>
        <v/>
      </c>
      <c r="V1093" t="s">
        <v>16</v>
      </c>
      <c r="W1093" t="s">
        <v>1456</v>
      </c>
      <c r="X1093" t="s">
        <v>1457</v>
      </c>
      <c r="Y1093" t="s">
        <v>1458</v>
      </c>
      <c r="Z1093" t="s">
        <v>1459</v>
      </c>
      <c r="AA1093" t="s">
        <v>3064</v>
      </c>
      <c r="AB1093" t="s">
        <v>3065</v>
      </c>
    </row>
    <row r="1094" spans="1:28" ht="15" hidden="1" customHeight="1" x14ac:dyDescent="0.2">
      <c r="A1094" t="s">
        <v>1008</v>
      </c>
      <c r="B1094" t="s">
        <v>1453</v>
      </c>
      <c r="C1094" s="50">
        <f t="shared" ca="1" si="88"/>
        <v>40</v>
      </c>
      <c r="D1094" t="s">
        <v>5017</v>
      </c>
      <c r="F1094" s="34" t="str">
        <f>IF(AND(V1094="TEXT",AB1094&lt;&gt;""),"Coded",VLOOKUP(V1094,Lists!$E$1:$F$12,2,FALSE))</f>
        <v>Coded</v>
      </c>
      <c r="G1094" s="50">
        <f t="shared" ca="1" si="89"/>
        <v>36</v>
      </c>
      <c r="H1094" t="s">
        <v>3066</v>
      </c>
      <c r="J1094" s="34" t="str">
        <f t="shared" si="86"/>
        <v/>
      </c>
      <c r="K1094" s="34" t="str">
        <f t="shared" si="87"/>
        <v/>
      </c>
      <c r="O1094" t="s">
        <v>1015</v>
      </c>
      <c r="P1094" s="34" t="str">
        <f t="shared" si="85"/>
        <v/>
      </c>
      <c r="V1094" t="s">
        <v>16</v>
      </c>
      <c r="W1094" t="s">
        <v>1456</v>
      </c>
      <c r="X1094" t="s">
        <v>1457</v>
      </c>
      <c r="Y1094" t="s">
        <v>1458</v>
      </c>
      <c r="Z1094" t="s">
        <v>1459</v>
      </c>
      <c r="AA1094" t="s">
        <v>3066</v>
      </c>
      <c r="AB1094" t="s">
        <v>3069</v>
      </c>
    </row>
    <row r="1095" spans="1:28" ht="15" hidden="1" customHeight="1" x14ac:dyDescent="0.2">
      <c r="A1095" t="s">
        <v>1008</v>
      </c>
      <c r="B1095" t="s">
        <v>1453</v>
      </c>
      <c r="C1095" s="50">
        <f t="shared" ca="1" si="88"/>
        <v>40</v>
      </c>
      <c r="D1095" t="s">
        <v>5017</v>
      </c>
      <c r="F1095" s="34" t="str">
        <f>IF(AND(V1095="TEXT",AB1095&lt;&gt;""),"Coded",VLOOKUP(V1095,Lists!$E$1:$F$12,2,FALSE))</f>
        <v>Coded</v>
      </c>
      <c r="G1095" s="50">
        <f t="shared" ca="1" si="89"/>
        <v>37</v>
      </c>
      <c r="H1095" t="s">
        <v>3072</v>
      </c>
      <c r="J1095" s="34" t="str">
        <f t="shared" si="86"/>
        <v/>
      </c>
      <c r="K1095" s="34" t="str">
        <f t="shared" si="87"/>
        <v/>
      </c>
      <c r="O1095" t="s">
        <v>1015</v>
      </c>
      <c r="P1095" s="34" t="str">
        <f t="shared" si="85"/>
        <v/>
      </c>
      <c r="V1095" t="s">
        <v>16</v>
      </c>
      <c r="W1095" t="s">
        <v>1456</v>
      </c>
      <c r="X1095" t="s">
        <v>1457</v>
      </c>
      <c r="Y1095" t="s">
        <v>1458</v>
      </c>
      <c r="Z1095" t="s">
        <v>1459</v>
      </c>
      <c r="AA1095" t="s">
        <v>3072</v>
      </c>
      <c r="AB1095" t="s">
        <v>3073</v>
      </c>
    </row>
    <row r="1096" spans="1:28" ht="15" hidden="1" customHeight="1" x14ac:dyDescent="0.2">
      <c r="A1096" t="s">
        <v>1008</v>
      </c>
      <c r="B1096" t="s">
        <v>1453</v>
      </c>
      <c r="C1096" s="50">
        <f t="shared" ca="1" si="88"/>
        <v>40</v>
      </c>
      <c r="D1096" t="s">
        <v>5017</v>
      </c>
      <c r="F1096" s="34" t="str">
        <f>IF(AND(V1096="TEXT",AB1096&lt;&gt;""),"Coded",VLOOKUP(V1096,Lists!$E$1:$F$12,2,FALSE))</f>
        <v>Coded</v>
      </c>
      <c r="G1096" s="50">
        <f t="shared" ca="1" si="89"/>
        <v>38</v>
      </c>
      <c r="H1096" t="s">
        <v>3079</v>
      </c>
      <c r="J1096" s="34" t="str">
        <f t="shared" si="86"/>
        <v/>
      </c>
      <c r="K1096" s="34" t="str">
        <f t="shared" si="87"/>
        <v/>
      </c>
      <c r="O1096" t="s">
        <v>1015</v>
      </c>
      <c r="P1096" s="34" t="str">
        <f t="shared" si="85"/>
        <v/>
      </c>
      <c r="V1096" t="s">
        <v>16</v>
      </c>
      <c r="W1096" t="s">
        <v>1456</v>
      </c>
      <c r="X1096" t="s">
        <v>1457</v>
      </c>
      <c r="Y1096" t="s">
        <v>1458</v>
      </c>
      <c r="Z1096" t="s">
        <v>1459</v>
      </c>
      <c r="AA1096" t="s">
        <v>3079</v>
      </c>
      <c r="AB1096" t="s">
        <v>3080</v>
      </c>
    </row>
    <row r="1097" spans="1:28" ht="15" hidden="1" customHeight="1" x14ac:dyDescent="0.2">
      <c r="A1097" t="s">
        <v>1008</v>
      </c>
      <c r="B1097" t="s">
        <v>1453</v>
      </c>
      <c r="C1097" s="50">
        <f t="shared" ca="1" si="88"/>
        <v>40</v>
      </c>
      <c r="D1097" t="s">
        <v>5017</v>
      </c>
      <c r="F1097" s="34" t="str">
        <f>IF(AND(V1097="TEXT",AB1097&lt;&gt;""),"Coded",VLOOKUP(V1097,Lists!$E$1:$F$12,2,FALSE))</f>
        <v>Coded</v>
      </c>
      <c r="G1097" s="50">
        <f t="shared" ca="1" si="89"/>
        <v>39</v>
      </c>
      <c r="H1097" t="s">
        <v>3081</v>
      </c>
      <c r="J1097" s="34" t="str">
        <f t="shared" si="86"/>
        <v/>
      </c>
      <c r="K1097" s="34" t="str">
        <f t="shared" si="87"/>
        <v/>
      </c>
      <c r="O1097" t="s">
        <v>1015</v>
      </c>
      <c r="P1097" s="34" t="str">
        <f t="shared" si="85"/>
        <v/>
      </c>
      <c r="V1097" t="s">
        <v>16</v>
      </c>
      <c r="W1097" t="s">
        <v>1456</v>
      </c>
      <c r="X1097" t="s">
        <v>1457</v>
      </c>
      <c r="Y1097" t="s">
        <v>1458</v>
      </c>
      <c r="Z1097" t="s">
        <v>1459</v>
      </c>
      <c r="AA1097" t="s">
        <v>3081</v>
      </c>
      <c r="AB1097" t="s">
        <v>3086</v>
      </c>
    </row>
    <row r="1098" spans="1:28" ht="15" hidden="1" customHeight="1" x14ac:dyDescent="0.2">
      <c r="A1098" t="s">
        <v>1008</v>
      </c>
      <c r="B1098" t="s">
        <v>1453</v>
      </c>
      <c r="C1098" s="50">
        <f t="shared" ca="1" si="88"/>
        <v>40</v>
      </c>
      <c r="D1098" t="s">
        <v>5017</v>
      </c>
      <c r="F1098" s="34" t="str">
        <f>IF(AND(V1098="TEXT",AB1098&lt;&gt;""),"Coded",VLOOKUP(V1098,Lists!$E$1:$F$12,2,FALSE))</f>
        <v>Coded</v>
      </c>
      <c r="G1098" s="50">
        <f t="shared" ca="1" si="89"/>
        <v>40</v>
      </c>
      <c r="H1098" t="s">
        <v>3087</v>
      </c>
      <c r="J1098" s="34" t="str">
        <f t="shared" si="86"/>
        <v/>
      </c>
      <c r="K1098" s="34" t="str">
        <f t="shared" si="87"/>
        <v/>
      </c>
      <c r="O1098" t="s">
        <v>1015</v>
      </c>
      <c r="P1098" s="34" t="str">
        <f t="shared" si="85"/>
        <v/>
      </c>
      <c r="V1098" t="s">
        <v>16</v>
      </c>
      <c r="W1098" t="s">
        <v>1456</v>
      </c>
      <c r="X1098" t="s">
        <v>1457</v>
      </c>
      <c r="Y1098" t="s">
        <v>1458</v>
      </c>
      <c r="Z1098" t="s">
        <v>1459</v>
      </c>
      <c r="AA1098" t="s">
        <v>3087</v>
      </c>
      <c r="AB1098" t="s">
        <v>3089</v>
      </c>
    </row>
    <row r="1099" spans="1:28" ht="15" hidden="1" customHeight="1" x14ac:dyDescent="0.2">
      <c r="A1099" t="s">
        <v>1008</v>
      </c>
      <c r="B1099" t="s">
        <v>1453</v>
      </c>
      <c r="C1099" s="50">
        <f t="shared" ca="1" si="88"/>
        <v>40</v>
      </c>
      <c r="D1099" t="s">
        <v>5017</v>
      </c>
      <c r="F1099" s="34" t="str">
        <f>IF(AND(V1099="TEXT",AB1099&lt;&gt;""),"Coded",VLOOKUP(V1099,Lists!$E$1:$F$12,2,FALSE))</f>
        <v>Coded</v>
      </c>
      <c r="G1099" s="50">
        <f t="shared" ca="1" si="89"/>
        <v>41</v>
      </c>
      <c r="H1099" t="s">
        <v>3092</v>
      </c>
      <c r="J1099" s="34" t="str">
        <f t="shared" si="86"/>
        <v/>
      </c>
      <c r="K1099" s="34" t="str">
        <f t="shared" si="87"/>
        <v/>
      </c>
      <c r="O1099" t="s">
        <v>1015</v>
      </c>
      <c r="P1099" s="34" t="str">
        <f t="shared" si="85"/>
        <v/>
      </c>
      <c r="V1099" t="s">
        <v>16</v>
      </c>
      <c r="W1099" t="s">
        <v>1456</v>
      </c>
      <c r="X1099" t="s">
        <v>1457</v>
      </c>
      <c r="Y1099" t="s">
        <v>1458</v>
      </c>
      <c r="Z1099" t="s">
        <v>1459</v>
      </c>
      <c r="AA1099" t="s">
        <v>3092</v>
      </c>
      <c r="AB1099" t="s">
        <v>3093</v>
      </c>
    </row>
    <row r="1100" spans="1:28" ht="15" hidden="1" customHeight="1" x14ac:dyDescent="0.2">
      <c r="A1100" t="s">
        <v>1008</v>
      </c>
      <c r="B1100" t="s">
        <v>1453</v>
      </c>
      <c r="C1100" s="50">
        <f t="shared" ca="1" si="88"/>
        <v>40</v>
      </c>
      <c r="D1100" t="s">
        <v>5017</v>
      </c>
      <c r="F1100" s="34" t="str">
        <f>IF(AND(V1100="TEXT",AB1100&lt;&gt;""),"Coded",VLOOKUP(V1100,Lists!$E$1:$F$12,2,FALSE))</f>
        <v>Coded</v>
      </c>
      <c r="G1100" s="50">
        <f t="shared" ca="1" si="89"/>
        <v>42</v>
      </c>
      <c r="H1100" t="s">
        <v>4435</v>
      </c>
      <c r="J1100" s="34" t="str">
        <f t="shared" si="86"/>
        <v/>
      </c>
      <c r="K1100" s="34" t="str">
        <f t="shared" si="87"/>
        <v/>
      </c>
      <c r="O1100" t="s">
        <v>1015</v>
      </c>
      <c r="P1100" s="34" t="str">
        <f t="shared" si="85"/>
        <v/>
      </c>
      <c r="V1100" t="s">
        <v>16</v>
      </c>
      <c r="W1100" t="s">
        <v>1456</v>
      </c>
      <c r="X1100" t="s">
        <v>1457</v>
      </c>
      <c r="Y1100" t="s">
        <v>1458</v>
      </c>
      <c r="Z1100" t="s">
        <v>1459</v>
      </c>
      <c r="AA1100" t="s">
        <v>4435</v>
      </c>
      <c r="AB1100" t="s">
        <v>4436</v>
      </c>
    </row>
    <row r="1101" spans="1:28" ht="15" hidden="1" customHeight="1" x14ac:dyDescent="0.2">
      <c r="A1101" t="s">
        <v>1008</v>
      </c>
      <c r="B1101" t="s">
        <v>1453</v>
      </c>
      <c r="C1101" s="50">
        <f t="shared" ca="1" si="88"/>
        <v>41</v>
      </c>
      <c r="D1101" t="s">
        <v>5018</v>
      </c>
      <c r="F1101" s="34" t="str">
        <f>IF(AND(V1101="TEXT",AB1101&lt;&gt;""),"Coded",VLOOKUP(V1101,Lists!$E$1:$F$12,2,FALSE))</f>
        <v>Text</v>
      </c>
      <c r="G1101" s="50" t="str">
        <f t="shared" ca="1" si="89"/>
        <v/>
      </c>
      <c r="H1101" t="s">
        <v>1015</v>
      </c>
      <c r="J1101" s="34" t="str">
        <f t="shared" si="86"/>
        <v/>
      </c>
      <c r="K1101" s="34">
        <f t="shared" si="87"/>
        <v>50</v>
      </c>
      <c r="O1101" t="s">
        <v>5019</v>
      </c>
      <c r="P1101" s="34" t="str">
        <f t="shared" si="85"/>
        <v>Hide concept if [Precipitating event 1] &lt;&gt; 'Other'</v>
      </c>
      <c r="V1101" t="s">
        <v>16</v>
      </c>
      <c r="W1101" t="s">
        <v>1449</v>
      </c>
      <c r="X1101" t="s">
        <v>1450</v>
      </c>
      <c r="Y1101" t="s">
        <v>1015</v>
      </c>
      <c r="Z1101" t="s">
        <v>1015</v>
      </c>
      <c r="AA1101" t="s">
        <v>1015</v>
      </c>
      <c r="AB1101" t="s">
        <v>1015</v>
      </c>
    </row>
    <row r="1102" spans="1:28" ht="15" hidden="1" customHeight="1" x14ac:dyDescent="0.2">
      <c r="A1102" t="s">
        <v>1008</v>
      </c>
      <c r="B1102" t="s">
        <v>1453</v>
      </c>
      <c r="C1102" s="50">
        <f t="shared" ca="1" si="88"/>
        <v>42</v>
      </c>
      <c r="D1102" t="s">
        <v>3095</v>
      </c>
      <c r="F1102" s="34" t="str">
        <f>IF(AND(V1102="TEXT",AB1102&lt;&gt;""),"Coded",VLOOKUP(V1102,Lists!$E$1:$F$12,2,FALSE))</f>
        <v>Coded</v>
      </c>
      <c r="G1102" s="50">
        <f t="shared" ca="1" si="89"/>
        <v>1</v>
      </c>
      <c r="H1102" t="s">
        <v>2893</v>
      </c>
      <c r="J1102" s="34" t="str">
        <f t="shared" si="86"/>
        <v/>
      </c>
      <c r="K1102" s="34" t="str">
        <f t="shared" si="87"/>
        <v/>
      </c>
      <c r="P1102" s="34" t="str">
        <f t="shared" si="85"/>
        <v/>
      </c>
      <c r="V1102" t="s">
        <v>16</v>
      </c>
      <c r="W1102" t="s">
        <v>1463</v>
      </c>
      <c r="X1102" t="s">
        <v>1464</v>
      </c>
      <c r="Y1102" t="s">
        <v>1458</v>
      </c>
      <c r="Z1102" t="s">
        <v>1459</v>
      </c>
      <c r="AA1102" t="s">
        <v>2893</v>
      </c>
      <c r="AB1102" t="s">
        <v>2894</v>
      </c>
    </row>
    <row r="1103" spans="1:28" ht="15" hidden="1" customHeight="1" x14ac:dyDescent="0.2">
      <c r="A1103" t="s">
        <v>1008</v>
      </c>
      <c r="B1103" t="s">
        <v>1453</v>
      </c>
      <c r="C1103" s="50">
        <f t="shared" ca="1" si="88"/>
        <v>42</v>
      </c>
      <c r="D1103" t="s">
        <v>3095</v>
      </c>
      <c r="F1103" s="34" t="str">
        <f>IF(AND(V1103="TEXT",AB1103&lt;&gt;""),"Coded",VLOOKUP(V1103,Lists!$E$1:$F$12,2,FALSE))</f>
        <v>Coded</v>
      </c>
      <c r="G1103" s="50">
        <f t="shared" ca="1" si="89"/>
        <v>2</v>
      </c>
      <c r="H1103" t="s">
        <v>2899</v>
      </c>
      <c r="J1103" s="34" t="str">
        <f t="shared" si="86"/>
        <v/>
      </c>
      <c r="K1103" s="34" t="str">
        <f t="shared" si="87"/>
        <v/>
      </c>
      <c r="O1103" t="s">
        <v>1015</v>
      </c>
      <c r="P1103" s="34" t="str">
        <f t="shared" si="85"/>
        <v/>
      </c>
      <c r="V1103" t="s">
        <v>16</v>
      </c>
      <c r="W1103" t="s">
        <v>1463</v>
      </c>
      <c r="X1103" t="s">
        <v>1464</v>
      </c>
      <c r="Y1103" t="s">
        <v>1458</v>
      </c>
      <c r="Z1103" t="s">
        <v>1459</v>
      </c>
      <c r="AA1103" t="s">
        <v>2899</v>
      </c>
      <c r="AB1103" t="s">
        <v>2900</v>
      </c>
    </row>
    <row r="1104" spans="1:28" ht="15" hidden="1" customHeight="1" x14ac:dyDescent="0.2">
      <c r="A1104" t="s">
        <v>1008</v>
      </c>
      <c r="B1104" t="s">
        <v>1453</v>
      </c>
      <c r="C1104" s="50">
        <f t="shared" ca="1" si="88"/>
        <v>42</v>
      </c>
      <c r="D1104" t="s">
        <v>3095</v>
      </c>
      <c r="F1104" s="34" t="str">
        <f>IF(AND(V1104="TEXT",AB1104&lt;&gt;""),"Coded",VLOOKUP(V1104,Lists!$E$1:$F$12,2,FALSE))</f>
        <v>Coded</v>
      </c>
      <c r="G1104" s="50">
        <f t="shared" ca="1" si="89"/>
        <v>3</v>
      </c>
      <c r="H1104" t="s">
        <v>2901</v>
      </c>
      <c r="J1104" s="34" t="str">
        <f t="shared" si="86"/>
        <v/>
      </c>
      <c r="K1104" s="34" t="str">
        <f t="shared" si="87"/>
        <v/>
      </c>
      <c r="O1104" t="s">
        <v>1015</v>
      </c>
      <c r="P1104" s="34" t="str">
        <f t="shared" si="85"/>
        <v/>
      </c>
      <c r="V1104" t="s">
        <v>16</v>
      </c>
      <c r="W1104" t="s">
        <v>1463</v>
      </c>
      <c r="X1104" t="s">
        <v>1464</v>
      </c>
      <c r="Y1104" t="s">
        <v>1458</v>
      </c>
      <c r="Z1104" t="s">
        <v>1459</v>
      </c>
      <c r="AA1104" t="s">
        <v>2901</v>
      </c>
      <c r="AB1104" t="s">
        <v>2906</v>
      </c>
    </row>
    <row r="1105" spans="1:28" ht="15" hidden="1" customHeight="1" x14ac:dyDescent="0.2">
      <c r="A1105" t="s">
        <v>1008</v>
      </c>
      <c r="B1105" t="s">
        <v>1453</v>
      </c>
      <c r="C1105" s="50">
        <f t="shared" ca="1" si="88"/>
        <v>42</v>
      </c>
      <c r="D1105" t="s">
        <v>3095</v>
      </c>
      <c r="F1105" s="34" t="str">
        <f>IF(AND(V1105="TEXT",AB1105&lt;&gt;""),"Coded",VLOOKUP(V1105,Lists!$E$1:$F$12,2,FALSE))</f>
        <v>Coded</v>
      </c>
      <c r="G1105" s="50">
        <f t="shared" ca="1" si="89"/>
        <v>4</v>
      </c>
      <c r="H1105" t="s">
        <v>2911</v>
      </c>
      <c r="J1105" s="34" t="str">
        <f t="shared" si="86"/>
        <v/>
      </c>
      <c r="K1105" s="34" t="str">
        <f t="shared" si="87"/>
        <v/>
      </c>
      <c r="O1105" t="s">
        <v>1015</v>
      </c>
      <c r="P1105" s="34" t="str">
        <f t="shared" si="85"/>
        <v/>
      </c>
      <c r="V1105" t="s">
        <v>16</v>
      </c>
      <c r="W1105" t="s">
        <v>1463</v>
      </c>
      <c r="X1105" t="s">
        <v>1464</v>
      </c>
      <c r="Y1105" t="s">
        <v>1458</v>
      </c>
      <c r="Z1105" t="s">
        <v>1459</v>
      </c>
      <c r="AA1105" t="s">
        <v>2911</v>
      </c>
      <c r="AB1105" t="s">
        <v>2912</v>
      </c>
    </row>
    <row r="1106" spans="1:28" ht="15" hidden="1" customHeight="1" x14ac:dyDescent="0.2">
      <c r="A1106" t="s">
        <v>1008</v>
      </c>
      <c r="B1106" t="s">
        <v>1453</v>
      </c>
      <c r="C1106" s="50">
        <f t="shared" ca="1" si="88"/>
        <v>42</v>
      </c>
      <c r="D1106" t="s">
        <v>3095</v>
      </c>
      <c r="F1106" s="34" t="str">
        <f>IF(AND(V1106="TEXT",AB1106&lt;&gt;""),"Coded",VLOOKUP(V1106,Lists!$E$1:$F$12,2,FALSE))</f>
        <v>Coded</v>
      </c>
      <c r="G1106" s="50">
        <f t="shared" ca="1" si="89"/>
        <v>5</v>
      </c>
      <c r="H1106" t="s">
        <v>2918</v>
      </c>
      <c r="J1106" s="34" t="str">
        <f t="shared" si="86"/>
        <v/>
      </c>
      <c r="K1106" s="34" t="str">
        <f t="shared" si="87"/>
        <v/>
      </c>
      <c r="O1106" t="s">
        <v>1015</v>
      </c>
      <c r="P1106" s="34" t="str">
        <f t="shared" ref="P1106:P1169" si="90">IF(RIGHT(TRIM(SUBSTITUTE(D1106,":","")),7)="specify","Hide concept if ["&amp;D1105&amp;"] &lt;&gt; 'Other'","")</f>
        <v/>
      </c>
      <c r="V1106" t="s">
        <v>16</v>
      </c>
      <c r="W1106" t="s">
        <v>1463</v>
      </c>
      <c r="X1106" t="s">
        <v>1464</v>
      </c>
      <c r="Y1106" t="s">
        <v>1458</v>
      </c>
      <c r="Z1106" t="s">
        <v>1459</v>
      </c>
      <c r="AA1106" t="s">
        <v>2918</v>
      </c>
      <c r="AB1106" t="s">
        <v>2919</v>
      </c>
    </row>
    <row r="1107" spans="1:28" ht="15" hidden="1" customHeight="1" x14ac:dyDescent="0.2">
      <c r="A1107" t="s">
        <v>1008</v>
      </c>
      <c r="B1107" t="s">
        <v>1453</v>
      </c>
      <c r="C1107" s="50">
        <f t="shared" ca="1" si="88"/>
        <v>42</v>
      </c>
      <c r="D1107" t="s">
        <v>3095</v>
      </c>
      <c r="F1107" s="34" t="str">
        <f>IF(AND(V1107="TEXT",AB1107&lt;&gt;""),"Coded",VLOOKUP(V1107,Lists!$E$1:$F$12,2,FALSE))</f>
        <v>Coded</v>
      </c>
      <c r="G1107" s="50">
        <f t="shared" ca="1" si="89"/>
        <v>6</v>
      </c>
      <c r="H1107" t="s">
        <v>2925</v>
      </c>
      <c r="J1107" s="34" t="str">
        <f t="shared" si="86"/>
        <v/>
      </c>
      <c r="K1107" s="34" t="str">
        <f t="shared" si="87"/>
        <v/>
      </c>
      <c r="O1107" t="s">
        <v>1015</v>
      </c>
      <c r="P1107" s="34" t="str">
        <f t="shared" si="90"/>
        <v/>
      </c>
      <c r="V1107" t="s">
        <v>16</v>
      </c>
      <c r="W1107" t="s">
        <v>1463</v>
      </c>
      <c r="X1107" t="s">
        <v>1464</v>
      </c>
      <c r="Y1107" t="s">
        <v>1458</v>
      </c>
      <c r="Z1107" t="s">
        <v>1459</v>
      </c>
      <c r="AA1107" t="s">
        <v>2925</v>
      </c>
      <c r="AB1107" t="s">
        <v>2926</v>
      </c>
    </row>
    <row r="1108" spans="1:28" ht="15" hidden="1" customHeight="1" x14ac:dyDescent="0.2">
      <c r="A1108" s="58" t="s">
        <v>1008</v>
      </c>
      <c r="B1108" s="58" t="s">
        <v>1453</v>
      </c>
      <c r="C1108" s="57">
        <f t="shared" ca="1" si="88"/>
        <v>42</v>
      </c>
      <c r="D1108" s="58" t="s">
        <v>3095</v>
      </c>
      <c r="E1108" s="58"/>
      <c r="F1108" s="56" t="str">
        <f>IF(AND(V1108="TEXT",AB1108&lt;&gt;""),"Coded",VLOOKUP(V1108,Lists!$E$1:$F$12,2,FALSE))</f>
        <v>Coded</v>
      </c>
      <c r="G1108" s="57">
        <f t="shared" ca="1" si="89"/>
        <v>7</v>
      </c>
      <c r="H1108" s="58" t="s">
        <v>4431</v>
      </c>
      <c r="J1108" s="34" t="str">
        <f t="shared" si="86"/>
        <v/>
      </c>
      <c r="K1108" s="34" t="str">
        <f t="shared" si="87"/>
        <v/>
      </c>
      <c r="O1108" t="s">
        <v>4982</v>
      </c>
      <c r="P1108" s="34" t="str">
        <f t="shared" si="90"/>
        <v/>
      </c>
      <c r="V1108" t="s">
        <v>16</v>
      </c>
      <c r="W1108" t="s">
        <v>1463</v>
      </c>
      <c r="X1108" t="s">
        <v>1464</v>
      </c>
      <c r="Y1108" t="s">
        <v>1458</v>
      </c>
      <c r="Z1108" t="s">
        <v>1459</v>
      </c>
      <c r="AA1108" t="s">
        <v>4431</v>
      </c>
      <c r="AB1108" t="s">
        <v>4432</v>
      </c>
    </row>
    <row r="1109" spans="1:28" ht="15" hidden="1" customHeight="1" x14ac:dyDescent="0.2">
      <c r="A1109" t="s">
        <v>1008</v>
      </c>
      <c r="B1109" t="s">
        <v>1453</v>
      </c>
      <c r="C1109" s="50">
        <f t="shared" ca="1" si="88"/>
        <v>42</v>
      </c>
      <c r="D1109" t="s">
        <v>3095</v>
      </c>
      <c r="F1109" s="34" t="str">
        <f>IF(AND(V1109="TEXT",AB1109&lt;&gt;""),"Coded",VLOOKUP(V1109,Lists!$E$1:$F$12,2,FALSE))</f>
        <v>Coded</v>
      </c>
      <c r="G1109" s="50">
        <f t="shared" ca="1" si="89"/>
        <v>8</v>
      </c>
      <c r="H1109" t="s">
        <v>4433</v>
      </c>
      <c r="J1109" s="34" t="str">
        <f t="shared" si="86"/>
        <v/>
      </c>
      <c r="K1109" s="34" t="str">
        <f t="shared" si="87"/>
        <v/>
      </c>
      <c r="O1109" t="s">
        <v>1015</v>
      </c>
      <c r="P1109" s="34" t="str">
        <f t="shared" si="90"/>
        <v/>
      </c>
      <c r="V1109" t="s">
        <v>16</v>
      </c>
      <c r="W1109" t="s">
        <v>1463</v>
      </c>
      <c r="X1109" t="s">
        <v>1464</v>
      </c>
      <c r="Y1109" t="s">
        <v>1458</v>
      </c>
      <c r="Z1109" t="s">
        <v>1459</v>
      </c>
      <c r="AA1109" t="s">
        <v>4433</v>
      </c>
      <c r="AB1109" t="s">
        <v>4434</v>
      </c>
    </row>
    <row r="1110" spans="1:28" ht="15" hidden="1" customHeight="1" x14ac:dyDescent="0.2">
      <c r="A1110" t="s">
        <v>1008</v>
      </c>
      <c r="B1110" t="s">
        <v>1453</v>
      </c>
      <c r="C1110" s="50">
        <f t="shared" ca="1" si="88"/>
        <v>42</v>
      </c>
      <c r="D1110" t="s">
        <v>3095</v>
      </c>
      <c r="F1110" s="34" t="str">
        <f>IF(AND(V1110="TEXT",AB1110&lt;&gt;""),"Coded",VLOOKUP(V1110,Lists!$E$1:$F$12,2,FALSE))</f>
        <v>Coded</v>
      </c>
      <c r="G1110" s="50">
        <f t="shared" ca="1" si="89"/>
        <v>9</v>
      </c>
      <c r="H1110" t="s">
        <v>2927</v>
      </c>
      <c r="J1110" s="34" t="str">
        <f t="shared" si="86"/>
        <v/>
      </c>
      <c r="K1110" s="34" t="str">
        <f t="shared" si="87"/>
        <v/>
      </c>
      <c r="O1110" t="s">
        <v>1015</v>
      </c>
      <c r="P1110" s="34" t="str">
        <f t="shared" si="90"/>
        <v/>
      </c>
      <c r="V1110" t="s">
        <v>16</v>
      </c>
      <c r="W1110" t="s">
        <v>1463</v>
      </c>
      <c r="X1110" t="s">
        <v>1464</v>
      </c>
      <c r="Y1110" t="s">
        <v>1458</v>
      </c>
      <c r="Z1110" t="s">
        <v>1459</v>
      </c>
      <c r="AA1110" t="s">
        <v>2927</v>
      </c>
      <c r="AB1110" t="s">
        <v>2929</v>
      </c>
    </row>
    <row r="1111" spans="1:28" ht="15" hidden="1" customHeight="1" x14ac:dyDescent="0.2">
      <c r="A1111" t="s">
        <v>1008</v>
      </c>
      <c r="B1111" t="s">
        <v>1453</v>
      </c>
      <c r="C1111" s="50">
        <f t="shared" ca="1" si="88"/>
        <v>42</v>
      </c>
      <c r="D1111" t="s">
        <v>3095</v>
      </c>
      <c r="F1111" s="34" t="str">
        <f>IF(AND(V1111="TEXT",AB1111&lt;&gt;""),"Coded",VLOOKUP(V1111,Lists!$E$1:$F$12,2,FALSE))</f>
        <v>Coded</v>
      </c>
      <c r="G1111" s="50">
        <f t="shared" ca="1" si="89"/>
        <v>10</v>
      </c>
      <c r="H1111" t="s">
        <v>2971</v>
      </c>
      <c r="J1111" s="34" t="str">
        <f t="shared" si="86"/>
        <v/>
      </c>
      <c r="K1111" s="34" t="str">
        <f t="shared" si="87"/>
        <v/>
      </c>
      <c r="O1111" t="s">
        <v>1015</v>
      </c>
      <c r="P1111" s="34" t="str">
        <f t="shared" si="90"/>
        <v/>
      </c>
      <c r="V1111" t="s">
        <v>16</v>
      </c>
      <c r="W1111" t="s">
        <v>1463</v>
      </c>
      <c r="X1111" t="s">
        <v>1464</v>
      </c>
      <c r="Y1111" t="s">
        <v>1458</v>
      </c>
      <c r="Z1111" t="s">
        <v>1459</v>
      </c>
      <c r="AA1111" t="s">
        <v>2971</v>
      </c>
      <c r="AB1111" t="s">
        <v>2972</v>
      </c>
    </row>
    <row r="1112" spans="1:28" ht="15" hidden="1" customHeight="1" x14ac:dyDescent="0.2">
      <c r="A1112" t="s">
        <v>1008</v>
      </c>
      <c r="B1112" t="s">
        <v>1453</v>
      </c>
      <c r="C1112" s="50">
        <f t="shared" ca="1" si="88"/>
        <v>42</v>
      </c>
      <c r="D1112" t="s">
        <v>3095</v>
      </c>
      <c r="F1112" s="34" t="str">
        <f>IF(AND(V1112="TEXT",AB1112&lt;&gt;""),"Coded",VLOOKUP(V1112,Lists!$E$1:$F$12,2,FALSE))</f>
        <v>Coded</v>
      </c>
      <c r="G1112" s="50">
        <f t="shared" ca="1" si="89"/>
        <v>11</v>
      </c>
      <c r="H1112" t="s">
        <v>2978</v>
      </c>
      <c r="J1112" s="34" t="str">
        <f t="shared" si="86"/>
        <v/>
      </c>
      <c r="K1112" s="34" t="str">
        <f t="shared" si="87"/>
        <v/>
      </c>
      <c r="O1112" t="s">
        <v>1015</v>
      </c>
      <c r="P1112" s="34" t="str">
        <f t="shared" si="90"/>
        <v/>
      </c>
      <c r="V1112" t="s">
        <v>16</v>
      </c>
      <c r="W1112" t="s">
        <v>1463</v>
      </c>
      <c r="X1112" t="s">
        <v>1464</v>
      </c>
      <c r="Y1112" t="s">
        <v>1458</v>
      </c>
      <c r="Z1112" t="s">
        <v>1459</v>
      </c>
      <c r="AA1112" t="s">
        <v>2978</v>
      </c>
      <c r="AB1112" t="s">
        <v>2979</v>
      </c>
    </row>
    <row r="1113" spans="1:28" ht="15" hidden="1" customHeight="1" x14ac:dyDescent="0.2">
      <c r="A1113" t="s">
        <v>1008</v>
      </c>
      <c r="B1113" t="s">
        <v>1453</v>
      </c>
      <c r="C1113" s="50">
        <f t="shared" ca="1" si="88"/>
        <v>42</v>
      </c>
      <c r="D1113" t="s">
        <v>3095</v>
      </c>
      <c r="F1113" s="34" t="str">
        <f>IF(AND(V1113="TEXT",AB1113&lt;&gt;""),"Coded",VLOOKUP(V1113,Lists!$E$1:$F$12,2,FALSE))</f>
        <v>Coded</v>
      </c>
      <c r="G1113" s="50">
        <f t="shared" ca="1" si="89"/>
        <v>12</v>
      </c>
      <c r="H1113" t="s">
        <v>2983</v>
      </c>
      <c r="J1113" s="34" t="str">
        <f t="shared" si="86"/>
        <v/>
      </c>
      <c r="K1113" s="34" t="str">
        <f t="shared" si="87"/>
        <v/>
      </c>
      <c r="O1113" t="s">
        <v>1015</v>
      </c>
      <c r="P1113" s="34" t="str">
        <f t="shared" si="90"/>
        <v/>
      </c>
      <c r="V1113" t="s">
        <v>16</v>
      </c>
      <c r="W1113" t="s">
        <v>1463</v>
      </c>
      <c r="X1113" t="s">
        <v>1464</v>
      </c>
      <c r="Y1113" t="s">
        <v>1458</v>
      </c>
      <c r="Z1113" t="s">
        <v>1459</v>
      </c>
      <c r="AA1113" t="s">
        <v>2983</v>
      </c>
      <c r="AB1113" t="s">
        <v>2984</v>
      </c>
    </row>
    <row r="1114" spans="1:28" ht="15" hidden="1" customHeight="1" x14ac:dyDescent="0.2">
      <c r="A1114" t="s">
        <v>1008</v>
      </c>
      <c r="B1114" t="s">
        <v>1453</v>
      </c>
      <c r="C1114" s="50">
        <f t="shared" ca="1" si="88"/>
        <v>42</v>
      </c>
      <c r="D1114" t="s">
        <v>3095</v>
      </c>
      <c r="F1114" s="34" t="str">
        <f>IF(AND(V1114="TEXT",AB1114&lt;&gt;""),"Coded",VLOOKUP(V1114,Lists!$E$1:$F$12,2,FALSE))</f>
        <v>Coded</v>
      </c>
      <c r="G1114" s="50">
        <f t="shared" ca="1" si="89"/>
        <v>13</v>
      </c>
      <c r="H1114" t="s">
        <v>2988</v>
      </c>
      <c r="J1114" s="34" t="str">
        <f t="shared" si="86"/>
        <v/>
      </c>
      <c r="K1114" s="34" t="str">
        <f t="shared" si="87"/>
        <v/>
      </c>
      <c r="O1114" t="s">
        <v>1015</v>
      </c>
      <c r="P1114" s="34" t="str">
        <f t="shared" si="90"/>
        <v/>
      </c>
      <c r="V1114" t="s">
        <v>16</v>
      </c>
      <c r="W1114" t="s">
        <v>1463</v>
      </c>
      <c r="X1114" t="s">
        <v>1464</v>
      </c>
      <c r="Y1114" t="s">
        <v>1458</v>
      </c>
      <c r="Z1114" t="s">
        <v>1459</v>
      </c>
      <c r="AA1114" t="s">
        <v>2988</v>
      </c>
      <c r="AB1114" t="s">
        <v>2989</v>
      </c>
    </row>
    <row r="1115" spans="1:28" ht="15" hidden="1" customHeight="1" x14ac:dyDescent="0.2">
      <c r="A1115" t="s">
        <v>1008</v>
      </c>
      <c r="B1115" t="s">
        <v>1453</v>
      </c>
      <c r="C1115" s="50">
        <f t="shared" ca="1" si="88"/>
        <v>42</v>
      </c>
      <c r="D1115" t="s">
        <v>3095</v>
      </c>
      <c r="F1115" s="34" t="str">
        <f>IF(AND(V1115="TEXT",AB1115&lt;&gt;""),"Coded",VLOOKUP(V1115,Lists!$E$1:$F$12,2,FALSE))</f>
        <v>Coded</v>
      </c>
      <c r="G1115" s="50">
        <f t="shared" ca="1" si="89"/>
        <v>14</v>
      </c>
      <c r="H1115" t="s">
        <v>2993</v>
      </c>
      <c r="J1115" s="34" t="str">
        <f t="shared" si="86"/>
        <v/>
      </c>
      <c r="K1115" s="34" t="str">
        <f t="shared" si="87"/>
        <v/>
      </c>
      <c r="O1115" t="s">
        <v>1015</v>
      </c>
      <c r="P1115" s="34" t="str">
        <f t="shared" si="90"/>
        <v/>
      </c>
      <c r="V1115" t="s">
        <v>16</v>
      </c>
      <c r="W1115" t="s">
        <v>1463</v>
      </c>
      <c r="X1115" t="s">
        <v>1464</v>
      </c>
      <c r="Y1115" t="s">
        <v>1458</v>
      </c>
      <c r="Z1115" t="s">
        <v>1459</v>
      </c>
      <c r="AA1115" t="s">
        <v>2993</v>
      </c>
      <c r="AB1115" t="s">
        <v>2994</v>
      </c>
    </row>
    <row r="1116" spans="1:28" ht="15" hidden="1" customHeight="1" x14ac:dyDescent="0.2">
      <c r="A1116" t="s">
        <v>1008</v>
      </c>
      <c r="B1116" t="s">
        <v>1453</v>
      </c>
      <c r="C1116" s="50">
        <f t="shared" ca="1" si="88"/>
        <v>42</v>
      </c>
      <c r="D1116" t="s">
        <v>3095</v>
      </c>
      <c r="F1116" s="34" t="str">
        <f>IF(AND(V1116="TEXT",AB1116&lt;&gt;""),"Coded",VLOOKUP(V1116,Lists!$E$1:$F$12,2,FALSE))</f>
        <v>Coded</v>
      </c>
      <c r="G1116" s="50">
        <f t="shared" ca="1" si="89"/>
        <v>15</v>
      </c>
      <c r="H1116" t="s">
        <v>3000</v>
      </c>
      <c r="J1116" s="34" t="str">
        <f t="shared" si="86"/>
        <v/>
      </c>
      <c r="K1116" s="34" t="str">
        <f t="shared" si="87"/>
        <v/>
      </c>
      <c r="O1116" t="s">
        <v>1015</v>
      </c>
      <c r="P1116" s="34" t="str">
        <f t="shared" si="90"/>
        <v/>
      </c>
      <c r="V1116" t="s">
        <v>16</v>
      </c>
      <c r="W1116" t="s">
        <v>1463</v>
      </c>
      <c r="X1116" t="s">
        <v>1464</v>
      </c>
      <c r="Y1116" t="s">
        <v>1458</v>
      </c>
      <c r="Z1116" t="s">
        <v>1459</v>
      </c>
      <c r="AA1116" t="s">
        <v>3000</v>
      </c>
      <c r="AB1116" t="s">
        <v>3001</v>
      </c>
    </row>
    <row r="1117" spans="1:28" ht="15" hidden="1" customHeight="1" x14ac:dyDescent="0.2">
      <c r="A1117" t="s">
        <v>1008</v>
      </c>
      <c r="B1117" t="s">
        <v>1453</v>
      </c>
      <c r="C1117" s="50">
        <f t="shared" ca="1" si="88"/>
        <v>42</v>
      </c>
      <c r="D1117" t="s">
        <v>3095</v>
      </c>
      <c r="F1117" s="34" t="str">
        <f>IF(AND(V1117="TEXT",AB1117&lt;&gt;""),"Coded",VLOOKUP(V1117,Lists!$E$1:$F$12,2,FALSE))</f>
        <v>Coded</v>
      </c>
      <c r="G1117" s="50">
        <f t="shared" ca="1" si="89"/>
        <v>16</v>
      </c>
      <c r="H1117" t="s">
        <v>3008</v>
      </c>
      <c r="J1117" s="34" t="str">
        <f t="shared" si="86"/>
        <v/>
      </c>
      <c r="K1117" s="34" t="str">
        <f t="shared" si="87"/>
        <v/>
      </c>
      <c r="O1117" t="s">
        <v>1015</v>
      </c>
      <c r="P1117" s="34" t="str">
        <f t="shared" si="90"/>
        <v/>
      </c>
      <c r="V1117" t="s">
        <v>16</v>
      </c>
      <c r="W1117" t="s">
        <v>1463</v>
      </c>
      <c r="X1117" t="s">
        <v>1464</v>
      </c>
      <c r="Y1117" t="s">
        <v>1458</v>
      </c>
      <c r="Z1117" t="s">
        <v>1459</v>
      </c>
      <c r="AA1117" t="s">
        <v>3008</v>
      </c>
      <c r="AB1117" t="s">
        <v>3009</v>
      </c>
    </row>
    <row r="1118" spans="1:28" ht="15" hidden="1" customHeight="1" x14ac:dyDescent="0.2">
      <c r="A1118" t="s">
        <v>1008</v>
      </c>
      <c r="B1118" t="s">
        <v>1453</v>
      </c>
      <c r="C1118" s="50">
        <f t="shared" ca="1" si="88"/>
        <v>42</v>
      </c>
      <c r="D1118" t="s">
        <v>3095</v>
      </c>
      <c r="F1118" s="34" t="str">
        <f>IF(AND(V1118="TEXT",AB1118&lt;&gt;""),"Coded",VLOOKUP(V1118,Lists!$E$1:$F$12,2,FALSE))</f>
        <v>Coded</v>
      </c>
      <c r="G1118" s="50">
        <f t="shared" ca="1" si="89"/>
        <v>17</v>
      </c>
      <c r="H1118" t="s">
        <v>3012</v>
      </c>
      <c r="J1118" s="34" t="str">
        <f t="shared" si="86"/>
        <v/>
      </c>
      <c r="K1118" s="34" t="str">
        <f t="shared" si="87"/>
        <v/>
      </c>
      <c r="O1118" t="s">
        <v>1015</v>
      </c>
      <c r="P1118" s="34" t="str">
        <f t="shared" si="90"/>
        <v/>
      </c>
      <c r="V1118" t="s">
        <v>16</v>
      </c>
      <c r="W1118" t="s">
        <v>1463</v>
      </c>
      <c r="X1118" t="s">
        <v>1464</v>
      </c>
      <c r="Y1118" t="s">
        <v>1458</v>
      </c>
      <c r="Z1118" t="s">
        <v>1459</v>
      </c>
      <c r="AA1118" t="s">
        <v>3012</v>
      </c>
      <c r="AB1118" t="s">
        <v>3013</v>
      </c>
    </row>
    <row r="1119" spans="1:28" ht="15" hidden="1" customHeight="1" x14ac:dyDescent="0.2">
      <c r="A1119" t="s">
        <v>1008</v>
      </c>
      <c r="B1119" t="s">
        <v>1453</v>
      </c>
      <c r="C1119" s="50">
        <f t="shared" ca="1" si="88"/>
        <v>42</v>
      </c>
      <c r="D1119" t="s">
        <v>3095</v>
      </c>
      <c r="F1119" s="34" t="str">
        <f>IF(AND(V1119="TEXT",AB1119&lt;&gt;""),"Coded",VLOOKUP(V1119,Lists!$E$1:$F$12,2,FALSE))</f>
        <v>Coded</v>
      </c>
      <c r="G1119" s="50">
        <f t="shared" ca="1" si="89"/>
        <v>18</v>
      </c>
      <c r="H1119" t="s">
        <v>3016</v>
      </c>
      <c r="J1119" s="34" t="str">
        <f t="shared" si="86"/>
        <v/>
      </c>
      <c r="K1119" s="34" t="str">
        <f t="shared" si="87"/>
        <v/>
      </c>
      <c r="O1119" t="s">
        <v>1015</v>
      </c>
      <c r="P1119" s="34" t="str">
        <f t="shared" si="90"/>
        <v/>
      </c>
      <c r="V1119" t="s">
        <v>16</v>
      </c>
      <c r="W1119" t="s">
        <v>1463</v>
      </c>
      <c r="X1119" t="s">
        <v>1464</v>
      </c>
      <c r="Y1119" t="s">
        <v>1458</v>
      </c>
      <c r="Z1119" t="s">
        <v>1459</v>
      </c>
      <c r="AA1119" t="s">
        <v>3016</v>
      </c>
      <c r="AB1119" t="s">
        <v>3017</v>
      </c>
    </row>
    <row r="1120" spans="1:28" ht="15" hidden="1" customHeight="1" x14ac:dyDescent="0.2">
      <c r="A1120" t="s">
        <v>1008</v>
      </c>
      <c r="B1120" t="s">
        <v>1453</v>
      </c>
      <c r="C1120" s="50">
        <f t="shared" ca="1" si="88"/>
        <v>42</v>
      </c>
      <c r="D1120" t="s">
        <v>3095</v>
      </c>
      <c r="F1120" s="34" t="str">
        <f>IF(AND(V1120="TEXT",AB1120&lt;&gt;""),"Coded",VLOOKUP(V1120,Lists!$E$1:$F$12,2,FALSE))</f>
        <v>Coded</v>
      </c>
      <c r="G1120" s="50">
        <f t="shared" ca="1" si="89"/>
        <v>19</v>
      </c>
      <c r="H1120" t="s">
        <v>3018</v>
      </c>
      <c r="J1120" s="34" t="str">
        <f t="shared" si="86"/>
        <v/>
      </c>
      <c r="K1120" s="34" t="str">
        <f t="shared" si="87"/>
        <v/>
      </c>
      <c r="O1120" t="s">
        <v>1015</v>
      </c>
      <c r="P1120" s="34" t="str">
        <f t="shared" si="90"/>
        <v/>
      </c>
      <c r="V1120" t="s">
        <v>16</v>
      </c>
      <c r="W1120" t="s">
        <v>1463</v>
      </c>
      <c r="X1120" t="s">
        <v>1464</v>
      </c>
      <c r="Y1120" t="s">
        <v>1458</v>
      </c>
      <c r="Z1120" t="s">
        <v>1459</v>
      </c>
      <c r="AA1120" t="s">
        <v>3018</v>
      </c>
      <c r="AB1120" t="s">
        <v>3020</v>
      </c>
    </row>
    <row r="1121" spans="1:28" ht="15" hidden="1" customHeight="1" x14ac:dyDescent="0.2">
      <c r="A1121" t="s">
        <v>1008</v>
      </c>
      <c r="B1121" t="s">
        <v>1453</v>
      </c>
      <c r="C1121" s="50">
        <f t="shared" ca="1" si="88"/>
        <v>42</v>
      </c>
      <c r="D1121" t="s">
        <v>3095</v>
      </c>
      <c r="F1121" s="34" t="str">
        <f>IF(AND(V1121="TEXT",AB1121&lt;&gt;""),"Coded",VLOOKUP(V1121,Lists!$E$1:$F$12,2,FALSE))</f>
        <v>Coded</v>
      </c>
      <c r="G1121" s="50">
        <f t="shared" ca="1" si="89"/>
        <v>20</v>
      </c>
      <c r="H1121" t="s">
        <v>2932</v>
      </c>
      <c r="J1121" s="34" t="str">
        <f t="shared" si="86"/>
        <v/>
      </c>
      <c r="K1121" s="34" t="str">
        <f t="shared" si="87"/>
        <v/>
      </c>
      <c r="O1121" t="s">
        <v>1015</v>
      </c>
      <c r="P1121" s="34" t="str">
        <f t="shared" si="90"/>
        <v/>
      </c>
      <c r="V1121" t="s">
        <v>16</v>
      </c>
      <c r="W1121" t="s">
        <v>1463</v>
      </c>
      <c r="X1121" t="s">
        <v>1464</v>
      </c>
      <c r="Y1121" t="s">
        <v>1458</v>
      </c>
      <c r="Z1121" t="s">
        <v>1459</v>
      </c>
      <c r="AA1121" t="s">
        <v>2932</v>
      </c>
      <c r="AB1121" t="s">
        <v>2933</v>
      </c>
    </row>
    <row r="1122" spans="1:28" ht="15" hidden="1" customHeight="1" x14ac:dyDescent="0.2">
      <c r="A1122" t="s">
        <v>1008</v>
      </c>
      <c r="B1122" t="s">
        <v>1453</v>
      </c>
      <c r="C1122" s="50">
        <f t="shared" ca="1" si="88"/>
        <v>42</v>
      </c>
      <c r="D1122" t="s">
        <v>3095</v>
      </c>
      <c r="F1122" s="34" t="str">
        <f>IF(AND(V1122="TEXT",AB1122&lt;&gt;""),"Coded",VLOOKUP(V1122,Lists!$E$1:$F$12,2,FALSE))</f>
        <v>Coded</v>
      </c>
      <c r="G1122" s="50">
        <f t="shared" ca="1" si="89"/>
        <v>21</v>
      </c>
      <c r="H1122" t="s">
        <v>2936</v>
      </c>
      <c r="J1122" s="34" t="str">
        <f t="shared" si="86"/>
        <v/>
      </c>
      <c r="K1122" s="34" t="str">
        <f t="shared" si="87"/>
        <v/>
      </c>
      <c r="O1122" t="s">
        <v>1015</v>
      </c>
      <c r="P1122" s="34" t="str">
        <f t="shared" si="90"/>
        <v/>
      </c>
      <c r="V1122" t="s">
        <v>16</v>
      </c>
      <c r="W1122" t="s">
        <v>1463</v>
      </c>
      <c r="X1122" t="s">
        <v>1464</v>
      </c>
      <c r="Y1122" t="s">
        <v>1458</v>
      </c>
      <c r="Z1122" t="s">
        <v>1459</v>
      </c>
      <c r="AA1122" t="s">
        <v>2936</v>
      </c>
      <c r="AB1122" t="s">
        <v>2937</v>
      </c>
    </row>
    <row r="1123" spans="1:28" ht="15" hidden="1" customHeight="1" x14ac:dyDescent="0.2">
      <c r="A1123" t="s">
        <v>1008</v>
      </c>
      <c r="B1123" t="s">
        <v>1453</v>
      </c>
      <c r="C1123" s="50">
        <f t="shared" ca="1" si="88"/>
        <v>42</v>
      </c>
      <c r="D1123" t="s">
        <v>3095</v>
      </c>
      <c r="F1123" s="34" t="str">
        <f>IF(AND(V1123="TEXT",AB1123&lt;&gt;""),"Coded",VLOOKUP(V1123,Lists!$E$1:$F$12,2,FALSE))</f>
        <v>Coded</v>
      </c>
      <c r="G1123" s="50">
        <f t="shared" ca="1" si="89"/>
        <v>22</v>
      </c>
      <c r="H1123" t="s">
        <v>2942</v>
      </c>
      <c r="J1123" s="34" t="str">
        <f t="shared" si="86"/>
        <v/>
      </c>
      <c r="K1123" s="34" t="str">
        <f t="shared" si="87"/>
        <v/>
      </c>
      <c r="O1123" t="s">
        <v>1015</v>
      </c>
      <c r="P1123" s="34" t="str">
        <f t="shared" si="90"/>
        <v/>
      </c>
      <c r="V1123" t="s">
        <v>16</v>
      </c>
      <c r="W1123" t="s">
        <v>1463</v>
      </c>
      <c r="X1123" t="s">
        <v>1464</v>
      </c>
      <c r="Y1123" t="s">
        <v>1458</v>
      </c>
      <c r="Z1123" t="s">
        <v>1459</v>
      </c>
      <c r="AA1123" t="s">
        <v>2942</v>
      </c>
      <c r="AB1123" t="s">
        <v>2943</v>
      </c>
    </row>
    <row r="1124" spans="1:28" ht="15" hidden="1" customHeight="1" x14ac:dyDescent="0.2">
      <c r="A1124" t="s">
        <v>1008</v>
      </c>
      <c r="B1124" t="s">
        <v>1453</v>
      </c>
      <c r="C1124" s="50">
        <f t="shared" ca="1" si="88"/>
        <v>42</v>
      </c>
      <c r="D1124" t="s">
        <v>3095</v>
      </c>
      <c r="F1124" s="34" t="str">
        <f>IF(AND(V1124="TEXT",AB1124&lt;&gt;""),"Coded",VLOOKUP(V1124,Lists!$E$1:$F$12,2,FALSE))</f>
        <v>Coded</v>
      </c>
      <c r="G1124" s="50">
        <f t="shared" ca="1" si="89"/>
        <v>23</v>
      </c>
      <c r="H1124" t="s">
        <v>2946</v>
      </c>
      <c r="J1124" s="34" t="str">
        <f t="shared" si="86"/>
        <v/>
      </c>
      <c r="K1124" s="34" t="str">
        <f t="shared" si="87"/>
        <v/>
      </c>
      <c r="O1124" t="s">
        <v>1015</v>
      </c>
      <c r="P1124" s="34" t="str">
        <f t="shared" si="90"/>
        <v/>
      </c>
      <c r="V1124" t="s">
        <v>16</v>
      </c>
      <c r="W1124" t="s">
        <v>1463</v>
      </c>
      <c r="X1124" t="s">
        <v>1464</v>
      </c>
      <c r="Y1124" t="s">
        <v>1458</v>
      </c>
      <c r="Z1124" t="s">
        <v>1459</v>
      </c>
      <c r="AA1124" t="s">
        <v>2946</v>
      </c>
      <c r="AB1124" t="s">
        <v>2947</v>
      </c>
    </row>
    <row r="1125" spans="1:28" ht="15" hidden="1" customHeight="1" x14ac:dyDescent="0.2">
      <c r="A1125" t="s">
        <v>1008</v>
      </c>
      <c r="B1125" t="s">
        <v>1453</v>
      </c>
      <c r="C1125" s="50">
        <f t="shared" ca="1" si="88"/>
        <v>42</v>
      </c>
      <c r="D1125" t="s">
        <v>3095</v>
      </c>
      <c r="F1125" s="34" t="str">
        <f>IF(AND(V1125="TEXT",AB1125&lt;&gt;""),"Coded",VLOOKUP(V1125,Lists!$E$1:$F$12,2,FALSE))</f>
        <v>Coded</v>
      </c>
      <c r="G1125" s="50">
        <f t="shared" ca="1" si="89"/>
        <v>24</v>
      </c>
      <c r="H1125" t="s">
        <v>2948</v>
      </c>
      <c r="J1125" s="34" t="str">
        <f t="shared" si="86"/>
        <v/>
      </c>
      <c r="K1125" s="34" t="str">
        <f t="shared" si="87"/>
        <v/>
      </c>
      <c r="O1125" t="s">
        <v>1015</v>
      </c>
      <c r="P1125" s="34" t="str">
        <f t="shared" si="90"/>
        <v/>
      </c>
      <c r="V1125" t="s">
        <v>16</v>
      </c>
      <c r="W1125" t="s">
        <v>1463</v>
      </c>
      <c r="X1125" t="s">
        <v>1464</v>
      </c>
      <c r="Y1125" t="s">
        <v>1458</v>
      </c>
      <c r="Z1125" t="s">
        <v>1459</v>
      </c>
      <c r="AA1125" t="s">
        <v>2948</v>
      </c>
      <c r="AB1125" t="s">
        <v>2950</v>
      </c>
    </row>
    <row r="1126" spans="1:28" ht="15" hidden="1" customHeight="1" x14ac:dyDescent="0.2">
      <c r="A1126" t="s">
        <v>1008</v>
      </c>
      <c r="B1126" t="s">
        <v>1453</v>
      </c>
      <c r="C1126" s="50">
        <f t="shared" ca="1" si="88"/>
        <v>42</v>
      </c>
      <c r="D1126" t="s">
        <v>3095</v>
      </c>
      <c r="F1126" s="34" t="str">
        <f>IF(AND(V1126="TEXT",AB1126&lt;&gt;""),"Coded",VLOOKUP(V1126,Lists!$E$1:$F$12,2,FALSE))</f>
        <v>Coded</v>
      </c>
      <c r="G1126" s="50">
        <f t="shared" ca="1" si="89"/>
        <v>25</v>
      </c>
      <c r="H1126" t="s">
        <v>2951</v>
      </c>
      <c r="J1126" s="34" t="str">
        <f t="shared" si="86"/>
        <v/>
      </c>
      <c r="K1126" s="34" t="str">
        <f t="shared" si="87"/>
        <v/>
      </c>
      <c r="O1126" t="s">
        <v>1015</v>
      </c>
      <c r="P1126" s="34" t="str">
        <f t="shared" si="90"/>
        <v/>
      </c>
      <c r="V1126" t="s">
        <v>16</v>
      </c>
      <c r="W1126" t="s">
        <v>1463</v>
      </c>
      <c r="X1126" t="s">
        <v>1464</v>
      </c>
      <c r="Y1126" t="s">
        <v>1458</v>
      </c>
      <c r="Z1126" t="s">
        <v>1459</v>
      </c>
      <c r="AA1126" t="s">
        <v>2951</v>
      </c>
      <c r="AB1126" t="s">
        <v>2957</v>
      </c>
    </row>
    <row r="1127" spans="1:28" ht="15" hidden="1" customHeight="1" x14ac:dyDescent="0.2">
      <c r="A1127" t="s">
        <v>1008</v>
      </c>
      <c r="B1127" t="s">
        <v>1453</v>
      </c>
      <c r="C1127" s="50">
        <f t="shared" ca="1" si="88"/>
        <v>42</v>
      </c>
      <c r="D1127" t="s">
        <v>3095</v>
      </c>
      <c r="F1127" s="34" t="str">
        <f>IF(AND(V1127="TEXT",AB1127&lt;&gt;""),"Coded",VLOOKUP(V1127,Lists!$E$1:$F$12,2,FALSE))</f>
        <v>Coded</v>
      </c>
      <c r="G1127" s="50">
        <f t="shared" ca="1" si="89"/>
        <v>26</v>
      </c>
      <c r="H1127" t="s">
        <v>2960</v>
      </c>
      <c r="J1127" s="34" t="str">
        <f t="shared" si="86"/>
        <v/>
      </c>
      <c r="K1127" s="34" t="str">
        <f t="shared" si="87"/>
        <v/>
      </c>
      <c r="O1127" t="s">
        <v>1015</v>
      </c>
      <c r="P1127" s="34" t="str">
        <f t="shared" si="90"/>
        <v/>
      </c>
      <c r="V1127" t="s">
        <v>16</v>
      </c>
      <c r="W1127" t="s">
        <v>1463</v>
      </c>
      <c r="X1127" t="s">
        <v>1464</v>
      </c>
      <c r="Y1127" t="s">
        <v>1458</v>
      </c>
      <c r="Z1127" t="s">
        <v>1459</v>
      </c>
      <c r="AA1127" t="s">
        <v>2960</v>
      </c>
      <c r="AB1127" t="s">
        <v>2961</v>
      </c>
    </row>
    <row r="1128" spans="1:28" ht="15" hidden="1" customHeight="1" x14ac:dyDescent="0.2">
      <c r="A1128" t="s">
        <v>1008</v>
      </c>
      <c r="B1128" t="s">
        <v>1453</v>
      </c>
      <c r="C1128" s="50">
        <f t="shared" ca="1" si="88"/>
        <v>42</v>
      </c>
      <c r="D1128" t="s">
        <v>3095</v>
      </c>
      <c r="F1128" s="34" t="str">
        <f>IF(AND(V1128="TEXT",AB1128&lt;&gt;""),"Coded",VLOOKUP(V1128,Lists!$E$1:$F$12,2,FALSE))</f>
        <v>Coded</v>
      </c>
      <c r="G1128" s="50">
        <f t="shared" ca="1" si="89"/>
        <v>27</v>
      </c>
      <c r="H1128" t="s">
        <v>2964</v>
      </c>
      <c r="J1128" s="34" t="str">
        <f t="shared" si="86"/>
        <v/>
      </c>
      <c r="K1128" s="34" t="str">
        <f t="shared" si="87"/>
        <v/>
      </c>
      <c r="O1128" t="s">
        <v>1015</v>
      </c>
      <c r="P1128" s="34" t="str">
        <f t="shared" si="90"/>
        <v/>
      </c>
      <c r="V1128" t="s">
        <v>16</v>
      </c>
      <c r="W1128" t="s">
        <v>1463</v>
      </c>
      <c r="X1128" t="s">
        <v>1464</v>
      </c>
      <c r="Y1128" t="s">
        <v>1458</v>
      </c>
      <c r="Z1128" t="s">
        <v>1459</v>
      </c>
      <c r="AA1128" t="s">
        <v>2964</v>
      </c>
      <c r="AB1128" t="s">
        <v>2965</v>
      </c>
    </row>
    <row r="1129" spans="1:28" ht="15" hidden="1" customHeight="1" x14ac:dyDescent="0.2">
      <c r="A1129" t="s">
        <v>1008</v>
      </c>
      <c r="B1129" t="s">
        <v>1453</v>
      </c>
      <c r="C1129" s="50">
        <f t="shared" ca="1" si="88"/>
        <v>42</v>
      </c>
      <c r="D1129" t="s">
        <v>3095</v>
      </c>
      <c r="F1129" s="34" t="str">
        <f>IF(AND(V1129="TEXT",AB1129&lt;&gt;""),"Coded",VLOOKUP(V1129,Lists!$E$1:$F$12,2,FALSE))</f>
        <v>Coded</v>
      </c>
      <c r="G1129" s="50">
        <f t="shared" ca="1" si="89"/>
        <v>28</v>
      </c>
      <c r="H1129" t="s">
        <v>3027</v>
      </c>
      <c r="J1129" s="34" t="str">
        <f t="shared" si="86"/>
        <v/>
      </c>
      <c r="K1129" s="34" t="str">
        <f t="shared" si="87"/>
        <v/>
      </c>
      <c r="O1129" t="s">
        <v>1015</v>
      </c>
      <c r="P1129" s="34" t="str">
        <f t="shared" si="90"/>
        <v/>
      </c>
      <c r="V1129" t="s">
        <v>16</v>
      </c>
      <c r="W1129" t="s">
        <v>1463</v>
      </c>
      <c r="X1129" t="s">
        <v>1464</v>
      </c>
      <c r="Y1129" t="s">
        <v>1458</v>
      </c>
      <c r="Z1129" t="s">
        <v>1459</v>
      </c>
      <c r="AA1129" t="s">
        <v>3027</v>
      </c>
      <c r="AB1129" t="s">
        <v>3028</v>
      </c>
    </row>
    <row r="1130" spans="1:28" ht="15" hidden="1" customHeight="1" x14ac:dyDescent="0.2">
      <c r="A1130" t="s">
        <v>1008</v>
      </c>
      <c r="B1130" t="s">
        <v>1453</v>
      </c>
      <c r="C1130" s="50">
        <f t="shared" ca="1" si="88"/>
        <v>42</v>
      </c>
      <c r="D1130" t="s">
        <v>3095</v>
      </c>
      <c r="F1130" s="34" t="str">
        <f>IF(AND(V1130="TEXT",AB1130&lt;&gt;""),"Coded",VLOOKUP(V1130,Lists!$E$1:$F$12,2,FALSE))</f>
        <v>Coded</v>
      </c>
      <c r="G1130" s="50">
        <f t="shared" ca="1" si="89"/>
        <v>29</v>
      </c>
      <c r="H1130" t="s">
        <v>3032</v>
      </c>
      <c r="J1130" s="34" t="str">
        <f t="shared" si="86"/>
        <v/>
      </c>
      <c r="K1130" s="34" t="str">
        <f t="shared" si="87"/>
        <v/>
      </c>
      <c r="O1130" t="s">
        <v>1015</v>
      </c>
      <c r="P1130" s="34" t="str">
        <f t="shared" si="90"/>
        <v/>
      </c>
      <c r="V1130" t="s">
        <v>16</v>
      </c>
      <c r="W1130" t="s">
        <v>1463</v>
      </c>
      <c r="X1130" t="s">
        <v>1464</v>
      </c>
      <c r="Y1130" t="s">
        <v>1458</v>
      </c>
      <c r="Z1130" t="s">
        <v>1459</v>
      </c>
      <c r="AA1130" t="s">
        <v>3032</v>
      </c>
      <c r="AB1130" t="s">
        <v>3033</v>
      </c>
    </row>
    <row r="1131" spans="1:28" ht="15" hidden="1" customHeight="1" x14ac:dyDescent="0.2">
      <c r="A1131" t="s">
        <v>1008</v>
      </c>
      <c r="B1131" t="s">
        <v>1453</v>
      </c>
      <c r="C1131" s="50">
        <f t="shared" ca="1" si="88"/>
        <v>42</v>
      </c>
      <c r="D1131" t="s">
        <v>3095</v>
      </c>
      <c r="F1131" s="34" t="str">
        <f>IF(AND(V1131="TEXT",AB1131&lt;&gt;""),"Coded",VLOOKUP(V1131,Lists!$E$1:$F$12,2,FALSE))</f>
        <v>Coded</v>
      </c>
      <c r="G1131" s="50">
        <f t="shared" ca="1" si="89"/>
        <v>30</v>
      </c>
      <c r="H1131" t="s">
        <v>3034</v>
      </c>
      <c r="J1131" s="34" t="str">
        <f t="shared" si="86"/>
        <v/>
      </c>
      <c r="K1131" s="34" t="str">
        <f t="shared" si="87"/>
        <v/>
      </c>
      <c r="O1131" t="s">
        <v>1015</v>
      </c>
      <c r="P1131" s="34" t="str">
        <f t="shared" si="90"/>
        <v/>
      </c>
      <c r="V1131" t="s">
        <v>16</v>
      </c>
      <c r="W1131" t="s">
        <v>1463</v>
      </c>
      <c r="X1131" t="s">
        <v>1464</v>
      </c>
      <c r="Y1131" t="s">
        <v>1458</v>
      </c>
      <c r="Z1131" t="s">
        <v>1459</v>
      </c>
      <c r="AA1131" t="s">
        <v>3034</v>
      </c>
      <c r="AB1131" t="s">
        <v>3039</v>
      </c>
    </row>
    <row r="1132" spans="1:28" ht="15" hidden="1" customHeight="1" x14ac:dyDescent="0.2">
      <c r="A1132" t="s">
        <v>1008</v>
      </c>
      <c r="B1132" t="s">
        <v>1453</v>
      </c>
      <c r="C1132" s="50">
        <f t="shared" ca="1" si="88"/>
        <v>42</v>
      </c>
      <c r="D1132" t="s">
        <v>3095</v>
      </c>
      <c r="F1132" s="34" t="str">
        <f>IF(AND(V1132="TEXT",AB1132&lt;&gt;""),"Coded",VLOOKUP(V1132,Lists!$E$1:$F$12,2,FALSE))</f>
        <v>Coded</v>
      </c>
      <c r="G1132" s="50">
        <f t="shared" ca="1" si="89"/>
        <v>31</v>
      </c>
      <c r="H1132" t="s">
        <v>3040</v>
      </c>
      <c r="J1132" s="34" t="str">
        <f t="shared" si="86"/>
        <v/>
      </c>
      <c r="K1132" s="34" t="str">
        <f t="shared" si="87"/>
        <v/>
      </c>
      <c r="O1132" t="s">
        <v>1015</v>
      </c>
      <c r="P1132" s="34" t="str">
        <f t="shared" si="90"/>
        <v/>
      </c>
      <c r="V1132" t="s">
        <v>16</v>
      </c>
      <c r="W1132" t="s">
        <v>1463</v>
      </c>
      <c r="X1132" t="s">
        <v>1464</v>
      </c>
      <c r="Y1132" t="s">
        <v>1458</v>
      </c>
      <c r="Z1132" t="s">
        <v>1459</v>
      </c>
      <c r="AA1132" t="s">
        <v>3040</v>
      </c>
      <c r="AB1132" t="s">
        <v>3045</v>
      </c>
    </row>
    <row r="1133" spans="1:28" ht="15" hidden="1" customHeight="1" x14ac:dyDescent="0.2">
      <c r="A1133" t="s">
        <v>1008</v>
      </c>
      <c r="B1133" t="s">
        <v>1453</v>
      </c>
      <c r="C1133" s="50">
        <f t="shared" ca="1" si="88"/>
        <v>42</v>
      </c>
      <c r="D1133" t="s">
        <v>3095</v>
      </c>
      <c r="F1133" s="34" t="str">
        <f>IF(AND(V1133="TEXT",AB1133&lt;&gt;""),"Coded",VLOOKUP(V1133,Lists!$E$1:$F$12,2,FALSE))</f>
        <v>Coded</v>
      </c>
      <c r="G1133" s="50">
        <f t="shared" ca="1" si="89"/>
        <v>32</v>
      </c>
      <c r="H1133" t="s">
        <v>3046</v>
      </c>
      <c r="J1133" s="34" t="str">
        <f t="shared" si="86"/>
        <v/>
      </c>
      <c r="K1133" s="34" t="str">
        <f t="shared" si="87"/>
        <v/>
      </c>
      <c r="O1133" t="s">
        <v>1015</v>
      </c>
      <c r="P1133" s="34" t="str">
        <f t="shared" si="90"/>
        <v/>
      </c>
      <c r="V1133" t="s">
        <v>16</v>
      </c>
      <c r="W1133" t="s">
        <v>1463</v>
      </c>
      <c r="X1133" t="s">
        <v>1464</v>
      </c>
      <c r="Y1133" t="s">
        <v>1458</v>
      </c>
      <c r="Z1133" t="s">
        <v>1459</v>
      </c>
      <c r="AA1133" t="s">
        <v>3046</v>
      </c>
      <c r="AB1133" t="s">
        <v>3048</v>
      </c>
    </row>
    <row r="1134" spans="1:28" ht="15" hidden="1" customHeight="1" x14ac:dyDescent="0.2">
      <c r="A1134" t="s">
        <v>1008</v>
      </c>
      <c r="B1134" t="s">
        <v>1453</v>
      </c>
      <c r="C1134" s="50">
        <f t="shared" ca="1" si="88"/>
        <v>42</v>
      </c>
      <c r="D1134" t="s">
        <v>3095</v>
      </c>
      <c r="F1134" s="34" t="str">
        <f>IF(AND(V1134="TEXT",AB1134&lt;&gt;""),"Coded",VLOOKUP(V1134,Lists!$E$1:$F$12,2,FALSE))</f>
        <v>Coded</v>
      </c>
      <c r="G1134" s="50">
        <f t="shared" ca="1" si="89"/>
        <v>33</v>
      </c>
      <c r="H1134" t="s">
        <v>3052</v>
      </c>
      <c r="J1134" s="34" t="str">
        <f t="shared" si="86"/>
        <v/>
      </c>
      <c r="K1134" s="34" t="str">
        <f t="shared" si="87"/>
        <v/>
      </c>
      <c r="O1134" t="s">
        <v>1015</v>
      </c>
      <c r="P1134" s="34" t="str">
        <f t="shared" si="90"/>
        <v/>
      </c>
      <c r="V1134" t="s">
        <v>16</v>
      </c>
      <c r="W1134" t="s">
        <v>1463</v>
      </c>
      <c r="X1134" t="s">
        <v>1464</v>
      </c>
      <c r="Y1134" t="s">
        <v>1458</v>
      </c>
      <c r="Z1134" t="s">
        <v>1459</v>
      </c>
      <c r="AA1134" t="s">
        <v>3052</v>
      </c>
      <c r="AB1134" t="s">
        <v>3053</v>
      </c>
    </row>
    <row r="1135" spans="1:28" ht="15" hidden="1" customHeight="1" x14ac:dyDescent="0.2">
      <c r="A1135" t="s">
        <v>1008</v>
      </c>
      <c r="B1135" t="s">
        <v>1453</v>
      </c>
      <c r="C1135" s="50">
        <f t="shared" ca="1" si="88"/>
        <v>42</v>
      </c>
      <c r="D1135" t="s">
        <v>3095</v>
      </c>
      <c r="F1135" s="34" t="str">
        <f>IF(AND(V1135="TEXT",AB1135&lt;&gt;""),"Coded",VLOOKUP(V1135,Lists!$E$1:$F$12,2,FALSE))</f>
        <v>Coded</v>
      </c>
      <c r="G1135" s="50">
        <f t="shared" ca="1" si="89"/>
        <v>34</v>
      </c>
      <c r="H1135" t="s">
        <v>3054</v>
      </c>
      <c r="J1135" s="34" t="str">
        <f t="shared" si="86"/>
        <v/>
      </c>
      <c r="K1135" s="34" t="str">
        <f t="shared" si="87"/>
        <v/>
      </c>
      <c r="O1135" t="s">
        <v>1015</v>
      </c>
      <c r="P1135" s="34" t="str">
        <f t="shared" si="90"/>
        <v/>
      </c>
      <c r="V1135" t="s">
        <v>16</v>
      </c>
      <c r="W1135" t="s">
        <v>1463</v>
      </c>
      <c r="X1135" t="s">
        <v>1464</v>
      </c>
      <c r="Y1135" t="s">
        <v>1458</v>
      </c>
      <c r="Z1135" t="s">
        <v>1459</v>
      </c>
      <c r="AA1135" t="s">
        <v>3054</v>
      </c>
      <c r="AB1135" t="s">
        <v>3058</v>
      </c>
    </row>
    <row r="1136" spans="1:28" ht="15" hidden="1" customHeight="1" x14ac:dyDescent="0.2">
      <c r="A1136" t="s">
        <v>1008</v>
      </c>
      <c r="B1136" t="s">
        <v>1453</v>
      </c>
      <c r="C1136" s="50">
        <f t="shared" ca="1" si="88"/>
        <v>42</v>
      </c>
      <c r="D1136" t="s">
        <v>3095</v>
      </c>
      <c r="F1136" s="34" t="str">
        <f>IF(AND(V1136="TEXT",AB1136&lt;&gt;""),"Coded",VLOOKUP(V1136,Lists!$E$1:$F$12,2,FALSE))</f>
        <v>Coded</v>
      </c>
      <c r="G1136" s="50">
        <f t="shared" ca="1" si="89"/>
        <v>35</v>
      </c>
      <c r="H1136" t="s">
        <v>3064</v>
      </c>
      <c r="J1136" s="34" t="str">
        <f t="shared" si="86"/>
        <v/>
      </c>
      <c r="K1136" s="34" t="str">
        <f t="shared" si="87"/>
        <v/>
      </c>
      <c r="O1136" t="s">
        <v>1015</v>
      </c>
      <c r="P1136" s="34" t="str">
        <f t="shared" si="90"/>
        <v/>
      </c>
      <c r="V1136" t="s">
        <v>16</v>
      </c>
      <c r="W1136" t="s">
        <v>1463</v>
      </c>
      <c r="X1136" t="s">
        <v>1464</v>
      </c>
      <c r="Y1136" t="s">
        <v>1458</v>
      </c>
      <c r="Z1136" t="s">
        <v>1459</v>
      </c>
      <c r="AA1136" t="s">
        <v>3064</v>
      </c>
      <c r="AB1136" t="s">
        <v>3065</v>
      </c>
    </row>
    <row r="1137" spans="1:28" ht="15" hidden="1" customHeight="1" x14ac:dyDescent="0.2">
      <c r="A1137" t="s">
        <v>1008</v>
      </c>
      <c r="B1137" t="s">
        <v>1453</v>
      </c>
      <c r="C1137" s="50">
        <f t="shared" ca="1" si="88"/>
        <v>42</v>
      </c>
      <c r="D1137" t="s">
        <v>3095</v>
      </c>
      <c r="F1137" s="34" t="str">
        <f>IF(AND(V1137="TEXT",AB1137&lt;&gt;""),"Coded",VLOOKUP(V1137,Lists!$E$1:$F$12,2,FALSE))</f>
        <v>Coded</v>
      </c>
      <c r="G1137" s="50">
        <f t="shared" ca="1" si="89"/>
        <v>36</v>
      </c>
      <c r="H1137" t="s">
        <v>3066</v>
      </c>
      <c r="J1137" s="34" t="str">
        <f t="shared" si="86"/>
        <v/>
      </c>
      <c r="K1137" s="34" t="str">
        <f t="shared" si="87"/>
        <v/>
      </c>
      <c r="O1137" t="s">
        <v>1015</v>
      </c>
      <c r="P1137" s="34" t="str">
        <f t="shared" si="90"/>
        <v/>
      </c>
      <c r="V1137" t="s">
        <v>16</v>
      </c>
      <c r="W1137" t="s">
        <v>1463</v>
      </c>
      <c r="X1137" t="s">
        <v>1464</v>
      </c>
      <c r="Y1137" t="s">
        <v>1458</v>
      </c>
      <c r="Z1137" t="s">
        <v>1459</v>
      </c>
      <c r="AA1137" t="s">
        <v>3066</v>
      </c>
      <c r="AB1137" t="s">
        <v>3069</v>
      </c>
    </row>
    <row r="1138" spans="1:28" ht="15" hidden="1" customHeight="1" x14ac:dyDescent="0.2">
      <c r="A1138" t="s">
        <v>1008</v>
      </c>
      <c r="B1138" t="s">
        <v>1453</v>
      </c>
      <c r="C1138" s="50">
        <f t="shared" ca="1" si="88"/>
        <v>42</v>
      </c>
      <c r="D1138" t="s">
        <v>3095</v>
      </c>
      <c r="F1138" s="34" t="str">
        <f>IF(AND(V1138="TEXT",AB1138&lt;&gt;""),"Coded",VLOOKUP(V1138,Lists!$E$1:$F$12,2,FALSE))</f>
        <v>Coded</v>
      </c>
      <c r="G1138" s="50">
        <f t="shared" ca="1" si="89"/>
        <v>37</v>
      </c>
      <c r="H1138" t="s">
        <v>3072</v>
      </c>
      <c r="J1138" s="34" t="str">
        <f t="shared" si="86"/>
        <v/>
      </c>
      <c r="K1138" s="34" t="str">
        <f t="shared" si="87"/>
        <v/>
      </c>
      <c r="O1138" t="s">
        <v>1015</v>
      </c>
      <c r="P1138" s="34" t="str">
        <f t="shared" si="90"/>
        <v/>
      </c>
      <c r="V1138" t="s">
        <v>16</v>
      </c>
      <c r="W1138" t="s">
        <v>1463</v>
      </c>
      <c r="X1138" t="s">
        <v>1464</v>
      </c>
      <c r="Y1138" t="s">
        <v>1458</v>
      </c>
      <c r="Z1138" t="s">
        <v>1459</v>
      </c>
      <c r="AA1138" t="s">
        <v>3072</v>
      </c>
      <c r="AB1138" t="s">
        <v>3073</v>
      </c>
    </row>
    <row r="1139" spans="1:28" ht="15" hidden="1" customHeight="1" x14ac:dyDescent="0.2">
      <c r="A1139" t="s">
        <v>1008</v>
      </c>
      <c r="B1139" t="s">
        <v>1453</v>
      </c>
      <c r="C1139" s="50">
        <f t="shared" ca="1" si="88"/>
        <v>42</v>
      </c>
      <c r="D1139" t="s">
        <v>3095</v>
      </c>
      <c r="F1139" s="34" t="str">
        <f>IF(AND(V1139="TEXT",AB1139&lt;&gt;""),"Coded",VLOOKUP(V1139,Lists!$E$1:$F$12,2,FALSE))</f>
        <v>Coded</v>
      </c>
      <c r="G1139" s="50">
        <f t="shared" ca="1" si="89"/>
        <v>38</v>
      </c>
      <c r="H1139" t="s">
        <v>3079</v>
      </c>
      <c r="J1139" s="34" t="str">
        <f t="shared" si="86"/>
        <v/>
      </c>
      <c r="K1139" s="34" t="str">
        <f t="shared" si="87"/>
        <v/>
      </c>
      <c r="O1139" t="s">
        <v>1015</v>
      </c>
      <c r="P1139" s="34" t="str">
        <f t="shared" si="90"/>
        <v/>
      </c>
      <c r="V1139" t="s">
        <v>16</v>
      </c>
      <c r="W1139" t="s">
        <v>1463</v>
      </c>
      <c r="X1139" t="s">
        <v>1464</v>
      </c>
      <c r="Y1139" t="s">
        <v>1458</v>
      </c>
      <c r="Z1139" t="s">
        <v>1459</v>
      </c>
      <c r="AA1139" t="s">
        <v>3079</v>
      </c>
      <c r="AB1139" t="s">
        <v>3080</v>
      </c>
    </row>
    <row r="1140" spans="1:28" ht="15" hidden="1" customHeight="1" x14ac:dyDescent="0.2">
      <c r="A1140" t="s">
        <v>1008</v>
      </c>
      <c r="B1140" t="s">
        <v>1453</v>
      </c>
      <c r="C1140" s="50">
        <f t="shared" ca="1" si="88"/>
        <v>42</v>
      </c>
      <c r="D1140" t="s">
        <v>3095</v>
      </c>
      <c r="F1140" s="34" t="str">
        <f>IF(AND(V1140="TEXT",AB1140&lt;&gt;""),"Coded",VLOOKUP(V1140,Lists!$E$1:$F$12,2,FALSE))</f>
        <v>Coded</v>
      </c>
      <c r="G1140" s="50">
        <f t="shared" ca="1" si="89"/>
        <v>39</v>
      </c>
      <c r="H1140" t="s">
        <v>3081</v>
      </c>
      <c r="J1140" s="34" t="str">
        <f t="shared" si="86"/>
        <v/>
      </c>
      <c r="K1140" s="34" t="str">
        <f t="shared" si="87"/>
        <v/>
      </c>
      <c r="O1140" t="s">
        <v>1015</v>
      </c>
      <c r="P1140" s="34" t="str">
        <f t="shared" si="90"/>
        <v/>
      </c>
      <c r="V1140" t="s">
        <v>16</v>
      </c>
      <c r="W1140" t="s">
        <v>1463</v>
      </c>
      <c r="X1140" t="s">
        <v>1464</v>
      </c>
      <c r="Y1140" t="s">
        <v>1458</v>
      </c>
      <c r="Z1140" t="s">
        <v>1459</v>
      </c>
      <c r="AA1140" t="s">
        <v>3081</v>
      </c>
      <c r="AB1140" t="s">
        <v>3086</v>
      </c>
    </row>
    <row r="1141" spans="1:28" ht="15" hidden="1" customHeight="1" x14ac:dyDescent="0.2">
      <c r="A1141" t="s">
        <v>1008</v>
      </c>
      <c r="B1141" t="s">
        <v>1453</v>
      </c>
      <c r="C1141" s="50">
        <f t="shared" ca="1" si="88"/>
        <v>42</v>
      </c>
      <c r="D1141" t="s">
        <v>3095</v>
      </c>
      <c r="F1141" s="34" t="str">
        <f>IF(AND(V1141="TEXT",AB1141&lt;&gt;""),"Coded",VLOOKUP(V1141,Lists!$E$1:$F$12,2,FALSE))</f>
        <v>Coded</v>
      </c>
      <c r="G1141" s="50">
        <f t="shared" ca="1" si="89"/>
        <v>40</v>
      </c>
      <c r="H1141" t="s">
        <v>3087</v>
      </c>
      <c r="J1141" s="34" t="str">
        <f t="shared" si="86"/>
        <v/>
      </c>
      <c r="K1141" s="34" t="str">
        <f t="shared" si="87"/>
        <v/>
      </c>
      <c r="O1141" t="s">
        <v>1015</v>
      </c>
      <c r="P1141" s="34" t="str">
        <f t="shared" si="90"/>
        <v/>
      </c>
      <c r="V1141" t="s">
        <v>16</v>
      </c>
      <c r="W1141" t="s">
        <v>1463</v>
      </c>
      <c r="X1141" t="s">
        <v>1464</v>
      </c>
      <c r="Y1141" t="s">
        <v>1458</v>
      </c>
      <c r="Z1141" t="s">
        <v>1459</v>
      </c>
      <c r="AA1141" t="s">
        <v>3087</v>
      </c>
      <c r="AB1141" t="s">
        <v>3089</v>
      </c>
    </row>
    <row r="1142" spans="1:28" ht="15" hidden="1" customHeight="1" x14ac:dyDescent="0.2">
      <c r="A1142" t="s">
        <v>1008</v>
      </c>
      <c r="B1142" t="s">
        <v>1453</v>
      </c>
      <c r="C1142" s="50">
        <f t="shared" ca="1" si="88"/>
        <v>42</v>
      </c>
      <c r="D1142" t="s">
        <v>3095</v>
      </c>
      <c r="F1142" s="34" t="str">
        <f>IF(AND(V1142="TEXT",AB1142&lt;&gt;""),"Coded",VLOOKUP(V1142,Lists!$E$1:$F$12,2,FALSE))</f>
        <v>Coded</v>
      </c>
      <c r="G1142" s="50">
        <f t="shared" ca="1" si="89"/>
        <v>41</v>
      </c>
      <c r="H1142" t="s">
        <v>3092</v>
      </c>
      <c r="J1142" s="34" t="str">
        <f t="shared" si="86"/>
        <v/>
      </c>
      <c r="K1142" s="34" t="str">
        <f t="shared" si="87"/>
        <v/>
      </c>
      <c r="O1142" t="s">
        <v>1015</v>
      </c>
      <c r="P1142" s="34" t="str">
        <f t="shared" si="90"/>
        <v/>
      </c>
      <c r="V1142" t="s">
        <v>16</v>
      </c>
      <c r="W1142" t="s">
        <v>1463</v>
      </c>
      <c r="X1142" t="s">
        <v>1464</v>
      </c>
      <c r="Y1142" t="s">
        <v>1458</v>
      </c>
      <c r="Z1142" t="s">
        <v>1459</v>
      </c>
      <c r="AA1142" t="s">
        <v>3092</v>
      </c>
      <c r="AB1142" t="s">
        <v>3093</v>
      </c>
    </row>
    <row r="1143" spans="1:28" ht="15" hidden="1" customHeight="1" x14ac:dyDescent="0.2">
      <c r="A1143" t="s">
        <v>1008</v>
      </c>
      <c r="B1143" t="s">
        <v>1453</v>
      </c>
      <c r="C1143" s="50">
        <f t="shared" ca="1" si="88"/>
        <v>42</v>
      </c>
      <c r="D1143" t="s">
        <v>3095</v>
      </c>
      <c r="F1143" s="34" t="str">
        <f>IF(AND(V1143="TEXT",AB1143&lt;&gt;""),"Coded",VLOOKUP(V1143,Lists!$E$1:$F$12,2,FALSE))</f>
        <v>Coded</v>
      </c>
      <c r="G1143" s="50">
        <f t="shared" ca="1" si="89"/>
        <v>42</v>
      </c>
      <c r="H1143" t="s">
        <v>4435</v>
      </c>
      <c r="J1143" s="34" t="str">
        <f t="shared" si="86"/>
        <v/>
      </c>
      <c r="K1143" s="34" t="str">
        <f t="shared" si="87"/>
        <v/>
      </c>
      <c r="O1143" t="s">
        <v>1015</v>
      </c>
      <c r="P1143" s="34" t="str">
        <f t="shared" si="90"/>
        <v/>
      </c>
      <c r="V1143" t="s">
        <v>16</v>
      </c>
      <c r="W1143" t="s">
        <v>1463</v>
      </c>
      <c r="X1143" t="s">
        <v>1464</v>
      </c>
      <c r="Y1143" t="s">
        <v>1458</v>
      </c>
      <c r="Z1143" t="s">
        <v>1459</v>
      </c>
      <c r="AA1143" t="s">
        <v>4435</v>
      </c>
      <c r="AB1143" t="s">
        <v>4436</v>
      </c>
    </row>
    <row r="1144" spans="1:28" ht="15" hidden="1" customHeight="1" x14ac:dyDescent="0.2">
      <c r="A1144" t="s">
        <v>1008</v>
      </c>
      <c r="B1144" t="s">
        <v>1453</v>
      </c>
      <c r="C1144" s="50">
        <f t="shared" ca="1" si="88"/>
        <v>43</v>
      </c>
      <c r="D1144" t="s">
        <v>5020</v>
      </c>
      <c r="F1144" s="34" t="str">
        <f>IF(AND(V1144="TEXT",AB1144&lt;&gt;""),"Coded",VLOOKUP(V1144,Lists!$E$1:$F$12,2,FALSE))</f>
        <v>Text</v>
      </c>
      <c r="G1144" s="50" t="str">
        <f t="shared" ca="1" si="89"/>
        <v/>
      </c>
      <c r="H1144" t="s">
        <v>1015</v>
      </c>
      <c r="J1144" s="34" t="str">
        <f t="shared" si="86"/>
        <v/>
      </c>
      <c r="K1144" s="34">
        <f t="shared" si="87"/>
        <v>50</v>
      </c>
      <c r="O1144" t="s">
        <v>5021</v>
      </c>
      <c r="P1144" s="34" t="str">
        <f t="shared" si="90"/>
        <v>Hide concept if [Precipitating event 2] &lt;&gt; 'Other'</v>
      </c>
      <c r="V1144" t="s">
        <v>16</v>
      </c>
      <c r="W1144" t="s">
        <v>5022</v>
      </c>
      <c r="X1144" t="s">
        <v>5023</v>
      </c>
      <c r="Y1144" t="s">
        <v>1015</v>
      </c>
      <c r="Z1144" t="s">
        <v>1015</v>
      </c>
      <c r="AA1144" t="s">
        <v>1015</v>
      </c>
      <c r="AB1144" t="s">
        <v>1015</v>
      </c>
    </row>
    <row r="1145" spans="1:28" ht="15" hidden="1" customHeight="1" x14ac:dyDescent="0.2">
      <c r="A1145" t="s">
        <v>1008</v>
      </c>
      <c r="B1145" t="s">
        <v>1453</v>
      </c>
      <c r="C1145" s="50">
        <f t="shared" ca="1" si="88"/>
        <v>44</v>
      </c>
      <c r="D1145" t="s">
        <v>3096</v>
      </c>
      <c r="F1145" s="34" t="str">
        <f>IF(AND(V1145="TEXT",AB1145&lt;&gt;""),"Coded",VLOOKUP(V1145,Lists!$E$1:$F$12,2,FALSE))</f>
        <v>Coded</v>
      </c>
      <c r="G1145" s="50">
        <f t="shared" ca="1" si="89"/>
        <v>1</v>
      </c>
      <c r="H1145" t="s">
        <v>2893</v>
      </c>
      <c r="J1145" s="34" t="str">
        <f t="shared" si="86"/>
        <v/>
      </c>
      <c r="K1145" s="34" t="str">
        <f t="shared" si="87"/>
        <v/>
      </c>
      <c r="P1145" s="34" t="str">
        <f t="shared" si="90"/>
        <v/>
      </c>
      <c r="V1145" t="s">
        <v>16</v>
      </c>
      <c r="W1145" t="s">
        <v>1467</v>
      </c>
      <c r="X1145" t="s">
        <v>1468</v>
      </c>
      <c r="Y1145" t="s">
        <v>1458</v>
      </c>
      <c r="Z1145" t="s">
        <v>1459</v>
      </c>
      <c r="AA1145" t="s">
        <v>2893</v>
      </c>
      <c r="AB1145" t="s">
        <v>2894</v>
      </c>
    </row>
    <row r="1146" spans="1:28" ht="15" hidden="1" customHeight="1" x14ac:dyDescent="0.2">
      <c r="A1146" t="s">
        <v>1008</v>
      </c>
      <c r="B1146" t="s">
        <v>1453</v>
      </c>
      <c r="C1146" s="50">
        <f t="shared" ca="1" si="88"/>
        <v>44</v>
      </c>
      <c r="D1146" t="s">
        <v>3096</v>
      </c>
      <c r="F1146" s="34" t="str">
        <f>IF(AND(V1146="TEXT",AB1146&lt;&gt;""),"Coded",VLOOKUP(V1146,Lists!$E$1:$F$12,2,FALSE))</f>
        <v>Coded</v>
      </c>
      <c r="G1146" s="50">
        <f t="shared" ca="1" si="89"/>
        <v>2</v>
      </c>
      <c r="H1146" t="s">
        <v>2899</v>
      </c>
      <c r="J1146" s="34" t="str">
        <f t="shared" si="86"/>
        <v/>
      </c>
      <c r="K1146" s="34" t="str">
        <f t="shared" si="87"/>
        <v/>
      </c>
      <c r="O1146" t="s">
        <v>1015</v>
      </c>
      <c r="P1146" s="34" t="str">
        <f t="shared" si="90"/>
        <v/>
      </c>
      <c r="V1146" t="s">
        <v>16</v>
      </c>
      <c r="W1146" t="s">
        <v>1467</v>
      </c>
      <c r="X1146" t="s">
        <v>1468</v>
      </c>
      <c r="Y1146" t="s">
        <v>1458</v>
      </c>
      <c r="Z1146" t="s">
        <v>1459</v>
      </c>
      <c r="AA1146" t="s">
        <v>2899</v>
      </c>
      <c r="AB1146" t="s">
        <v>2900</v>
      </c>
    </row>
    <row r="1147" spans="1:28" ht="15" hidden="1" customHeight="1" x14ac:dyDescent="0.2">
      <c r="A1147" t="s">
        <v>1008</v>
      </c>
      <c r="B1147" t="s">
        <v>1453</v>
      </c>
      <c r="C1147" s="50">
        <f t="shared" ca="1" si="88"/>
        <v>44</v>
      </c>
      <c r="D1147" t="s">
        <v>3096</v>
      </c>
      <c r="F1147" s="34" t="str">
        <f>IF(AND(V1147="TEXT",AB1147&lt;&gt;""),"Coded",VLOOKUP(V1147,Lists!$E$1:$F$12,2,FALSE))</f>
        <v>Coded</v>
      </c>
      <c r="G1147" s="50">
        <f t="shared" ca="1" si="89"/>
        <v>3</v>
      </c>
      <c r="H1147" t="s">
        <v>2901</v>
      </c>
      <c r="J1147" s="34" t="str">
        <f t="shared" si="86"/>
        <v/>
      </c>
      <c r="K1147" s="34" t="str">
        <f t="shared" si="87"/>
        <v/>
      </c>
      <c r="O1147" t="s">
        <v>1015</v>
      </c>
      <c r="P1147" s="34" t="str">
        <f t="shared" si="90"/>
        <v/>
      </c>
      <c r="V1147" t="s">
        <v>16</v>
      </c>
      <c r="W1147" t="s">
        <v>1467</v>
      </c>
      <c r="X1147" t="s">
        <v>1468</v>
      </c>
      <c r="Y1147" t="s">
        <v>1458</v>
      </c>
      <c r="Z1147" t="s">
        <v>1459</v>
      </c>
      <c r="AA1147" t="s">
        <v>2901</v>
      </c>
      <c r="AB1147" t="s">
        <v>2906</v>
      </c>
    </row>
    <row r="1148" spans="1:28" ht="15" hidden="1" customHeight="1" x14ac:dyDescent="0.2">
      <c r="A1148" t="s">
        <v>1008</v>
      </c>
      <c r="B1148" t="s">
        <v>1453</v>
      </c>
      <c r="C1148" s="50">
        <f t="shared" ca="1" si="88"/>
        <v>44</v>
      </c>
      <c r="D1148" t="s">
        <v>3096</v>
      </c>
      <c r="F1148" s="34" t="str">
        <f>IF(AND(V1148="TEXT",AB1148&lt;&gt;""),"Coded",VLOOKUP(V1148,Lists!$E$1:$F$12,2,FALSE))</f>
        <v>Coded</v>
      </c>
      <c r="G1148" s="50">
        <f t="shared" ca="1" si="89"/>
        <v>4</v>
      </c>
      <c r="H1148" t="s">
        <v>2911</v>
      </c>
      <c r="J1148" s="34" t="str">
        <f t="shared" si="86"/>
        <v/>
      </c>
      <c r="K1148" s="34" t="str">
        <f t="shared" si="87"/>
        <v/>
      </c>
      <c r="O1148" t="s">
        <v>1015</v>
      </c>
      <c r="P1148" s="34" t="str">
        <f t="shared" si="90"/>
        <v/>
      </c>
      <c r="V1148" t="s">
        <v>16</v>
      </c>
      <c r="W1148" t="s">
        <v>1467</v>
      </c>
      <c r="X1148" t="s">
        <v>1468</v>
      </c>
      <c r="Y1148" t="s">
        <v>1458</v>
      </c>
      <c r="Z1148" t="s">
        <v>1459</v>
      </c>
      <c r="AA1148" t="s">
        <v>2911</v>
      </c>
      <c r="AB1148" t="s">
        <v>2912</v>
      </c>
    </row>
    <row r="1149" spans="1:28" ht="15" hidden="1" customHeight="1" x14ac:dyDescent="0.2">
      <c r="A1149" t="s">
        <v>1008</v>
      </c>
      <c r="B1149" t="s">
        <v>1453</v>
      </c>
      <c r="C1149" s="50">
        <f t="shared" ca="1" si="88"/>
        <v>44</v>
      </c>
      <c r="D1149" t="s">
        <v>3096</v>
      </c>
      <c r="F1149" s="34" t="str">
        <f>IF(AND(V1149="TEXT",AB1149&lt;&gt;""),"Coded",VLOOKUP(V1149,Lists!$E$1:$F$12,2,FALSE))</f>
        <v>Coded</v>
      </c>
      <c r="G1149" s="50">
        <f t="shared" ca="1" si="89"/>
        <v>5</v>
      </c>
      <c r="H1149" t="s">
        <v>2918</v>
      </c>
      <c r="J1149" s="34" t="str">
        <f t="shared" si="86"/>
        <v/>
      </c>
      <c r="K1149" s="34" t="str">
        <f t="shared" si="87"/>
        <v/>
      </c>
      <c r="O1149" t="s">
        <v>1015</v>
      </c>
      <c r="P1149" s="34" t="str">
        <f t="shared" si="90"/>
        <v/>
      </c>
      <c r="V1149" t="s">
        <v>16</v>
      </c>
      <c r="W1149" t="s">
        <v>1467</v>
      </c>
      <c r="X1149" t="s">
        <v>1468</v>
      </c>
      <c r="Y1149" t="s">
        <v>1458</v>
      </c>
      <c r="Z1149" t="s">
        <v>1459</v>
      </c>
      <c r="AA1149" t="s">
        <v>2918</v>
      </c>
      <c r="AB1149" t="s">
        <v>2919</v>
      </c>
    </row>
    <row r="1150" spans="1:28" ht="15" hidden="1" customHeight="1" x14ac:dyDescent="0.2">
      <c r="A1150" t="s">
        <v>1008</v>
      </c>
      <c r="B1150" t="s">
        <v>1453</v>
      </c>
      <c r="C1150" s="50">
        <f t="shared" ca="1" si="88"/>
        <v>44</v>
      </c>
      <c r="D1150" t="s">
        <v>3096</v>
      </c>
      <c r="F1150" s="34" t="str">
        <f>IF(AND(V1150="TEXT",AB1150&lt;&gt;""),"Coded",VLOOKUP(V1150,Lists!$E$1:$F$12,2,FALSE))</f>
        <v>Coded</v>
      </c>
      <c r="G1150" s="50">
        <f t="shared" ca="1" si="89"/>
        <v>6</v>
      </c>
      <c r="H1150" t="s">
        <v>2925</v>
      </c>
      <c r="J1150" s="34" t="str">
        <f t="shared" si="86"/>
        <v/>
      </c>
      <c r="K1150" s="34" t="str">
        <f t="shared" si="87"/>
        <v/>
      </c>
      <c r="O1150" t="s">
        <v>1015</v>
      </c>
      <c r="P1150" s="34" t="str">
        <f t="shared" si="90"/>
        <v/>
      </c>
      <c r="V1150" t="s">
        <v>16</v>
      </c>
      <c r="W1150" t="s">
        <v>1467</v>
      </c>
      <c r="X1150" t="s">
        <v>1468</v>
      </c>
      <c r="Y1150" t="s">
        <v>1458</v>
      </c>
      <c r="Z1150" t="s">
        <v>1459</v>
      </c>
      <c r="AA1150" t="s">
        <v>2925</v>
      </c>
      <c r="AB1150" t="s">
        <v>2926</v>
      </c>
    </row>
    <row r="1151" spans="1:28" ht="15" hidden="1" customHeight="1" x14ac:dyDescent="0.2">
      <c r="A1151" t="s">
        <v>1008</v>
      </c>
      <c r="B1151" t="s">
        <v>1453</v>
      </c>
      <c r="C1151" s="50">
        <f t="shared" ca="1" si="88"/>
        <v>44</v>
      </c>
      <c r="D1151" t="s">
        <v>3096</v>
      </c>
      <c r="F1151" s="34" t="str">
        <f>IF(AND(V1151="TEXT",AB1151&lt;&gt;""),"Coded",VLOOKUP(V1151,Lists!$E$1:$F$12,2,FALSE))</f>
        <v>Coded</v>
      </c>
      <c r="G1151" s="50">
        <f t="shared" ca="1" si="89"/>
        <v>7</v>
      </c>
      <c r="H1151" t="s">
        <v>4431</v>
      </c>
      <c r="J1151" s="34" t="str">
        <f t="shared" si="86"/>
        <v/>
      </c>
      <c r="K1151" s="34" t="str">
        <f t="shared" si="87"/>
        <v/>
      </c>
      <c r="O1151" t="s">
        <v>1015</v>
      </c>
      <c r="P1151" s="34" t="str">
        <f t="shared" si="90"/>
        <v/>
      </c>
      <c r="V1151" t="s">
        <v>16</v>
      </c>
      <c r="W1151" t="s">
        <v>1467</v>
      </c>
      <c r="X1151" t="s">
        <v>1468</v>
      </c>
      <c r="Y1151" t="s">
        <v>1458</v>
      </c>
      <c r="Z1151" t="s">
        <v>1459</v>
      </c>
      <c r="AA1151" t="s">
        <v>4431</v>
      </c>
      <c r="AB1151" t="s">
        <v>4432</v>
      </c>
    </row>
    <row r="1152" spans="1:28" ht="15" hidden="1" customHeight="1" x14ac:dyDescent="0.2">
      <c r="A1152" s="58" t="s">
        <v>1008</v>
      </c>
      <c r="B1152" s="58" t="s">
        <v>1453</v>
      </c>
      <c r="C1152" s="57">
        <f t="shared" ca="1" si="88"/>
        <v>44</v>
      </c>
      <c r="D1152" s="58" t="s">
        <v>3096</v>
      </c>
      <c r="E1152" s="58"/>
      <c r="F1152" s="56" t="str">
        <f>IF(AND(V1152="TEXT",AB1152&lt;&gt;""),"Coded",VLOOKUP(V1152,Lists!$E$1:$F$12,2,FALSE))</f>
        <v>Coded</v>
      </c>
      <c r="G1152" s="57">
        <f t="shared" ca="1" si="89"/>
        <v>8</v>
      </c>
      <c r="H1152" s="58" t="s">
        <v>4433</v>
      </c>
      <c r="J1152" s="34" t="str">
        <f t="shared" si="86"/>
        <v/>
      </c>
      <c r="K1152" s="34" t="str">
        <f t="shared" si="87"/>
        <v/>
      </c>
      <c r="O1152" t="s">
        <v>4982</v>
      </c>
      <c r="P1152" s="34" t="str">
        <f t="shared" si="90"/>
        <v/>
      </c>
      <c r="V1152" t="s">
        <v>16</v>
      </c>
      <c r="W1152" t="s">
        <v>1467</v>
      </c>
      <c r="X1152" t="s">
        <v>1468</v>
      </c>
      <c r="Y1152" t="s">
        <v>1458</v>
      </c>
      <c r="Z1152" t="s">
        <v>1459</v>
      </c>
      <c r="AA1152" t="s">
        <v>4433</v>
      </c>
      <c r="AB1152" t="s">
        <v>4434</v>
      </c>
    </row>
    <row r="1153" spans="1:28" ht="15" hidden="1" customHeight="1" x14ac:dyDescent="0.2">
      <c r="A1153" t="s">
        <v>1008</v>
      </c>
      <c r="B1153" t="s">
        <v>1453</v>
      </c>
      <c r="C1153" s="50">
        <f t="shared" ca="1" si="88"/>
        <v>44</v>
      </c>
      <c r="D1153" t="s">
        <v>3096</v>
      </c>
      <c r="F1153" s="34" t="str">
        <f>IF(AND(V1153="TEXT",AB1153&lt;&gt;""),"Coded",VLOOKUP(V1153,Lists!$E$1:$F$12,2,FALSE))</f>
        <v>Coded</v>
      </c>
      <c r="G1153" s="50">
        <f t="shared" ca="1" si="89"/>
        <v>9</v>
      </c>
      <c r="H1153" t="s">
        <v>2927</v>
      </c>
      <c r="J1153" s="34" t="str">
        <f t="shared" si="86"/>
        <v/>
      </c>
      <c r="K1153" s="34" t="str">
        <f t="shared" si="87"/>
        <v/>
      </c>
      <c r="O1153" t="s">
        <v>1015</v>
      </c>
      <c r="P1153" s="34" t="str">
        <f t="shared" si="90"/>
        <v/>
      </c>
      <c r="V1153" t="s">
        <v>16</v>
      </c>
      <c r="W1153" t="s">
        <v>1467</v>
      </c>
      <c r="X1153" t="s">
        <v>1468</v>
      </c>
      <c r="Y1153" t="s">
        <v>1458</v>
      </c>
      <c r="Z1153" t="s">
        <v>1459</v>
      </c>
      <c r="AA1153" t="s">
        <v>2927</v>
      </c>
      <c r="AB1153" t="s">
        <v>2929</v>
      </c>
    </row>
    <row r="1154" spans="1:28" ht="15" hidden="1" customHeight="1" x14ac:dyDescent="0.2">
      <c r="A1154" t="s">
        <v>1008</v>
      </c>
      <c r="B1154" t="s">
        <v>1453</v>
      </c>
      <c r="C1154" s="50">
        <f t="shared" ca="1" si="88"/>
        <v>44</v>
      </c>
      <c r="D1154" t="s">
        <v>3096</v>
      </c>
      <c r="F1154" s="34" t="str">
        <f>IF(AND(V1154="TEXT",AB1154&lt;&gt;""),"Coded",VLOOKUP(V1154,Lists!$E$1:$F$12,2,FALSE))</f>
        <v>Coded</v>
      </c>
      <c r="G1154" s="50">
        <f t="shared" ca="1" si="89"/>
        <v>10</v>
      </c>
      <c r="H1154" t="s">
        <v>2971</v>
      </c>
      <c r="J1154" s="34" t="str">
        <f t="shared" si="86"/>
        <v/>
      </c>
      <c r="K1154" s="34" t="str">
        <f t="shared" si="87"/>
        <v/>
      </c>
      <c r="O1154" t="s">
        <v>1015</v>
      </c>
      <c r="P1154" s="34" t="str">
        <f t="shared" si="90"/>
        <v/>
      </c>
      <c r="V1154" t="s">
        <v>16</v>
      </c>
      <c r="W1154" t="s">
        <v>1467</v>
      </c>
      <c r="X1154" t="s">
        <v>1468</v>
      </c>
      <c r="Y1154" t="s">
        <v>1458</v>
      </c>
      <c r="Z1154" t="s">
        <v>1459</v>
      </c>
      <c r="AA1154" t="s">
        <v>2971</v>
      </c>
      <c r="AB1154" t="s">
        <v>2972</v>
      </c>
    </row>
    <row r="1155" spans="1:28" ht="15" hidden="1" customHeight="1" x14ac:dyDescent="0.2">
      <c r="A1155" t="s">
        <v>1008</v>
      </c>
      <c r="B1155" t="s">
        <v>1453</v>
      </c>
      <c r="C1155" s="50">
        <f t="shared" ca="1" si="88"/>
        <v>44</v>
      </c>
      <c r="D1155" t="s">
        <v>3096</v>
      </c>
      <c r="F1155" s="34" t="str">
        <f>IF(AND(V1155="TEXT",AB1155&lt;&gt;""),"Coded",VLOOKUP(V1155,Lists!$E$1:$F$12,2,FALSE))</f>
        <v>Coded</v>
      </c>
      <c r="G1155" s="50">
        <f t="shared" ca="1" si="89"/>
        <v>11</v>
      </c>
      <c r="H1155" t="s">
        <v>2978</v>
      </c>
      <c r="J1155" s="34" t="str">
        <f t="shared" ref="J1155:J1218" si="91">IF(V1155="BOOLEAN","Yes/no",IF(V1155="TRUE_ONLY","True only",IF(V1155="INTEGER","Integer",IF(V1155="INTEGER_ZERO_OR_POSITIVE","Integer zero or positive",""))))</f>
        <v/>
      </c>
      <c r="K1155" s="34" t="str">
        <f t="shared" ref="K1155:K1218" si="92">IF(V1155="LONG_TEXT",255,IF(AND(V1155="TEXT",AB1155=""),50,""))</f>
        <v/>
      </c>
      <c r="O1155" t="s">
        <v>1015</v>
      </c>
      <c r="P1155" s="34" t="str">
        <f t="shared" si="90"/>
        <v/>
      </c>
      <c r="V1155" t="s">
        <v>16</v>
      </c>
      <c r="W1155" t="s">
        <v>1467</v>
      </c>
      <c r="X1155" t="s">
        <v>1468</v>
      </c>
      <c r="Y1155" t="s">
        <v>1458</v>
      </c>
      <c r="Z1155" t="s">
        <v>1459</v>
      </c>
      <c r="AA1155" t="s">
        <v>2978</v>
      </c>
      <c r="AB1155" t="s">
        <v>2979</v>
      </c>
    </row>
    <row r="1156" spans="1:28" ht="15" hidden="1" customHeight="1" x14ac:dyDescent="0.2">
      <c r="A1156" t="s">
        <v>1008</v>
      </c>
      <c r="B1156" t="s">
        <v>1453</v>
      </c>
      <c r="C1156" s="50">
        <f t="shared" ref="C1156:C1219" ca="1" si="93">IF(A1156&lt;&gt;OFFSET(A1156,-1,0),1,OFFSET(C1156,-1,0)+IF(D1156=OFFSET(D1156,-1,0),0,1))</f>
        <v>44</v>
      </c>
      <c r="D1156" t="s">
        <v>3096</v>
      </c>
      <c r="F1156" s="34" t="str">
        <f>IF(AND(V1156="TEXT",AB1156&lt;&gt;""),"Coded",VLOOKUP(V1156,Lists!$E$1:$F$12,2,FALSE))</f>
        <v>Coded</v>
      </c>
      <c r="G1156" s="50">
        <f t="shared" ca="1" si="89"/>
        <v>12</v>
      </c>
      <c r="H1156" t="s">
        <v>2983</v>
      </c>
      <c r="J1156" s="34" t="str">
        <f t="shared" si="91"/>
        <v/>
      </c>
      <c r="K1156" s="34" t="str">
        <f t="shared" si="92"/>
        <v/>
      </c>
      <c r="O1156" t="s">
        <v>1015</v>
      </c>
      <c r="P1156" s="34" t="str">
        <f t="shared" si="90"/>
        <v/>
      </c>
      <c r="V1156" t="s">
        <v>16</v>
      </c>
      <c r="W1156" t="s">
        <v>1467</v>
      </c>
      <c r="X1156" t="s">
        <v>1468</v>
      </c>
      <c r="Y1156" t="s">
        <v>1458</v>
      </c>
      <c r="Z1156" t="s">
        <v>1459</v>
      </c>
      <c r="AA1156" t="s">
        <v>2983</v>
      </c>
      <c r="AB1156" t="s">
        <v>2984</v>
      </c>
    </row>
    <row r="1157" spans="1:28" ht="15" hidden="1" customHeight="1" x14ac:dyDescent="0.2">
      <c r="A1157" t="s">
        <v>1008</v>
      </c>
      <c r="B1157" t="s">
        <v>1453</v>
      </c>
      <c r="C1157" s="50">
        <f t="shared" ca="1" si="93"/>
        <v>44</v>
      </c>
      <c r="D1157" t="s">
        <v>3096</v>
      </c>
      <c r="F1157" s="34" t="str">
        <f>IF(AND(V1157="TEXT",AB1157&lt;&gt;""),"Coded",VLOOKUP(V1157,Lists!$E$1:$F$12,2,FALSE))</f>
        <v>Coded</v>
      </c>
      <c r="G1157" s="50">
        <f t="shared" ref="G1157:G1220" ca="1" si="94">IF(F1157="Coded",IF(D1157&lt;&gt;OFFSET(D1157,-1,0),1,_xlfn.MAXIFS(INDIRECT("G$1:G"&amp;ROW()-1),INDIRECT("A$1:A"&amp;ROW()-1),A1157,INDIRECT("D$1:D"&amp;ROW()-1),D1157)+1),"")</f>
        <v>13</v>
      </c>
      <c r="H1157" t="s">
        <v>2988</v>
      </c>
      <c r="J1157" s="34" t="str">
        <f t="shared" si="91"/>
        <v/>
      </c>
      <c r="K1157" s="34" t="str">
        <f t="shared" si="92"/>
        <v/>
      </c>
      <c r="O1157" t="s">
        <v>1015</v>
      </c>
      <c r="P1157" s="34" t="str">
        <f t="shared" si="90"/>
        <v/>
      </c>
      <c r="V1157" t="s">
        <v>16</v>
      </c>
      <c r="W1157" t="s">
        <v>1467</v>
      </c>
      <c r="X1157" t="s">
        <v>1468</v>
      </c>
      <c r="Y1157" t="s">
        <v>1458</v>
      </c>
      <c r="Z1157" t="s">
        <v>1459</v>
      </c>
      <c r="AA1157" t="s">
        <v>2988</v>
      </c>
      <c r="AB1157" t="s">
        <v>2989</v>
      </c>
    </row>
    <row r="1158" spans="1:28" ht="15" hidden="1" customHeight="1" x14ac:dyDescent="0.2">
      <c r="A1158" t="s">
        <v>1008</v>
      </c>
      <c r="B1158" t="s">
        <v>1453</v>
      </c>
      <c r="C1158" s="50">
        <f t="shared" ca="1" si="93"/>
        <v>44</v>
      </c>
      <c r="D1158" t="s">
        <v>3096</v>
      </c>
      <c r="F1158" s="34" t="str">
        <f>IF(AND(V1158="TEXT",AB1158&lt;&gt;""),"Coded",VLOOKUP(V1158,Lists!$E$1:$F$12,2,FALSE))</f>
        <v>Coded</v>
      </c>
      <c r="G1158" s="50">
        <f t="shared" ca="1" si="94"/>
        <v>14</v>
      </c>
      <c r="H1158" t="s">
        <v>2993</v>
      </c>
      <c r="J1158" s="34" t="str">
        <f t="shared" si="91"/>
        <v/>
      </c>
      <c r="K1158" s="34" t="str">
        <f t="shared" si="92"/>
        <v/>
      </c>
      <c r="O1158" t="s">
        <v>1015</v>
      </c>
      <c r="P1158" s="34" t="str">
        <f t="shared" si="90"/>
        <v/>
      </c>
      <c r="V1158" t="s">
        <v>16</v>
      </c>
      <c r="W1158" t="s">
        <v>1467</v>
      </c>
      <c r="X1158" t="s">
        <v>1468</v>
      </c>
      <c r="Y1158" t="s">
        <v>1458</v>
      </c>
      <c r="Z1158" t="s">
        <v>1459</v>
      </c>
      <c r="AA1158" t="s">
        <v>2993</v>
      </c>
      <c r="AB1158" t="s">
        <v>2994</v>
      </c>
    </row>
    <row r="1159" spans="1:28" ht="15" hidden="1" customHeight="1" x14ac:dyDescent="0.2">
      <c r="A1159" t="s">
        <v>1008</v>
      </c>
      <c r="B1159" t="s">
        <v>1453</v>
      </c>
      <c r="C1159" s="50">
        <f t="shared" ca="1" si="93"/>
        <v>44</v>
      </c>
      <c r="D1159" t="s">
        <v>3096</v>
      </c>
      <c r="F1159" s="34" t="str">
        <f>IF(AND(V1159="TEXT",AB1159&lt;&gt;""),"Coded",VLOOKUP(V1159,Lists!$E$1:$F$12,2,FALSE))</f>
        <v>Coded</v>
      </c>
      <c r="G1159" s="50">
        <f t="shared" ca="1" si="94"/>
        <v>15</v>
      </c>
      <c r="H1159" t="s">
        <v>3000</v>
      </c>
      <c r="J1159" s="34" t="str">
        <f t="shared" si="91"/>
        <v/>
      </c>
      <c r="K1159" s="34" t="str">
        <f t="shared" si="92"/>
        <v/>
      </c>
      <c r="O1159" t="s">
        <v>1015</v>
      </c>
      <c r="P1159" s="34" t="str">
        <f t="shared" si="90"/>
        <v/>
      </c>
      <c r="V1159" t="s">
        <v>16</v>
      </c>
      <c r="W1159" t="s">
        <v>1467</v>
      </c>
      <c r="X1159" t="s">
        <v>1468</v>
      </c>
      <c r="Y1159" t="s">
        <v>1458</v>
      </c>
      <c r="Z1159" t="s">
        <v>1459</v>
      </c>
      <c r="AA1159" t="s">
        <v>3000</v>
      </c>
      <c r="AB1159" t="s">
        <v>3001</v>
      </c>
    </row>
    <row r="1160" spans="1:28" ht="15" hidden="1" customHeight="1" x14ac:dyDescent="0.2">
      <c r="A1160" t="s">
        <v>1008</v>
      </c>
      <c r="B1160" t="s">
        <v>1453</v>
      </c>
      <c r="C1160" s="50">
        <f t="shared" ca="1" si="93"/>
        <v>44</v>
      </c>
      <c r="D1160" t="s">
        <v>3096</v>
      </c>
      <c r="F1160" s="34" t="str">
        <f>IF(AND(V1160="TEXT",AB1160&lt;&gt;""),"Coded",VLOOKUP(V1160,Lists!$E$1:$F$12,2,FALSE))</f>
        <v>Coded</v>
      </c>
      <c r="G1160" s="50">
        <f t="shared" ca="1" si="94"/>
        <v>16</v>
      </c>
      <c r="H1160" t="s">
        <v>3008</v>
      </c>
      <c r="J1160" s="34" t="str">
        <f t="shared" si="91"/>
        <v/>
      </c>
      <c r="K1160" s="34" t="str">
        <f t="shared" si="92"/>
        <v/>
      </c>
      <c r="O1160" t="s">
        <v>1015</v>
      </c>
      <c r="P1160" s="34" t="str">
        <f t="shared" si="90"/>
        <v/>
      </c>
      <c r="V1160" t="s">
        <v>16</v>
      </c>
      <c r="W1160" t="s">
        <v>1467</v>
      </c>
      <c r="X1160" t="s">
        <v>1468</v>
      </c>
      <c r="Y1160" t="s">
        <v>1458</v>
      </c>
      <c r="Z1160" t="s">
        <v>1459</v>
      </c>
      <c r="AA1160" t="s">
        <v>3008</v>
      </c>
      <c r="AB1160" t="s">
        <v>3009</v>
      </c>
    </row>
    <row r="1161" spans="1:28" ht="15" hidden="1" customHeight="1" x14ac:dyDescent="0.2">
      <c r="A1161" t="s">
        <v>1008</v>
      </c>
      <c r="B1161" t="s">
        <v>1453</v>
      </c>
      <c r="C1161" s="50">
        <f t="shared" ca="1" si="93"/>
        <v>44</v>
      </c>
      <c r="D1161" t="s">
        <v>3096</v>
      </c>
      <c r="F1161" s="34" t="str">
        <f>IF(AND(V1161="TEXT",AB1161&lt;&gt;""),"Coded",VLOOKUP(V1161,Lists!$E$1:$F$12,2,FALSE))</f>
        <v>Coded</v>
      </c>
      <c r="G1161" s="50">
        <f t="shared" ca="1" si="94"/>
        <v>17</v>
      </c>
      <c r="H1161" t="s">
        <v>3012</v>
      </c>
      <c r="J1161" s="34" t="str">
        <f t="shared" si="91"/>
        <v/>
      </c>
      <c r="K1161" s="34" t="str">
        <f t="shared" si="92"/>
        <v/>
      </c>
      <c r="O1161" t="s">
        <v>1015</v>
      </c>
      <c r="P1161" s="34" t="str">
        <f t="shared" si="90"/>
        <v/>
      </c>
      <c r="V1161" t="s">
        <v>16</v>
      </c>
      <c r="W1161" t="s">
        <v>1467</v>
      </c>
      <c r="X1161" t="s">
        <v>1468</v>
      </c>
      <c r="Y1161" t="s">
        <v>1458</v>
      </c>
      <c r="Z1161" t="s">
        <v>1459</v>
      </c>
      <c r="AA1161" t="s">
        <v>3012</v>
      </c>
      <c r="AB1161" t="s">
        <v>3013</v>
      </c>
    </row>
    <row r="1162" spans="1:28" ht="15" hidden="1" customHeight="1" x14ac:dyDescent="0.2">
      <c r="A1162" t="s">
        <v>1008</v>
      </c>
      <c r="B1162" t="s">
        <v>1453</v>
      </c>
      <c r="C1162" s="50">
        <f t="shared" ca="1" si="93"/>
        <v>44</v>
      </c>
      <c r="D1162" t="s">
        <v>3096</v>
      </c>
      <c r="F1162" s="34" t="str">
        <f>IF(AND(V1162="TEXT",AB1162&lt;&gt;""),"Coded",VLOOKUP(V1162,Lists!$E$1:$F$12,2,FALSE))</f>
        <v>Coded</v>
      </c>
      <c r="G1162" s="50">
        <f t="shared" ca="1" si="94"/>
        <v>18</v>
      </c>
      <c r="H1162" t="s">
        <v>3016</v>
      </c>
      <c r="J1162" s="34" t="str">
        <f t="shared" si="91"/>
        <v/>
      </c>
      <c r="K1162" s="34" t="str">
        <f t="shared" si="92"/>
        <v/>
      </c>
      <c r="O1162" t="s">
        <v>1015</v>
      </c>
      <c r="P1162" s="34" t="str">
        <f t="shared" si="90"/>
        <v/>
      </c>
      <c r="V1162" t="s">
        <v>16</v>
      </c>
      <c r="W1162" t="s">
        <v>1467</v>
      </c>
      <c r="X1162" t="s">
        <v>1468</v>
      </c>
      <c r="Y1162" t="s">
        <v>1458</v>
      </c>
      <c r="Z1162" t="s">
        <v>1459</v>
      </c>
      <c r="AA1162" t="s">
        <v>3016</v>
      </c>
      <c r="AB1162" t="s">
        <v>3017</v>
      </c>
    </row>
    <row r="1163" spans="1:28" ht="15" hidden="1" customHeight="1" x14ac:dyDescent="0.2">
      <c r="A1163" t="s">
        <v>1008</v>
      </c>
      <c r="B1163" t="s">
        <v>1453</v>
      </c>
      <c r="C1163" s="50">
        <f t="shared" ca="1" si="93"/>
        <v>44</v>
      </c>
      <c r="D1163" t="s">
        <v>3096</v>
      </c>
      <c r="F1163" s="34" t="str">
        <f>IF(AND(V1163="TEXT",AB1163&lt;&gt;""),"Coded",VLOOKUP(V1163,Lists!$E$1:$F$12,2,FALSE))</f>
        <v>Coded</v>
      </c>
      <c r="G1163" s="50">
        <f t="shared" ca="1" si="94"/>
        <v>19</v>
      </c>
      <c r="H1163" t="s">
        <v>3018</v>
      </c>
      <c r="J1163" s="34" t="str">
        <f t="shared" si="91"/>
        <v/>
      </c>
      <c r="K1163" s="34" t="str">
        <f t="shared" si="92"/>
        <v/>
      </c>
      <c r="O1163" t="s">
        <v>1015</v>
      </c>
      <c r="P1163" s="34" t="str">
        <f t="shared" si="90"/>
        <v/>
      </c>
      <c r="V1163" t="s">
        <v>16</v>
      </c>
      <c r="W1163" t="s">
        <v>1467</v>
      </c>
      <c r="X1163" t="s">
        <v>1468</v>
      </c>
      <c r="Y1163" t="s">
        <v>1458</v>
      </c>
      <c r="Z1163" t="s">
        <v>1459</v>
      </c>
      <c r="AA1163" t="s">
        <v>3018</v>
      </c>
      <c r="AB1163" t="s">
        <v>3020</v>
      </c>
    </row>
    <row r="1164" spans="1:28" ht="15" hidden="1" customHeight="1" x14ac:dyDescent="0.2">
      <c r="A1164" t="s">
        <v>1008</v>
      </c>
      <c r="B1164" t="s">
        <v>1453</v>
      </c>
      <c r="C1164" s="50">
        <f t="shared" ca="1" si="93"/>
        <v>44</v>
      </c>
      <c r="D1164" t="s">
        <v>3096</v>
      </c>
      <c r="F1164" s="34" t="str">
        <f>IF(AND(V1164="TEXT",AB1164&lt;&gt;""),"Coded",VLOOKUP(V1164,Lists!$E$1:$F$12,2,FALSE))</f>
        <v>Coded</v>
      </c>
      <c r="G1164" s="50">
        <f t="shared" ca="1" si="94"/>
        <v>20</v>
      </c>
      <c r="H1164" t="s">
        <v>2932</v>
      </c>
      <c r="J1164" s="34" t="str">
        <f t="shared" si="91"/>
        <v/>
      </c>
      <c r="K1164" s="34" t="str">
        <f t="shared" si="92"/>
        <v/>
      </c>
      <c r="O1164" t="s">
        <v>1015</v>
      </c>
      <c r="P1164" s="34" t="str">
        <f t="shared" si="90"/>
        <v/>
      </c>
      <c r="V1164" t="s">
        <v>16</v>
      </c>
      <c r="W1164" t="s">
        <v>1467</v>
      </c>
      <c r="X1164" t="s">
        <v>1468</v>
      </c>
      <c r="Y1164" t="s">
        <v>1458</v>
      </c>
      <c r="Z1164" t="s">
        <v>1459</v>
      </c>
      <c r="AA1164" t="s">
        <v>2932</v>
      </c>
      <c r="AB1164" t="s">
        <v>2933</v>
      </c>
    </row>
    <row r="1165" spans="1:28" ht="15" hidden="1" customHeight="1" x14ac:dyDescent="0.2">
      <c r="A1165" t="s">
        <v>1008</v>
      </c>
      <c r="B1165" t="s">
        <v>1453</v>
      </c>
      <c r="C1165" s="50">
        <f t="shared" ca="1" si="93"/>
        <v>44</v>
      </c>
      <c r="D1165" t="s">
        <v>3096</v>
      </c>
      <c r="F1165" s="34" t="str">
        <f>IF(AND(V1165="TEXT",AB1165&lt;&gt;""),"Coded",VLOOKUP(V1165,Lists!$E$1:$F$12,2,FALSE))</f>
        <v>Coded</v>
      </c>
      <c r="G1165" s="50">
        <f t="shared" ca="1" si="94"/>
        <v>21</v>
      </c>
      <c r="H1165" t="s">
        <v>2936</v>
      </c>
      <c r="J1165" s="34" t="str">
        <f t="shared" si="91"/>
        <v/>
      </c>
      <c r="K1165" s="34" t="str">
        <f t="shared" si="92"/>
        <v/>
      </c>
      <c r="O1165" t="s">
        <v>1015</v>
      </c>
      <c r="P1165" s="34" t="str">
        <f t="shared" si="90"/>
        <v/>
      </c>
      <c r="V1165" t="s">
        <v>16</v>
      </c>
      <c r="W1165" t="s">
        <v>1467</v>
      </c>
      <c r="X1165" t="s">
        <v>1468</v>
      </c>
      <c r="Y1165" t="s">
        <v>1458</v>
      </c>
      <c r="Z1165" t="s">
        <v>1459</v>
      </c>
      <c r="AA1165" t="s">
        <v>2936</v>
      </c>
      <c r="AB1165" t="s">
        <v>2937</v>
      </c>
    </row>
    <row r="1166" spans="1:28" ht="15" hidden="1" customHeight="1" x14ac:dyDescent="0.2">
      <c r="A1166" t="s">
        <v>1008</v>
      </c>
      <c r="B1166" t="s">
        <v>1453</v>
      </c>
      <c r="C1166" s="50">
        <f t="shared" ca="1" si="93"/>
        <v>44</v>
      </c>
      <c r="D1166" t="s">
        <v>3096</v>
      </c>
      <c r="F1166" s="34" t="str">
        <f>IF(AND(V1166="TEXT",AB1166&lt;&gt;""),"Coded",VLOOKUP(V1166,Lists!$E$1:$F$12,2,FALSE))</f>
        <v>Coded</v>
      </c>
      <c r="G1166" s="50">
        <f t="shared" ca="1" si="94"/>
        <v>22</v>
      </c>
      <c r="H1166" t="s">
        <v>2942</v>
      </c>
      <c r="J1166" s="34" t="str">
        <f t="shared" si="91"/>
        <v/>
      </c>
      <c r="K1166" s="34" t="str">
        <f t="shared" si="92"/>
        <v/>
      </c>
      <c r="O1166" t="s">
        <v>1015</v>
      </c>
      <c r="P1166" s="34" t="str">
        <f t="shared" si="90"/>
        <v/>
      </c>
      <c r="V1166" t="s">
        <v>16</v>
      </c>
      <c r="W1166" t="s">
        <v>1467</v>
      </c>
      <c r="X1166" t="s">
        <v>1468</v>
      </c>
      <c r="Y1166" t="s">
        <v>1458</v>
      </c>
      <c r="Z1166" t="s">
        <v>1459</v>
      </c>
      <c r="AA1166" t="s">
        <v>2942</v>
      </c>
      <c r="AB1166" t="s">
        <v>2943</v>
      </c>
    </row>
    <row r="1167" spans="1:28" ht="15" hidden="1" customHeight="1" x14ac:dyDescent="0.2">
      <c r="A1167" t="s">
        <v>1008</v>
      </c>
      <c r="B1167" t="s">
        <v>1453</v>
      </c>
      <c r="C1167" s="50">
        <f t="shared" ca="1" si="93"/>
        <v>44</v>
      </c>
      <c r="D1167" t="s">
        <v>3096</v>
      </c>
      <c r="F1167" s="34" t="str">
        <f>IF(AND(V1167="TEXT",AB1167&lt;&gt;""),"Coded",VLOOKUP(V1167,Lists!$E$1:$F$12,2,FALSE))</f>
        <v>Coded</v>
      </c>
      <c r="G1167" s="50">
        <f t="shared" ca="1" si="94"/>
        <v>23</v>
      </c>
      <c r="H1167" t="s">
        <v>2946</v>
      </c>
      <c r="J1167" s="34" t="str">
        <f t="shared" si="91"/>
        <v/>
      </c>
      <c r="K1167" s="34" t="str">
        <f t="shared" si="92"/>
        <v/>
      </c>
      <c r="O1167" t="s">
        <v>1015</v>
      </c>
      <c r="P1167" s="34" t="str">
        <f t="shared" si="90"/>
        <v/>
      </c>
      <c r="V1167" t="s">
        <v>16</v>
      </c>
      <c r="W1167" t="s">
        <v>1467</v>
      </c>
      <c r="X1167" t="s">
        <v>1468</v>
      </c>
      <c r="Y1167" t="s">
        <v>1458</v>
      </c>
      <c r="Z1167" t="s">
        <v>1459</v>
      </c>
      <c r="AA1167" t="s">
        <v>2946</v>
      </c>
      <c r="AB1167" t="s">
        <v>2947</v>
      </c>
    </row>
    <row r="1168" spans="1:28" ht="15" hidden="1" customHeight="1" x14ac:dyDescent="0.2">
      <c r="A1168" t="s">
        <v>1008</v>
      </c>
      <c r="B1168" t="s">
        <v>1453</v>
      </c>
      <c r="C1168" s="50">
        <f t="shared" ca="1" si="93"/>
        <v>44</v>
      </c>
      <c r="D1168" t="s">
        <v>3096</v>
      </c>
      <c r="F1168" s="34" t="str">
        <f>IF(AND(V1168="TEXT",AB1168&lt;&gt;""),"Coded",VLOOKUP(V1168,Lists!$E$1:$F$12,2,FALSE))</f>
        <v>Coded</v>
      </c>
      <c r="G1168" s="50">
        <f t="shared" ca="1" si="94"/>
        <v>24</v>
      </c>
      <c r="H1168" t="s">
        <v>2948</v>
      </c>
      <c r="J1168" s="34" t="str">
        <f t="shared" si="91"/>
        <v/>
      </c>
      <c r="K1168" s="34" t="str">
        <f t="shared" si="92"/>
        <v/>
      </c>
      <c r="O1168" t="s">
        <v>1015</v>
      </c>
      <c r="P1168" s="34" t="str">
        <f t="shared" si="90"/>
        <v/>
      </c>
      <c r="V1168" t="s">
        <v>16</v>
      </c>
      <c r="W1168" t="s">
        <v>1467</v>
      </c>
      <c r="X1168" t="s">
        <v>1468</v>
      </c>
      <c r="Y1168" t="s">
        <v>1458</v>
      </c>
      <c r="Z1168" t="s">
        <v>1459</v>
      </c>
      <c r="AA1168" t="s">
        <v>2948</v>
      </c>
      <c r="AB1168" t="s">
        <v>2950</v>
      </c>
    </row>
    <row r="1169" spans="1:28" ht="15" hidden="1" customHeight="1" x14ac:dyDescent="0.2">
      <c r="A1169" t="s">
        <v>1008</v>
      </c>
      <c r="B1169" t="s">
        <v>1453</v>
      </c>
      <c r="C1169" s="50">
        <f t="shared" ca="1" si="93"/>
        <v>44</v>
      </c>
      <c r="D1169" t="s">
        <v>3096</v>
      </c>
      <c r="F1169" s="34" t="str">
        <f>IF(AND(V1169="TEXT",AB1169&lt;&gt;""),"Coded",VLOOKUP(V1169,Lists!$E$1:$F$12,2,FALSE))</f>
        <v>Coded</v>
      </c>
      <c r="G1169" s="50">
        <f t="shared" ca="1" si="94"/>
        <v>25</v>
      </c>
      <c r="H1169" t="s">
        <v>2951</v>
      </c>
      <c r="J1169" s="34" t="str">
        <f t="shared" si="91"/>
        <v/>
      </c>
      <c r="K1169" s="34" t="str">
        <f t="shared" si="92"/>
        <v/>
      </c>
      <c r="O1169" t="s">
        <v>1015</v>
      </c>
      <c r="P1169" s="34" t="str">
        <f t="shared" si="90"/>
        <v/>
      </c>
      <c r="V1169" t="s">
        <v>16</v>
      </c>
      <c r="W1169" t="s">
        <v>1467</v>
      </c>
      <c r="X1169" t="s">
        <v>1468</v>
      </c>
      <c r="Y1169" t="s">
        <v>1458</v>
      </c>
      <c r="Z1169" t="s">
        <v>1459</v>
      </c>
      <c r="AA1169" t="s">
        <v>2951</v>
      </c>
      <c r="AB1169" t="s">
        <v>2957</v>
      </c>
    </row>
    <row r="1170" spans="1:28" ht="15" hidden="1" customHeight="1" x14ac:dyDescent="0.2">
      <c r="A1170" t="s">
        <v>1008</v>
      </c>
      <c r="B1170" t="s">
        <v>1453</v>
      </c>
      <c r="C1170" s="50">
        <f t="shared" ca="1" si="93"/>
        <v>44</v>
      </c>
      <c r="D1170" t="s">
        <v>3096</v>
      </c>
      <c r="F1170" s="34" t="str">
        <f>IF(AND(V1170="TEXT",AB1170&lt;&gt;""),"Coded",VLOOKUP(V1170,Lists!$E$1:$F$12,2,FALSE))</f>
        <v>Coded</v>
      </c>
      <c r="G1170" s="50">
        <f t="shared" ca="1" si="94"/>
        <v>26</v>
      </c>
      <c r="H1170" t="s">
        <v>2960</v>
      </c>
      <c r="J1170" s="34" t="str">
        <f t="shared" si="91"/>
        <v/>
      </c>
      <c r="K1170" s="34" t="str">
        <f t="shared" si="92"/>
        <v/>
      </c>
      <c r="O1170" t="s">
        <v>1015</v>
      </c>
      <c r="P1170" s="34" t="str">
        <f t="shared" ref="P1170:P1233" si="95">IF(RIGHT(TRIM(SUBSTITUTE(D1170,":","")),7)="specify","Hide concept if ["&amp;D1169&amp;"] &lt;&gt; 'Other'","")</f>
        <v/>
      </c>
      <c r="V1170" t="s">
        <v>16</v>
      </c>
      <c r="W1170" t="s">
        <v>1467</v>
      </c>
      <c r="X1170" t="s">
        <v>1468</v>
      </c>
      <c r="Y1170" t="s">
        <v>1458</v>
      </c>
      <c r="Z1170" t="s">
        <v>1459</v>
      </c>
      <c r="AA1170" t="s">
        <v>2960</v>
      </c>
      <c r="AB1170" t="s">
        <v>2961</v>
      </c>
    </row>
    <row r="1171" spans="1:28" ht="15" hidden="1" customHeight="1" x14ac:dyDescent="0.2">
      <c r="A1171" t="s">
        <v>1008</v>
      </c>
      <c r="B1171" t="s">
        <v>1453</v>
      </c>
      <c r="C1171" s="50">
        <f t="shared" ca="1" si="93"/>
        <v>44</v>
      </c>
      <c r="D1171" t="s">
        <v>3096</v>
      </c>
      <c r="F1171" s="34" t="str">
        <f>IF(AND(V1171="TEXT",AB1171&lt;&gt;""),"Coded",VLOOKUP(V1171,Lists!$E$1:$F$12,2,FALSE))</f>
        <v>Coded</v>
      </c>
      <c r="G1171" s="50">
        <f t="shared" ca="1" si="94"/>
        <v>27</v>
      </c>
      <c r="H1171" t="s">
        <v>2964</v>
      </c>
      <c r="J1171" s="34" t="str">
        <f t="shared" si="91"/>
        <v/>
      </c>
      <c r="K1171" s="34" t="str">
        <f t="shared" si="92"/>
        <v/>
      </c>
      <c r="O1171" t="s">
        <v>1015</v>
      </c>
      <c r="P1171" s="34" t="str">
        <f t="shared" si="95"/>
        <v/>
      </c>
      <c r="V1171" t="s">
        <v>16</v>
      </c>
      <c r="W1171" t="s">
        <v>1467</v>
      </c>
      <c r="X1171" t="s">
        <v>1468</v>
      </c>
      <c r="Y1171" t="s">
        <v>1458</v>
      </c>
      <c r="Z1171" t="s">
        <v>1459</v>
      </c>
      <c r="AA1171" t="s">
        <v>2964</v>
      </c>
      <c r="AB1171" t="s">
        <v>2965</v>
      </c>
    </row>
    <row r="1172" spans="1:28" ht="15" hidden="1" customHeight="1" x14ac:dyDescent="0.2">
      <c r="A1172" t="s">
        <v>1008</v>
      </c>
      <c r="B1172" t="s">
        <v>1453</v>
      </c>
      <c r="C1172" s="50">
        <f t="shared" ca="1" si="93"/>
        <v>44</v>
      </c>
      <c r="D1172" t="s">
        <v>3096</v>
      </c>
      <c r="F1172" s="34" t="str">
        <f>IF(AND(V1172="TEXT",AB1172&lt;&gt;""),"Coded",VLOOKUP(V1172,Lists!$E$1:$F$12,2,FALSE))</f>
        <v>Coded</v>
      </c>
      <c r="G1172" s="50">
        <f t="shared" ca="1" si="94"/>
        <v>28</v>
      </c>
      <c r="H1172" t="s">
        <v>3027</v>
      </c>
      <c r="J1172" s="34" t="str">
        <f t="shared" si="91"/>
        <v/>
      </c>
      <c r="K1172" s="34" t="str">
        <f t="shared" si="92"/>
        <v/>
      </c>
      <c r="O1172" t="s">
        <v>1015</v>
      </c>
      <c r="P1172" s="34" t="str">
        <f t="shared" si="95"/>
        <v/>
      </c>
      <c r="V1172" t="s">
        <v>16</v>
      </c>
      <c r="W1172" t="s">
        <v>1467</v>
      </c>
      <c r="X1172" t="s">
        <v>1468</v>
      </c>
      <c r="Y1172" t="s">
        <v>1458</v>
      </c>
      <c r="Z1172" t="s">
        <v>1459</v>
      </c>
      <c r="AA1172" t="s">
        <v>3027</v>
      </c>
      <c r="AB1172" t="s">
        <v>3028</v>
      </c>
    </row>
    <row r="1173" spans="1:28" ht="15" hidden="1" customHeight="1" x14ac:dyDescent="0.2">
      <c r="A1173" t="s">
        <v>1008</v>
      </c>
      <c r="B1173" t="s">
        <v>1453</v>
      </c>
      <c r="C1173" s="50">
        <f t="shared" ca="1" si="93"/>
        <v>44</v>
      </c>
      <c r="D1173" t="s">
        <v>3096</v>
      </c>
      <c r="F1173" s="34" t="str">
        <f>IF(AND(V1173="TEXT",AB1173&lt;&gt;""),"Coded",VLOOKUP(V1173,Lists!$E$1:$F$12,2,FALSE))</f>
        <v>Coded</v>
      </c>
      <c r="G1173" s="50">
        <f t="shared" ca="1" si="94"/>
        <v>29</v>
      </c>
      <c r="H1173" t="s">
        <v>3032</v>
      </c>
      <c r="J1173" s="34" t="str">
        <f t="shared" si="91"/>
        <v/>
      </c>
      <c r="K1173" s="34" t="str">
        <f t="shared" si="92"/>
        <v/>
      </c>
      <c r="O1173" t="s">
        <v>1015</v>
      </c>
      <c r="P1173" s="34" t="str">
        <f t="shared" si="95"/>
        <v/>
      </c>
      <c r="V1173" t="s">
        <v>16</v>
      </c>
      <c r="W1173" t="s">
        <v>1467</v>
      </c>
      <c r="X1173" t="s">
        <v>1468</v>
      </c>
      <c r="Y1173" t="s">
        <v>1458</v>
      </c>
      <c r="Z1173" t="s">
        <v>1459</v>
      </c>
      <c r="AA1173" t="s">
        <v>3032</v>
      </c>
      <c r="AB1173" t="s">
        <v>3033</v>
      </c>
    </row>
    <row r="1174" spans="1:28" ht="15" hidden="1" customHeight="1" x14ac:dyDescent="0.2">
      <c r="A1174" t="s">
        <v>1008</v>
      </c>
      <c r="B1174" t="s">
        <v>1453</v>
      </c>
      <c r="C1174" s="50">
        <f t="shared" ca="1" si="93"/>
        <v>44</v>
      </c>
      <c r="D1174" t="s">
        <v>3096</v>
      </c>
      <c r="F1174" s="34" t="str">
        <f>IF(AND(V1174="TEXT",AB1174&lt;&gt;""),"Coded",VLOOKUP(V1174,Lists!$E$1:$F$12,2,FALSE))</f>
        <v>Coded</v>
      </c>
      <c r="G1174" s="50">
        <f t="shared" ca="1" si="94"/>
        <v>30</v>
      </c>
      <c r="H1174" t="s">
        <v>3034</v>
      </c>
      <c r="J1174" s="34" t="str">
        <f t="shared" si="91"/>
        <v/>
      </c>
      <c r="K1174" s="34" t="str">
        <f t="shared" si="92"/>
        <v/>
      </c>
      <c r="O1174" t="s">
        <v>1015</v>
      </c>
      <c r="P1174" s="34" t="str">
        <f t="shared" si="95"/>
        <v/>
      </c>
      <c r="V1174" t="s">
        <v>16</v>
      </c>
      <c r="W1174" t="s">
        <v>1467</v>
      </c>
      <c r="X1174" t="s">
        <v>1468</v>
      </c>
      <c r="Y1174" t="s">
        <v>1458</v>
      </c>
      <c r="Z1174" t="s">
        <v>1459</v>
      </c>
      <c r="AA1174" t="s">
        <v>3034</v>
      </c>
      <c r="AB1174" t="s">
        <v>3039</v>
      </c>
    </row>
    <row r="1175" spans="1:28" ht="15" hidden="1" customHeight="1" x14ac:dyDescent="0.2">
      <c r="A1175" t="s">
        <v>1008</v>
      </c>
      <c r="B1175" t="s">
        <v>1453</v>
      </c>
      <c r="C1175" s="50">
        <f t="shared" ca="1" si="93"/>
        <v>44</v>
      </c>
      <c r="D1175" t="s">
        <v>3096</v>
      </c>
      <c r="F1175" s="34" t="str">
        <f>IF(AND(V1175="TEXT",AB1175&lt;&gt;""),"Coded",VLOOKUP(V1175,Lists!$E$1:$F$12,2,FALSE))</f>
        <v>Coded</v>
      </c>
      <c r="G1175" s="50">
        <f t="shared" ca="1" si="94"/>
        <v>31</v>
      </c>
      <c r="H1175" t="s">
        <v>3040</v>
      </c>
      <c r="J1175" s="34" t="str">
        <f t="shared" si="91"/>
        <v/>
      </c>
      <c r="K1175" s="34" t="str">
        <f t="shared" si="92"/>
        <v/>
      </c>
      <c r="O1175" t="s">
        <v>1015</v>
      </c>
      <c r="P1175" s="34" t="str">
        <f t="shared" si="95"/>
        <v/>
      </c>
      <c r="V1175" t="s">
        <v>16</v>
      </c>
      <c r="W1175" t="s">
        <v>1467</v>
      </c>
      <c r="X1175" t="s">
        <v>1468</v>
      </c>
      <c r="Y1175" t="s">
        <v>1458</v>
      </c>
      <c r="Z1175" t="s">
        <v>1459</v>
      </c>
      <c r="AA1175" t="s">
        <v>3040</v>
      </c>
      <c r="AB1175" t="s">
        <v>3045</v>
      </c>
    </row>
    <row r="1176" spans="1:28" ht="15" hidden="1" customHeight="1" x14ac:dyDescent="0.2">
      <c r="A1176" t="s">
        <v>1008</v>
      </c>
      <c r="B1176" t="s">
        <v>1453</v>
      </c>
      <c r="C1176" s="50">
        <f t="shared" ca="1" si="93"/>
        <v>44</v>
      </c>
      <c r="D1176" t="s">
        <v>3096</v>
      </c>
      <c r="F1176" s="34" t="str">
        <f>IF(AND(V1176="TEXT",AB1176&lt;&gt;""),"Coded",VLOOKUP(V1176,Lists!$E$1:$F$12,2,FALSE))</f>
        <v>Coded</v>
      </c>
      <c r="G1176" s="50">
        <f t="shared" ca="1" si="94"/>
        <v>32</v>
      </c>
      <c r="H1176" t="s">
        <v>3046</v>
      </c>
      <c r="J1176" s="34" t="str">
        <f t="shared" si="91"/>
        <v/>
      </c>
      <c r="K1176" s="34" t="str">
        <f t="shared" si="92"/>
        <v/>
      </c>
      <c r="O1176" t="s">
        <v>1015</v>
      </c>
      <c r="P1176" s="34" t="str">
        <f t="shared" si="95"/>
        <v/>
      </c>
      <c r="V1176" t="s">
        <v>16</v>
      </c>
      <c r="W1176" t="s">
        <v>1467</v>
      </c>
      <c r="X1176" t="s">
        <v>1468</v>
      </c>
      <c r="Y1176" t="s">
        <v>1458</v>
      </c>
      <c r="Z1176" t="s">
        <v>1459</v>
      </c>
      <c r="AA1176" t="s">
        <v>3046</v>
      </c>
      <c r="AB1176" t="s">
        <v>3048</v>
      </c>
    </row>
    <row r="1177" spans="1:28" ht="15" hidden="1" customHeight="1" x14ac:dyDescent="0.2">
      <c r="A1177" t="s">
        <v>1008</v>
      </c>
      <c r="B1177" t="s">
        <v>1453</v>
      </c>
      <c r="C1177" s="50">
        <f t="shared" ca="1" si="93"/>
        <v>44</v>
      </c>
      <c r="D1177" t="s">
        <v>3096</v>
      </c>
      <c r="F1177" s="34" t="str">
        <f>IF(AND(V1177="TEXT",AB1177&lt;&gt;""),"Coded",VLOOKUP(V1177,Lists!$E$1:$F$12,2,FALSE))</f>
        <v>Coded</v>
      </c>
      <c r="G1177" s="50">
        <f t="shared" ca="1" si="94"/>
        <v>33</v>
      </c>
      <c r="H1177" t="s">
        <v>3052</v>
      </c>
      <c r="J1177" s="34" t="str">
        <f t="shared" si="91"/>
        <v/>
      </c>
      <c r="K1177" s="34" t="str">
        <f t="shared" si="92"/>
        <v/>
      </c>
      <c r="O1177" t="s">
        <v>1015</v>
      </c>
      <c r="P1177" s="34" t="str">
        <f t="shared" si="95"/>
        <v/>
      </c>
      <c r="V1177" t="s">
        <v>16</v>
      </c>
      <c r="W1177" t="s">
        <v>1467</v>
      </c>
      <c r="X1177" t="s">
        <v>1468</v>
      </c>
      <c r="Y1177" t="s">
        <v>1458</v>
      </c>
      <c r="Z1177" t="s">
        <v>1459</v>
      </c>
      <c r="AA1177" t="s">
        <v>3052</v>
      </c>
      <c r="AB1177" t="s">
        <v>3053</v>
      </c>
    </row>
    <row r="1178" spans="1:28" ht="15" hidden="1" customHeight="1" x14ac:dyDescent="0.2">
      <c r="A1178" t="s">
        <v>1008</v>
      </c>
      <c r="B1178" t="s">
        <v>1453</v>
      </c>
      <c r="C1178" s="50">
        <f t="shared" ca="1" si="93"/>
        <v>44</v>
      </c>
      <c r="D1178" t="s">
        <v>3096</v>
      </c>
      <c r="F1178" s="34" t="str">
        <f>IF(AND(V1178="TEXT",AB1178&lt;&gt;""),"Coded",VLOOKUP(V1178,Lists!$E$1:$F$12,2,FALSE))</f>
        <v>Coded</v>
      </c>
      <c r="G1178" s="50">
        <f t="shared" ca="1" si="94"/>
        <v>34</v>
      </c>
      <c r="H1178" t="s">
        <v>3054</v>
      </c>
      <c r="J1178" s="34" t="str">
        <f t="shared" si="91"/>
        <v/>
      </c>
      <c r="K1178" s="34" t="str">
        <f t="shared" si="92"/>
        <v/>
      </c>
      <c r="O1178" t="s">
        <v>1015</v>
      </c>
      <c r="P1178" s="34" t="str">
        <f t="shared" si="95"/>
        <v/>
      </c>
      <c r="V1178" t="s">
        <v>16</v>
      </c>
      <c r="W1178" t="s">
        <v>1467</v>
      </c>
      <c r="X1178" t="s">
        <v>1468</v>
      </c>
      <c r="Y1178" t="s">
        <v>1458</v>
      </c>
      <c r="Z1178" t="s">
        <v>1459</v>
      </c>
      <c r="AA1178" t="s">
        <v>3054</v>
      </c>
      <c r="AB1178" t="s">
        <v>3058</v>
      </c>
    </row>
    <row r="1179" spans="1:28" ht="15" hidden="1" customHeight="1" x14ac:dyDescent="0.2">
      <c r="A1179" t="s">
        <v>1008</v>
      </c>
      <c r="B1179" t="s">
        <v>1453</v>
      </c>
      <c r="C1179" s="50">
        <f t="shared" ca="1" si="93"/>
        <v>44</v>
      </c>
      <c r="D1179" t="s">
        <v>3096</v>
      </c>
      <c r="F1179" s="34" t="str">
        <f>IF(AND(V1179="TEXT",AB1179&lt;&gt;""),"Coded",VLOOKUP(V1179,Lists!$E$1:$F$12,2,FALSE))</f>
        <v>Coded</v>
      </c>
      <c r="G1179" s="50">
        <f t="shared" ca="1" si="94"/>
        <v>35</v>
      </c>
      <c r="H1179" t="s">
        <v>3064</v>
      </c>
      <c r="J1179" s="34" t="str">
        <f t="shared" si="91"/>
        <v/>
      </c>
      <c r="K1179" s="34" t="str">
        <f t="shared" si="92"/>
        <v/>
      </c>
      <c r="O1179" t="s">
        <v>1015</v>
      </c>
      <c r="P1179" s="34" t="str">
        <f t="shared" si="95"/>
        <v/>
      </c>
      <c r="V1179" t="s">
        <v>16</v>
      </c>
      <c r="W1179" t="s">
        <v>1467</v>
      </c>
      <c r="X1179" t="s">
        <v>1468</v>
      </c>
      <c r="Y1179" t="s">
        <v>1458</v>
      </c>
      <c r="Z1179" t="s">
        <v>1459</v>
      </c>
      <c r="AA1179" t="s">
        <v>3064</v>
      </c>
      <c r="AB1179" t="s">
        <v>3065</v>
      </c>
    </row>
    <row r="1180" spans="1:28" ht="15" hidden="1" customHeight="1" x14ac:dyDescent="0.2">
      <c r="A1180" t="s">
        <v>1008</v>
      </c>
      <c r="B1180" t="s">
        <v>1453</v>
      </c>
      <c r="C1180" s="50">
        <f t="shared" ca="1" si="93"/>
        <v>44</v>
      </c>
      <c r="D1180" t="s">
        <v>3096</v>
      </c>
      <c r="F1180" s="34" t="str">
        <f>IF(AND(V1180="TEXT",AB1180&lt;&gt;""),"Coded",VLOOKUP(V1180,Lists!$E$1:$F$12,2,FALSE))</f>
        <v>Coded</v>
      </c>
      <c r="G1180" s="50">
        <f t="shared" ca="1" si="94"/>
        <v>36</v>
      </c>
      <c r="H1180" t="s">
        <v>3066</v>
      </c>
      <c r="J1180" s="34" t="str">
        <f t="shared" si="91"/>
        <v/>
      </c>
      <c r="K1180" s="34" t="str">
        <f t="shared" si="92"/>
        <v/>
      </c>
      <c r="O1180" t="s">
        <v>1015</v>
      </c>
      <c r="P1180" s="34" t="str">
        <f t="shared" si="95"/>
        <v/>
      </c>
      <c r="V1180" t="s">
        <v>16</v>
      </c>
      <c r="W1180" t="s">
        <v>1467</v>
      </c>
      <c r="X1180" t="s">
        <v>1468</v>
      </c>
      <c r="Y1180" t="s">
        <v>1458</v>
      </c>
      <c r="Z1180" t="s">
        <v>1459</v>
      </c>
      <c r="AA1180" t="s">
        <v>3066</v>
      </c>
      <c r="AB1180" t="s">
        <v>3069</v>
      </c>
    </row>
    <row r="1181" spans="1:28" ht="15" hidden="1" customHeight="1" x14ac:dyDescent="0.2">
      <c r="A1181" t="s">
        <v>1008</v>
      </c>
      <c r="B1181" t="s">
        <v>1453</v>
      </c>
      <c r="C1181" s="50">
        <f t="shared" ca="1" si="93"/>
        <v>44</v>
      </c>
      <c r="D1181" t="s">
        <v>3096</v>
      </c>
      <c r="F1181" s="34" t="str">
        <f>IF(AND(V1181="TEXT",AB1181&lt;&gt;""),"Coded",VLOOKUP(V1181,Lists!$E$1:$F$12,2,FALSE))</f>
        <v>Coded</v>
      </c>
      <c r="G1181" s="50">
        <f t="shared" ca="1" si="94"/>
        <v>37</v>
      </c>
      <c r="H1181" t="s">
        <v>3072</v>
      </c>
      <c r="J1181" s="34" t="str">
        <f t="shared" si="91"/>
        <v/>
      </c>
      <c r="K1181" s="34" t="str">
        <f t="shared" si="92"/>
        <v/>
      </c>
      <c r="O1181" t="s">
        <v>1015</v>
      </c>
      <c r="P1181" s="34" t="str">
        <f t="shared" si="95"/>
        <v/>
      </c>
      <c r="V1181" t="s">
        <v>16</v>
      </c>
      <c r="W1181" t="s">
        <v>1467</v>
      </c>
      <c r="X1181" t="s">
        <v>1468</v>
      </c>
      <c r="Y1181" t="s">
        <v>1458</v>
      </c>
      <c r="Z1181" t="s">
        <v>1459</v>
      </c>
      <c r="AA1181" t="s">
        <v>3072</v>
      </c>
      <c r="AB1181" t="s">
        <v>3073</v>
      </c>
    </row>
    <row r="1182" spans="1:28" ht="15" hidden="1" customHeight="1" x14ac:dyDescent="0.2">
      <c r="A1182" t="s">
        <v>1008</v>
      </c>
      <c r="B1182" t="s">
        <v>1453</v>
      </c>
      <c r="C1182" s="50">
        <f t="shared" ca="1" si="93"/>
        <v>44</v>
      </c>
      <c r="D1182" t="s">
        <v>3096</v>
      </c>
      <c r="F1182" s="34" t="str">
        <f>IF(AND(V1182="TEXT",AB1182&lt;&gt;""),"Coded",VLOOKUP(V1182,Lists!$E$1:$F$12,2,FALSE))</f>
        <v>Coded</v>
      </c>
      <c r="G1182" s="50">
        <f t="shared" ca="1" si="94"/>
        <v>38</v>
      </c>
      <c r="H1182" t="s">
        <v>3079</v>
      </c>
      <c r="J1182" s="34" t="str">
        <f t="shared" si="91"/>
        <v/>
      </c>
      <c r="K1182" s="34" t="str">
        <f t="shared" si="92"/>
        <v/>
      </c>
      <c r="O1182" t="s">
        <v>1015</v>
      </c>
      <c r="P1182" s="34" t="str">
        <f t="shared" si="95"/>
        <v/>
      </c>
      <c r="V1182" t="s">
        <v>16</v>
      </c>
      <c r="W1182" t="s">
        <v>1467</v>
      </c>
      <c r="X1182" t="s">
        <v>1468</v>
      </c>
      <c r="Y1182" t="s">
        <v>1458</v>
      </c>
      <c r="Z1182" t="s">
        <v>1459</v>
      </c>
      <c r="AA1182" t="s">
        <v>3079</v>
      </c>
      <c r="AB1182" t="s">
        <v>3080</v>
      </c>
    </row>
    <row r="1183" spans="1:28" ht="15" hidden="1" customHeight="1" x14ac:dyDescent="0.2">
      <c r="A1183" t="s">
        <v>1008</v>
      </c>
      <c r="B1183" t="s">
        <v>1453</v>
      </c>
      <c r="C1183" s="50">
        <f t="shared" ca="1" si="93"/>
        <v>44</v>
      </c>
      <c r="D1183" t="s">
        <v>3096</v>
      </c>
      <c r="F1183" s="34" t="str">
        <f>IF(AND(V1183="TEXT",AB1183&lt;&gt;""),"Coded",VLOOKUP(V1183,Lists!$E$1:$F$12,2,FALSE))</f>
        <v>Coded</v>
      </c>
      <c r="G1183" s="50">
        <f t="shared" ca="1" si="94"/>
        <v>39</v>
      </c>
      <c r="H1183" t="s">
        <v>3081</v>
      </c>
      <c r="J1183" s="34" t="str">
        <f t="shared" si="91"/>
        <v/>
      </c>
      <c r="K1183" s="34" t="str">
        <f t="shared" si="92"/>
        <v/>
      </c>
      <c r="O1183" t="s">
        <v>1015</v>
      </c>
      <c r="P1183" s="34" t="str">
        <f t="shared" si="95"/>
        <v/>
      </c>
      <c r="V1183" t="s">
        <v>16</v>
      </c>
      <c r="W1183" t="s">
        <v>1467</v>
      </c>
      <c r="X1183" t="s">
        <v>1468</v>
      </c>
      <c r="Y1183" t="s">
        <v>1458</v>
      </c>
      <c r="Z1183" t="s">
        <v>1459</v>
      </c>
      <c r="AA1183" t="s">
        <v>3081</v>
      </c>
      <c r="AB1183" t="s">
        <v>3086</v>
      </c>
    </row>
    <row r="1184" spans="1:28" ht="15" hidden="1" customHeight="1" x14ac:dyDescent="0.2">
      <c r="A1184" t="s">
        <v>1008</v>
      </c>
      <c r="B1184" t="s">
        <v>1453</v>
      </c>
      <c r="C1184" s="50">
        <f t="shared" ca="1" si="93"/>
        <v>44</v>
      </c>
      <c r="D1184" t="s">
        <v>3096</v>
      </c>
      <c r="F1184" s="34" t="str">
        <f>IF(AND(V1184="TEXT",AB1184&lt;&gt;""),"Coded",VLOOKUP(V1184,Lists!$E$1:$F$12,2,FALSE))</f>
        <v>Coded</v>
      </c>
      <c r="G1184" s="50">
        <f t="shared" ca="1" si="94"/>
        <v>40</v>
      </c>
      <c r="H1184" t="s">
        <v>3087</v>
      </c>
      <c r="J1184" s="34" t="str">
        <f t="shared" si="91"/>
        <v/>
      </c>
      <c r="K1184" s="34" t="str">
        <f t="shared" si="92"/>
        <v/>
      </c>
      <c r="O1184" t="s">
        <v>1015</v>
      </c>
      <c r="P1184" s="34" t="str">
        <f t="shared" si="95"/>
        <v/>
      </c>
      <c r="V1184" t="s">
        <v>16</v>
      </c>
      <c r="W1184" t="s">
        <v>1467</v>
      </c>
      <c r="X1184" t="s">
        <v>1468</v>
      </c>
      <c r="Y1184" t="s">
        <v>1458</v>
      </c>
      <c r="Z1184" t="s">
        <v>1459</v>
      </c>
      <c r="AA1184" t="s">
        <v>3087</v>
      </c>
      <c r="AB1184" t="s">
        <v>3089</v>
      </c>
    </row>
    <row r="1185" spans="1:28" ht="15" hidden="1" customHeight="1" x14ac:dyDescent="0.2">
      <c r="A1185" t="s">
        <v>1008</v>
      </c>
      <c r="B1185" t="s">
        <v>1453</v>
      </c>
      <c r="C1185" s="50">
        <f t="shared" ca="1" si="93"/>
        <v>44</v>
      </c>
      <c r="D1185" t="s">
        <v>3096</v>
      </c>
      <c r="F1185" s="34" t="str">
        <f>IF(AND(V1185="TEXT",AB1185&lt;&gt;""),"Coded",VLOOKUP(V1185,Lists!$E$1:$F$12,2,FALSE))</f>
        <v>Coded</v>
      </c>
      <c r="G1185" s="50">
        <f t="shared" ca="1" si="94"/>
        <v>41</v>
      </c>
      <c r="H1185" t="s">
        <v>3092</v>
      </c>
      <c r="J1185" s="34" t="str">
        <f t="shared" si="91"/>
        <v/>
      </c>
      <c r="K1185" s="34" t="str">
        <f t="shared" si="92"/>
        <v/>
      </c>
      <c r="O1185" t="s">
        <v>1015</v>
      </c>
      <c r="P1185" s="34" t="str">
        <f t="shared" si="95"/>
        <v/>
      </c>
      <c r="V1185" t="s">
        <v>16</v>
      </c>
      <c r="W1185" t="s">
        <v>1467</v>
      </c>
      <c r="X1185" t="s">
        <v>1468</v>
      </c>
      <c r="Y1185" t="s">
        <v>1458</v>
      </c>
      <c r="Z1185" t="s">
        <v>1459</v>
      </c>
      <c r="AA1185" t="s">
        <v>3092</v>
      </c>
      <c r="AB1185" t="s">
        <v>3093</v>
      </c>
    </row>
    <row r="1186" spans="1:28" ht="15" hidden="1" customHeight="1" x14ac:dyDescent="0.2">
      <c r="A1186" t="s">
        <v>1008</v>
      </c>
      <c r="B1186" t="s">
        <v>1453</v>
      </c>
      <c r="C1186" s="50">
        <f t="shared" ca="1" si="93"/>
        <v>44</v>
      </c>
      <c r="D1186" t="s">
        <v>3096</v>
      </c>
      <c r="F1186" s="34" t="str">
        <f>IF(AND(V1186="TEXT",AB1186&lt;&gt;""),"Coded",VLOOKUP(V1186,Lists!$E$1:$F$12,2,FALSE))</f>
        <v>Coded</v>
      </c>
      <c r="G1186" s="50">
        <f t="shared" ca="1" si="94"/>
        <v>42</v>
      </c>
      <c r="H1186" t="s">
        <v>4435</v>
      </c>
      <c r="J1186" s="34" t="str">
        <f t="shared" si="91"/>
        <v/>
      </c>
      <c r="K1186" s="34" t="str">
        <f t="shared" si="92"/>
        <v/>
      </c>
      <c r="O1186" t="s">
        <v>1015</v>
      </c>
      <c r="P1186" s="34" t="str">
        <f t="shared" si="95"/>
        <v/>
      </c>
      <c r="V1186" t="s">
        <v>16</v>
      </c>
      <c r="W1186" t="s">
        <v>1467</v>
      </c>
      <c r="X1186" t="s">
        <v>1468</v>
      </c>
      <c r="Y1186" t="s">
        <v>1458</v>
      </c>
      <c r="Z1186" t="s">
        <v>1459</v>
      </c>
      <c r="AA1186" t="s">
        <v>4435</v>
      </c>
      <c r="AB1186" t="s">
        <v>4436</v>
      </c>
    </row>
    <row r="1187" spans="1:28" ht="15" hidden="1" customHeight="1" x14ac:dyDescent="0.2">
      <c r="A1187" t="s">
        <v>1008</v>
      </c>
      <c r="B1187" t="s">
        <v>1453</v>
      </c>
      <c r="C1187" s="50">
        <f t="shared" ca="1" si="93"/>
        <v>45</v>
      </c>
      <c r="D1187" t="s">
        <v>5024</v>
      </c>
      <c r="F1187" s="34" t="str">
        <f>IF(AND(V1187="TEXT",AB1187&lt;&gt;""),"Coded",VLOOKUP(V1187,Lists!$E$1:$F$12,2,FALSE))</f>
        <v>Text</v>
      </c>
      <c r="G1187" s="50" t="str">
        <f t="shared" ca="1" si="94"/>
        <v/>
      </c>
      <c r="H1187" t="s">
        <v>1015</v>
      </c>
      <c r="J1187" s="34" t="str">
        <f t="shared" si="91"/>
        <v/>
      </c>
      <c r="K1187" s="34">
        <f t="shared" si="92"/>
        <v>50</v>
      </c>
      <c r="O1187" t="s">
        <v>5025</v>
      </c>
      <c r="P1187" s="34" t="str">
        <f t="shared" si="95"/>
        <v>Hide concept if [Precipitating event 3] &lt;&gt; 'Other'</v>
      </c>
      <c r="V1187" t="s">
        <v>16</v>
      </c>
      <c r="W1187" t="s">
        <v>5026</v>
      </c>
      <c r="X1187" t="s">
        <v>5027</v>
      </c>
      <c r="Y1187" t="s">
        <v>1015</v>
      </c>
      <c r="Z1187" t="s">
        <v>1015</v>
      </c>
      <c r="AA1187" t="s">
        <v>1015</v>
      </c>
      <c r="AB1187" t="s">
        <v>1015</v>
      </c>
    </row>
    <row r="1188" spans="1:28" ht="15" hidden="1" customHeight="1" x14ac:dyDescent="0.2">
      <c r="A1188" t="s">
        <v>1008</v>
      </c>
      <c r="B1188" t="s">
        <v>1453</v>
      </c>
      <c r="C1188" s="50">
        <f t="shared" ca="1" si="93"/>
        <v>46</v>
      </c>
      <c r="D1188" t="s">
        <v>1469</v>
      </c>
      <c r="F1188" s="34" t="str">
        <f>IF(AND(V1188="TEXT",AB1188&lt;&gt;""),"Coded",VLOOKUP(V1188,Lists!$E$1:$F$12,2,FALSE))</f>
        <v>Coded</v>
      </c>
      <c r="G1188" s="50">
        <f t="shared" ca="1" si="94"/>
        <v>1</v>
      </c>
      <c r="H1188" t="s">
        <v>3097</v>
      </c>
      <c r="J1188" s="34" t="str">
        <f t="shared" si="91"/>
        <v/>
      </c>
      <c r="K1188" s="34" t="str">
        <f t="shared" si="92"/>
        <v/>
      </c>
      <c r="O1188" t="s">
        <v>1015</v>
      </c>
      <c r="P1188" s="34" t="str">
        <f t="shared" si="95"/>
        <v/>
      </c>
      <c r="V1188" t="s">
        <v>16</v>
      </c>
      <c r="W1188" t="s">
        <v>1471</v>
      </c>
      <c r="X1188" t="s">
        <v>1472</v>
      </c>
      <c r="Y1188" t="s">
        <v>1471</v>
      </c>
      <c r="Z1188" t="s">
        <v>1473</v>
      </c>
      <c r="AA1188" t="s">
        <v>3097</v>
      </c>
      <c r="AB1188" t="s">
        <v>3099</v>
      </c>
    </row>
    <row r="1189" spans="1:28" ht="15" hidden="1" customHeight="1" x14ac:dyDescent="0.2">
      <c r="A1189" t="s">
        <v>1008</v>
      </c>
      <c r="B1189" t="s">
        <v>1453</v>
      </c>
      <c r="C1189" s="50">
        <f t="shared" ca="1" si="93"/>
        <v>46</v>
      </c>
      <c r="D1189" t="s">
        <v>1469</v>
      </c>
      <c r="F1189" s="34" t="str">
        <f>IF(AND(V1189="TEXT",AB1189&lt;&gt;""),"Coded",VLOOKUP(V1189,Lists!$E$1:$F$12,2,FALSE))</f>
        <v>Coded</v>
      </c>
      <c r="G1189" s="50">
        <f t="shared" ca="1" si="94"/>
        <v>2</v>
      </c>
      <c r="H1189" t="s">
        <v>1437</v>
      </c>
      <c r="J1189" s="34" t="str">
        <f t="shared" si="91"/>
        <v/>
      </c>
      <c r="K1189" s="34" t="str">
        <f t="shared" si="92"/>
        <v/>
      </c>
      <c r="O1189" t="s">
        <v>1015</v>
      </c>
      <c r="P1189" s="34" t="str">
        <f t="shared" si="95"/>
        <v/>
      </c>
      <c r="V1189" t="s">
        <v>16</v>
      </c>
      <c r="W1189" t="s">
        <v>1471</v>
      </c>
      <c r="X1189" t="s">
        <v>1472</v>
      </c>
      <c r="Y1189" t="s">
        <v>1471</v>
      </c>
      <c r="Z1189" t="s">
        <v>1473</v>
      </c>
      <c r="AA1189" t="s">
        <v>1437</v>
      </c>
      <c r="AB1189" t="s">
        <v>3101</v>
      </c>
    </row>
    <row r="1190" spans="1:28" ht="15" hidden="1" customHeight="1" x14ac:dyDescent="0.2">
      <c r="A1190" t="s">
        <v>1008</v>
      </c>
      <c r="B1190" t="s">
        <v>1453</v>
      </c>
      <c r="C1190" s="50">
        <f t="shared" ca="1" si="93"/>
        <v>46</v>
      </c>
      <c r="D1190" t="s">
        <v>1469</v>
      </c>
      <c r="F1190" s="34" t="str">
        <f>IF(AND(V1190="TEXT",AB1190&lt;&gt;""),"Coded",VLOOKUP(V1190,Lists!$E$1:$F$12,2,FALSE))</f>
        <v>Coded</v>
      </c>
      <c r="G1190" s="50">
        <f t="shared" ca="1" si="94"/>
        <v>3</v>
      </c>
      <c r="H1190" t="s">
        <v>3102</v>
      </c>
      <c r="J1190" s="34" t="str">
        <f t="shared" si="91"/>
        <v/>
      </c>
      <c r="K1190" s="34" t="str">
        <f t="shared" si="92"/>
        <v/>
      </c>
      <c r="O1190" t="s">
        <v>1015</v>
      </c>
      <c r="P1190" s="34" t="str">
        <f t="shared" si="95"/>
        <v/>
      </c>
      <c r="V1190" t="s">
        <v>16</v>
      </c>
      <c r="W1190" t="s">
        <v>1471</v>
      </c>
      <c r="X1190" t="s">
        <v>1472</v>
      </c>
      <c r="Y1190" t="s">
        <v>1471</v>
      </c>
      <c r="Z1190" t="s">
        <v>1473</v>
      </c>
      <c r="AA1190" t="s">
        <v>3102</v>
      </c>
      <c r="AB1190" t="s">
        <v>3103</v>
      </c>
    </row>
    <row r="1191" spans="1:28" ht="15" hidden="1" customHeight="1" x14ac:dyDescent="0.2">
      <c r="A1191" t="s">
        <v>1008</v>
      </c>
      <c r="B1191" t="s">
        <v>1453</v>
      </c>
      <c r="C1191" s="50">
        <f t="shared" ca="1" si="93"/>
        <v>46</v>
      </c>
      <c r="D1191" t="s">
        <v>1469</v>
      </c>
      <c r="F1191" s="34" t="str">
        <f>IF(AND(V1191="TEXT",AB1191&lt;&gt;""),"Coded",VLOOKUP(V1191,Lists!$E$1:$F$12,2,FALSE))</f>
        <v>Coded</v>
      </c>
      <c r="G1191" s="50">
        <f t="shared" ca="1" si="94"/>
        <v>4</v>
      </c>
      <c r="H1191" t="s">
        <v>1443</v>
      </c>
      <c r="J1191" s="34" t="str">
        <f t="shared" si="91"/>
        <v/>
      </c>
      <c r="K1191" s="34" t="str">
        <f t="shared" si="92"/>
        <v/>
      </c>
      <c r="O1191" t="s">
        <v>1015</v>
      </c>
      <c r="P1191" s="34" t="str">
        <f t="shared" si="95"/>
        <v/>
      </c>
      <c r="V1191" t="s">
        <v>16</v>
      </c>
      <c r="W1191" t="s">
        <v>1471</v>
      </c>
      <c r="X1191" t="s">
        <v>1472</v>
      </c>
      <c r="Y1191" t="s">
        <v>1471</v>
      </c>
      <c r="Z1191" t="s">
        <v>1473</v>
      </c>
      <c r="AA1191" t="s">
        <v>1443</v>
      </c>
      <c r="AB1191" t="s">
        <v>3104</v>
      </c>
    </row>
    <row r="1192" spans="1:28" ht="15" hidden="1" customHeight="1" x14ac:dyDescent="0.2">
      <c r="A1192" t="s">
        <v>1008</v>
      </c>
      <c r="B1192" t="s">
        <v>1453</v>
      </c>
      <c r="C1192" s="50">
        <f t="shared" ca="1" si="93"/>
        <v>46</v>
      </c>
      <c r="D1192" t="s">
        <v>1469</v>
      </c>
      <c r="F1192" s="34" t="str">
        <f>IF(AND(V1192="TEXT",AB1192&lt;&gt;""),"Coded",VLOOKUP(V1192,Lists!$E$1:$F$12,2,FALSE))</f>
        <v>Coded</v>
      </c>
      <c r="G1192" s="50">
        <f t="shared" ca="1" si="94"/>
        <v>5</v>
      </c>
      <c r="H1192" t="s">
        <v>1446</v>
      </c>
      <c r="J1192" s="34" t="str">
        <f t="shared" si="91"/>
        <v/>
      </c>
      <c r="K1192" s="34" t="str">
        <f t="shared" si="92"/>
        <v/>
      </c>
      <c r="O1192" t="s">
        <v>1015</v>
      </c>
      <c r="P1192" s="34" t="str">
        <f t="shared" si="95"/>
        <v/>
      </c>
      <c r="V1192" t="s">
        <v>16</v>
      </c>
      <c r="W1192" t="s">
        <v>1471</v>
      </c>
      <c r="X1192" t="s">
        <v>1472</v>
      </c>
      <c r="Y1192" t="s">
        <v>1471</v>
      </c>
      <c r="Z1192" t="s">
        <v>1473</v>
      </c>
      <c r="AA1192" t="s">
        <v>1446</v>
      </c>
      <c r="AB1192" t="s">
        <v>3105</v>
      </c>
    </row>
    <row r="1193" spans="1:28" ht="15" hidden="1" customHeight="1" x14ac:dyDescent="0.2">
      <c r="A1193" t="s">
        <v>1008</v>
      </c>
      <c r="B1193" t="s">
        <v>1490</v>
      </c>
      <c r="C1193" s="50">
        <f t="shared" ca="1" si="93"/>
        <v>47</v>
      </c>
      <c r="D1193" t="s">
        <v>1491</v>
      </c>
      <c r="F1193" s="34" t="str">
        <f>IF(AND(V1193="TEXT",AB1193&lt;&gt;""),"Coded",VLOOKUP(V1193,Lists!$E$1:$F$12,2,FALSE))</f>
        <v>Boolean</v>
      </c>
      <c r="G1193" s="50" t="str">
        <f t="shared" ca="1" si="94"/>
        <v/>
      </c>
      <c r="H1193" t="s">
        <v>1015</v>
      </c>
      <c r="J1193" s="34" t="str">
        <f t="shared" si="91"/>
        <v>Yes/no</v>
      </c>
      <c r="K1193" s="34" t="str">
        <f t="shared" si="92"/>
        <v/>
      </c>
      <c r="O1193" t="s">
        <v>1015</v>
      </c>
      <c r="P1193" s="34" t="str">
        <f t="shared" si="95"/>
        <v/>
      </c>
      <c r="V1193" t="s">
        <v>24</v>
      </c>
      <c r="W1193" t="s">
        <v>1498</v>
      </c>
      <c r="X1193" t="s">
        <v>1499</v>
      </c>
      <c r="Y1193" t="s">
        <v>1015</v>
      </c>
      <c r="Z1193" t="s">
        <v>1015</v>
      </c>
      <c r="AA1193" t="s">
        <v>1015</v>
      </c>
      <c r="AB1193" t="s">
        <v>1015</v>
      </c>
    </row>
    <row r="1194" spans="1:28" ht="15" hidden="1" customHeight="1" x14ac:dyDescent="0.2">
      <c r="A1194" t="s">
        <v>1008</v>
      </c>
      <c r="B1194" t="s">
        <v>1490</v>
      </c>
      <c r="C1194" s="50">
        <f t="shared" ca="1" si="93"/>
        <v>48</v>
      </c>
      <c r="D1194" t="s">
        <v>1801</v>
      </c>
      <c r="F1194" s="34" t="str">
        <f>IF(AND(V1194="TEXT",AB1194&lt;&gt;""),"Coded",VLOOKUP(V1194,Lists!$E$1:$F$12,2,FALSE))</f>
        <v>Date</v>
      </c>
      <c r="G1194" s="50" t="str">
        <f t="shared" ca="1" si="94"/>
        <v/>
      </c>
      <c r="H1194" t="s">
        <v>1015</v>
      </c>
      <c r="J1194" s="34" t="str">
        <f t="shared" si="91"/>
        <v/>
      </c>
      <c r="K1194" s="34" t="str">
        <f t="shared" si="92"/>
        <v/>
      </c>
      <c r="O1194" t="s">
        <v>5028</v>
      </c>
      <c r="P1194" s="34" t="str">
        <f t="shared" si="95"/>
        <v/>
      </c>
      <c r="V1194" t="s">
        <v>28</v>
      </c>
      <c r="W1194" t="s">
        <v>1506</v>
      </c>
      <c r="X1194" t="s">
        <v>1507</v>
      </c>
      <c r="Y1194" t="s">
        <v>1015</v>
      </c>
      <c r="Z1194" t="s">
        <v>1015</v>
      </c>
      <c r="AA1194" t="s">
        <v>1015</v>
      </c>
      <c r="AB1194" t="s">
        <v>1015</v>
      </c>
    </row>
    <row r="1195" spans="1:28" ht="15" hidden="1" customHeight="1" x14ac:dyDescent="0.2">
      <c r="A1195" t="s">
        <v>1008</v>
      </c>
      <c r="B1195" t="s">
        <v>1490</v>
      </c>
      <c r="C1195" s="50">
        <f t="shared" ca="1" si="93"/>
        <v>49</v>
      </c>
      <c r="D1195" t="s">
        <v>5029</v>
      </c>
      <c r="F1195" s="34" t="str">
        <f>IF(AND(V1195="TEXT",AB1195&lt;&gt;""),"Coded",VLOOKUP(V1195,Lists!$E$1:$F$12,2,FALSE))</f>
        <v>Boolean</v>
      </c>
      <c r="G1195" s="50" t="str">
        <f t="shared" ca="1" si="94"/>
        <v/>
      </c>
      <c r="H1195" t="s">
        <v>1015</v>
      </c>
      <c r="J1195" s="34" t="str">
        <f t="shared" si="91"/>
        <v>Yes/no</v>
      </c>
      <c r="K1195" s="34" t="str">
        <f t="shared" si="92"/>
        <v/>
      </c>
      <c r="O1195" t="s">
        <v>1015</v>
      </c>
      <c r="P1195" s="34" t="str">
        <f t="shared" si="95"/>
        <v/>
      </c>
      <c r="V1195" t="s">
        <v>24</v>
      </c>
      <c r="W1195" t="s">
        <v>1513</v>
      </c>
      <c r="X1195" t="s">
        <v>1514</v>
      </c>
      <c r="Y1195" t="s">
        <v>1015</v>
      </c>
      <c r="Z1195" t="s">
        <v>1015</v>
      </c>
      <c r="AA1195" t="s">
        <v>1015</v>
      </c>
      <c r="AB1195" t="s">
        <v>1015</v>
      </c>
    </row>
    <row r="1196" spans="1:28" ht="15" hidden="1" customHeight="1" x14ac:dyDescent="0.2">
      <c r="A1196" t="s">
        <v>1008</v>
      </c>
      <c r="B1196" t="s">
        <v>1490</v>
      </c>
      <c r="C1196" s="50">
        <f t="shared" ca="1" si="93"/>
        <v>50</v>
      </c>
      <c r="D1196" t="s">
        <v>1515</v>
      </c>
      <c r="F1196" s="34" t="str">
        <f>IF(AND(V1196="TEXT",AB1196&lt;&gt;""),"Coded",VLOOKUP(V1196,Lists!$E$1:$F$12,2,FALSE))</f>
        <v>Coded</v>
      </c>
      <c r="G1196" s="50">
        <f t="shared" ca="1" si="94"/>
        <v>1</v>
      </c>
      <c r="H1196" t="s">
        <v>3151</v>
      </c>
      <c r="J1196" s="34" t="str">
        <f t="shared" si="91"/>
        <v/>
      </c>
      <c r="K1196" s="34" t="str">
        <f t="shared" si="92"/>
        <v/>
      </c>
      <c r="O1196" t="s">
        <v>3110</v>
      </c>
      <c r="P1196" s="34" t="str">
        <f t="shared" si="95"/>
        <v/>
      </c>
      <c r="V1196" t="s">
        <v>16</v>
      </c>
      <c r="W1196" t="s">
        <v>1518</v>
      </c>
      <c r="X1196" t="s">
        <v>1519</v>
      </c>
      <c r="Y1196" t="s">
        <v>1520</v>
      </c>
      <c r="Z1196" t="s">
        <v>1521</v>
      </c>
      <c r="AA1196" t="s">
        <v>3151</v>
      </c>
      <c r="AB1196" t="s">
        <v>3152</v>
      </c>
    </row>
    <row r="1197" spans="1:28" ht="15" hidden="1" customHeight="1" x14ac:dyDescent="0.2">
      <c r="A1197" t="s">
        <v>1008</v>
      </c>
      <c r="B1197" t="s">
        <v>1490</v>
      </c>
      <c r="C1197" s="50">
        <f t="shared" ca="1" si="93"/>
        <v>50</v>
      </c>
      <c r="D1197" t="s">
        <v>1515</v>
      </c>
      <c r="F1197" s="34" t="str">
        <f>IF(AND(V1197="TEXT",AB1197&lt;&gt;""),"Coded",VLOOKUP(V1197,Lists!$E$1:$F$12,2,FALSE))</f>
        <v>Coded</v>
      </c>
      <c r="G1197" s="50">
        <f t="shared" ca="1" si="94"/>
        <v>2</v>
      </c>
      <c r="H1197" t="s">
        <v>3147</v>
      </c>
      <c r="J1197" s="34" t="str">
        <f t="shared" si="91"/>
        <v/>
      </c>
      <c r="K1197" s="34" t="str">
        <f t="shared" si="92"/>
        <v/>
      </c>
      <c r="O1197" t="s">
        <v>3110</v>
      </c>
      <c r="P1197" s="34" t="str">
        <f t="shared" si="95"/>
        <v/>
      </c>
      <c r="V1197" t="s">
        <v>16</v>
      </c>
      <c r="W1197" t="s">
        <v>1518</v>
      </c>
      <c r="X1197" t="s">
        <v>1519</v>
      </c>
      <c r="Y1197" t="s">
        <v>1520</v>
      </c>
      <c r="Z1197" t="s">
        <v>1521</v>
      </c>
      <c r="AA1197" t="s">
        <v>3147</v>
      </c>
      <c r="AB1197" t="s">
        <v>3148</v>
      </c>
    </row>
    <row r="1198" spans="1:28" ht="15" hidden="1" customHeight="1" x14ac:dyDescent="0.2">
      <c r="A1198" t="s">
        <v>1008</v>
      </c>
      <c r="B1198" t="s">
        <v>1490</v>
      </c>
      <c r="C1198" s="50">
        <f t="shared" ca="1" si="93"/>
        <v>50</v>
      </c>
      <c r="D1198" t="s">
        <v>1515</v>
      </c>
      <c r="F1198" s="34" t="str">
        <f>IF(AND(V1198="TEXT",AB1198&lt;&gt;""),"Coded",VLOOKUP(V1198,Lists!$E$1:$F$12,2,FALSE))</f>
        <v>Coded</v>
      </c>
      <c r="G1198" s="50">
        <f t="shared" ca="1" si="94"/>
        <v>3</v>
      </c>
      <c r="H1198" t="s">
        <v>3133</v>
      </c>
      <c r="J1198" s="34" t="str">
        <f t="shared" si="91"/>
        <v/>
      </c>
      <c r="K1198" s="34" t="str">
        <f t="shared" si="92"/>
        <v/>
      </c>
      <c r="O1198" t="s">
        <v>3110</v>
      </c>
      <c r="P1198" s="34" t="str">
        <f t="shared" si="95"/>
        <v/>
      </c>
      <c r="V1198" t="s">
        <v>16</v>
      </c>
      <c r="W1198" t="s">
        <v>1518</v>
      </c>
      <c r="X1198" t="s">
        <v>1519</v>
      </c>
      <c r="Y1198" t="s">
        <v>1520</v>
      </c>
      <c r="Z1198" t="s">
        <v>1521</v>
      </c>
      <c r="AA1198" t="s">
        <v>3133</v>
      </c>
      <c r="AB1198" t="s">
        <v>3134</v>
      </c>
    </row>
    <row r="1199" spans="1:28" ht="15" hidden="1" customHeight="1" x14ac:dyDescent="0.2">
      <c r="A1199" t="s">
        <v>1008</v>
      </c>
      <c r="B1199" t="s">
        <v>1490</v>
      </c>
      <c r="C1199" s="50">
        <f t="shared" ca="1" si="93"/>
        <v>50</v>
      </c>
      <c r="D1199" t="s">
        <v>1515</v>
      </c>
      <c r="F1199" s="34" t="str">
        <f>IF(AND(V1199="TEXT",AB1199&lt;&gt;""),"Coded",VLOOKUP(V1199,Lists!$E$1:$F$12,2,FALSE))</f>
        <v>Coded</v>
      </c>
      <c r="G1199" s="50">
        <f t="shared" ca="1" si="94"/>
        <v>4</v>
      </c>
      <c r="H1199" t="s">
        <v>3112</v>
      </c>
      <c r="J1199" s="34" t="str">
        <f t="shared" si="91"/>
        <v/>
      </c>
      <c r="K1199" s="34" t="str">
        <f t="shared" si="92"/>
        <v/>
      </c>
      <c r="O1199" t="s">
        <v>3110</v>
      </c>
      <c r="P1199" s="34" t="str">
        <f t="shared" si="95"/>
        <v/>
      </c>
      <c r="V1199" t="s">
        <v>16</v>
      </c>
      <c r="W1199" t="s">
        <v>1518</v>
      </c>
      <c r="X1199" t="s">
        <v>1519</v>
      </c>
      <c r="Y1199" t="s">
        <v>1520</v>
      </c>
      <c r="Z1199" t="s">
        <v>1521</v>
      </c>
      <c r="AA1199" t="s">
        <v>3112</v>
      </c>
      <c r="AB1199" t="s">
        <v>3113</v>
      </c>
    </row>
    <row r="1200" spans="1:28" ht="15" hidden="1" customHeight="1" x14ac:dyDescent="0.2">
      <c r="A1200" t="s">
        <v>1008</v>
      </c>
      <c r="B1200" t="s">
        <v>1490</v>
      </c>
      <c r="C1200" s="50">
        <f t="shared" ca="1" si="93"/>
        <v>50</v>
      </c>
      <c r="D1200" t="s">
        <v>1515</v>
      </c>
      <c r="F1200" s="34" t="str">
        <f>IF(AND(V1200="TEXT",AB1200&lt;&gt;""),"Coded",VLOOKUP(V1200,Lists!$E$1:$F$12,2,FALSE))</f>
        <v>Coded</v>
      </c>
      <c r="G1200" s="50">
        <f t="shared" ca="1" si="94"/>
        <v>5</v>
      </c>
      <c r="H1200" t="s">
        <v>4841</v>
      </c>
      <c r="J1200" s="34" t="str">
        <f t="shared" si="91"/>
        <v/>
      </c>
      <c r="K1200" s="34" t="str">
        <f t="shared" si="92"/>
        <v/>
      </c>
      <c r="O1200" t="s">
        <v>3110</v>
      </c>
      <c r="P1200" s="34" t="str">
        <f t="shared" si="95"/>
        <v/>
      </c>
      <c r="V1200" t="s">
        <v>16</v>
      </c>
      <c r="W1200" t="s">
        <v>1518</v>
      </c>
      <c r="X1200" t="s">
        <v>1519</v>
      </c>
      <c r="Y1200" t="s">
        <v>1520</v>
      </c>
      <c r="Z1200" t="s">
        <v>1521</v>
      </c>
      <c r="AA1200" t="s">
        <v>4841</v>
      </c>
      <c r="AB1200" t="s">
        <v>4842</v>
      </c>
    </row>
    <row r="1201" spans="1:28" ht="15" hidden="1" customHeight="1" x14ac:dyDescent="0.2">
      <c r="A1201" t="s">
        <v>1008</v>
      </c>
      <c r="B1201" t="s">
        <v>1490</v>
      </c>
      <c r="C1201" s="50">
        <f t="shared" ca="1" si="93"/>
        <v>50</v>
      </c>
      <c r="D1201" t="s">
        <v>1515</v>
      </c>
      <c r="F1201" s="34" t="str">
        <f>IF(AND(V1201="TEXT",AB1201&lt;&gt;""),"Coded",VLOOKUP(V1201,Lists!$E$1:$F$12,2,FALSE))</f>
        <v>Coded</v>
      </c>
      <c r="G1201" s="50">
        <f t="shared" ca="1" si="94"/>
        <v>6</v>
      </c>
      <c r="H1201" t="s">
        <v>3116</v>
      </c>
      <c r="J1201" s="34" t="str">
        <f t="shared" si="91"/>
        <v/>
      </c>
      <c r="K1201" s="34" t="str">
        <f t="shared" si="92"/>
        <v/>
      </c>
      <c r="O1201" t="s">
        <v>3110</v>
      </c>
      <c r="P1201" s="34" t="str">
        <f t="shared" si="95"/>
        <v/>
      </c>
      <c r="V1201" t="s">
        <v>16</v>
      </c>
      <c r="W1201" t="s">
        <v>1518</v>
      </c>
      <c r="X1201" t="s">
        <v>1519</v>
      </c>
      <c r="Y1201" t="s">
        <v>1520</v>
      </c>
      <c r="Z1201" t="s">
        <v>1521</v>
      </c>
      <c r="AA1201" t="s">
        <v>3116</v>
      </c>
      <c r="AB1201" t="s">
        <v>3117</v>
      </c>
    </row>
    <row r="1202" spans="1:28" ht="15" hidden="1" customHeight="1" x14ac:dyDescent="0.2">
      <c r="A1202" t="s">
        <v>1008</v>
      </c>
      <c r="B1202" t="s">
        <v>1490</v>
      </c>
      <c r="C1202" s="50">
        <f t="shared" ca="1" si="93"/>
        <v>50</v>
      </c>
      <c r="D1202" t="s">
        <v>1515</v>
      </c>
      <c r="F1202" s="34" t="str">
        <f>IF(AND(V1202="TEXT",AB1202&lt;&gt;""),"Coded",VLOOKUP(V1202,Lists!$E$1:$F$12,2,FALSE))</f>
        <v>Coded</v>
      </c>
      <c r="G1202" s="50">
        <f t="shared" ca="1" si="94"/>
        <v>7</v>
      </c>
      <c r="H1202" t="s">
        <v>3331</v>
      </c>
      <c r="J1202" s="34" t="str">
        <f t="shared" si="91"/>
        <v/>
      </c>
      <c r="K1202" s="34" t="str">
        <f t="shared" si="92"/>
        <v/>
      </c>
      <c r="O1202" t="s">
        <v>3110</v>
      </c>
      <c r="P1202" s="34" t="str">
        <f t="shared" si="95"/>
        <v/>
      </c>
      <c r="V1202" t="s">
        <v>16</v>
      </c>
      <c r="W1202" t="s">
        <v>1518</v>
      </c>
      <c r="X1202" t="s">
        <v>1519</v>
      </c>
      <c r="Y1202" t="s">
        <v>1520</v>
      </c>
      <c r="Z1202" t="s">
        <v>1521</v>
      </c>
      <c r="AA1202" t="s">
        <v>3331</v>
      </c>
      <c r="AB1202" t="s">
        <v>4843</v>
      </c>
    </row>
    <row r="1203" spans="1:28" ht="15" hidden="1" customHeight="1" x14ac:dyDescent="0.2">
      <c r="A1203" t="s">
        <v>1008</v>
      </c>
      <c r="B1203" t="s">
        <v>1490</v>
      </c>
      <c r="C1203" s="50">
        <f t="shared" ca="1" si="93"/>
        <v>50</v>
      </c>
      <c r="D1203" t="s">
        <v>1515</v>
      </c>
      <c r="F1203" s="34" t="str">
        <f>IF(AND(V1203="TEXT",AB1203&lt;&gt;""),"Coded",VLOOKUP(V1203,Lists!$E$1:$F$12,2,FALSE))</f>
        <v>Coded</v>
      </c>
      <c r="G1203" s="50">
        <f t="shared" ca="1" si="94"/>
        <v>8</v>
      </c>
      <c r="H1203" t="s">
        <v>4844</v>
      </c>
      <c r="J1203" s="34" t="str">
        <f t="shared" si="91"/>
        <v/>
      </c>
      <c r="K1203" s="34" t="str">
        <f t="shared" si="92"/>
        <v/>
      </c>
      <c r="O1203" t="s">
        <v>3110</v>
      </c>
      <c r="P1203" s="34" t="str">
        <f t="shared" si="95"/>
        <v/>
      </c>
      <c r="V1203" t="s">
        <v>16</v>
      </c>
      <c r="W1203" t="s">
        <v>1518</v>
      </c>
      <c r="X1203" t="s">
        <v>1519</v>
      </c>
      <c r="Y1203" t="s">
        <v>1520</v>
      </c>
      <c r="Z1203" t="s">
        <v>1521</v>
      </c>
      <c r="AA1203" t="s">
        <v>4844</v>
      </c>
      <c r="AB1203" t="s">
        <v>4845</v>
      </c>
    </row>
    <row r="1204" spans="1:28" ht="15" hidden="1" customHeight="1" x14ac:dyDescent="0.2">
      <c r="A1204" t="s">
        <v>1008</v>
      </c>
      <c r="B1204" t="s">
        <v>1490</v>
      </c>
      <c r="C1204" s="50">
        <f t="shared" ca="1" si="93"/>
        <v>50</v>
      </c>
      <c r="D1204" t="s">
        <v>1515</v>
      </c>
      <c r="F1204" s="34" t="str">
        <f>IF(AND(V1204="TEXT",AB1204&lt;&gt;""),"Coded",VLOOKUP(V1204,Lists!$E$1:$F$12,2,FALSE))</f>
        <v>Coded</v>
      </c>
      <c r="G1204" s="50">
        <f t="shared" ca="1" si="94"/>
        <v>9</v>
      </c>
      <c r="H1204" t="s">
        <v>4846</v>
      </c>
      <c r="J1204" s="34" t="str">
        <f t="shared" si="91"/>
        <v/>
      </c>
      <c r="K1204" s="34" t="str">
        <f t="shared" si="92"/>
        <v/>
      </c>
      <c r="O1204" t="s">
        <v>3110</v>
      </c>
      <c r="P1204" s="34" t="str">
        <f t="shared" si="95"/>
        <v/>
      </c>
      <c r="V1204" t="s">
        <v>16</v>
      </c>
      <c r="W1204" t="s">
        <v>1518</v>
      </c>
      <c r="X1204" t="s">
        <v>1519</v>
      </c>
      <c r="Y1204" t="s">
        <v>1520</v>
      </c>
      <c r="Z1204" t="s">
        <v>1521</v>
      </c>
      <c r="AA1204" t="s">
        <v>4846</v>
      </c>
      <c r="AB1204" t="s">
        <v>4847</v>
      </c>
    </row>
    <row r="1205" spans="1:28" ht="15" hidden="1" customHeight="1" x14ac:dyDescent="0.2">
      <c r="A1205" t="s">
        <v>1008</v>
      </c>
      <c r="B1205" t="s">
        <v>1490</v>
      </c>
      <c r="C1205" s="50">
        <f t="shared" ca="1" si="93"/>
        <v>50</v>
      </c>
      <c r="D1205" t="s">
        <v>1515</v>
      </c>
      <c r="F1205" s="34" t="str">
        <f>IF(AND(V1205="TEXT",AB1205&lt;&gt;""),"Coded",VLOOKUP(V1205,Lists!$E$1:$F$12,2,FALSE))</f>
        <v>Coded</v>
      </c>
      <c r="G1205" s="50">
        <f t="shared" ca="1" si="94"/>
        <v>10</v>
      </c>
      <c r="H1205" t="s">
        <v>3120</v>
      </c>
      <c r="J1205" s="34" t="str">
        <f t="shared" si="91"/>
        <v/>
      </c>
      <c r="K1205" s="34" t="str">
        <f t="shared" si="92"/>
        <v/>
      </c>
      <c r="O1205" t="s">
        <v>3110</v>
      </c>
      <c r="P1205" s="34" t="str">
        <f t="shared" si="95"/>
        <v/>
      </c>
      <c r="V1205" t="s">
        <v>16</v>
      </c>
      <c r="W1205" t="s">
        <v>1518</v>
      </c>
      <c r="X1205" t="s">
        <v>1519</v>
      </c>
      <c r="Y1205" t="s">
        <v>1520</v>
      </c>
      <c r="Z1205" t="s">
        <v>1521</v>
      </c>
      <c r="AA1205" t="s">
        <v>3120</v>
      </c>
      <c r="AB1205" t="s">
        <v>3121</v>
      </c>
    </row>
    <row r="1206" spans="1:28" ht="15" hidden="1" customHeight="1" x14ac:dyDescent="0.2">
      <c r="A1206" t="s">
        <v>1008</v>
      </c>
      <c r="B1206" t="s">
        <v>1490</v>
      </c>
      <c r="C1206" s="50">
        <f t="shared" ca="1" si="93"/>
        <v>50</v>
      </c>
      <c r="D1206" t="s">
        <v>1515</v>
      </c>
      <c r="F1206" s="34" t="str">
        <f>IF(AND(V1206="TEXT",AB1206&lt;&gt;""),"Coded",VLOOKUP(V1206,Lists!$E$1:$F$12,2,FALSE))</f>
        <v>Coded</v>
      </c>
      <c r="G1206" s="50">
        <f t="shared" ca="1" si="94"/>
        <v>11</v>
      </c>
      <c r="H1206" t="s">
        <v>580</v>
      </c>
      <c r="J1206" s="34" t="str">
        <f t="shared" si="91"/>
        <v/>
      </c>
      <c r="K1206" s="34" t="str">
        <f t="shared" si="92"/>
        <v/>
      </c>
      <c r="O1206" t="s">
        <v>3110</v>
      </c>
      <c r="P1206" s="34" t="str">
        <f t="shared" si="95"/>
        <v/>
      </c>
      <c r="V1206" t="s">
        <v>16</v>
      </c>
      <c r="W1206" t="s">
        <v>1518</v>
      </c>
      <c r="X1206" t="s">
        <v>1519</v>
      </c>
      <c r="Y1206" t="s">
        <v>1520</v>
      </c>
      <c r="Z1206" t="s">
        <v>1521</v>
      </c>
      <c r="AA1206" t="s">
        <v>580</v>
      </c>
      <c r="AB1206" t="s">
        <v>3154</v>
      </c>
    </row>
    <row r="1207" spans="1:28" ht="15" hidden="1" customHeight="1" x14ac:dyDescent="0.2">
      <c r="A1207" t="s">
        <v>1008</v>
      </c>
      <c r="B1207" t="s">
        <v>1490</v>
      </c>
      <c r="C1207" s="50">
        <f t="shared" ca="1" si="93"/>
        <v>50</v>
      </c>
      <c r="D1207" t="s">
        <v>1515</v>
      </c>
      <c r="F1207" s="34" t="str">
        <f>IF(AND(V1207="TEXT",AB1207&lt;&gt;""),"Coded",VLOOKUP(V1207,Lists!$E$1:$F$12,2,FALSE))</f>
        <v>Coded</v>
      </c>
      <c r="G1207" s="50">
        <f t="shared" ca="1" si="94"/>
        <v>12</v>
      </c>
      <c r="H1207" t="s">
        <v>3140</v>
      </c>
      <c r="J1207" s="34" t="str">
        <f t="shared" si="91"/>
        <v/>
      </c>
      <c r="K1207" s="34" t="str">
        <f t="shared" si="92"/>
        <v/>
      </c>
      <c r="O1207" t="s">
        <v>3110</v>
      </c>
      <c r="P1207" s="34" t="str">
        <f t="shared" si="95"/>
        <v/>
      </c>
      <c r="V1207" t="s">
        <v>16</v>
      </c>
      <c r="W1207" t="s">
        <v>1518</v>
      </c>
      <c r="X1207" t="s">
        <v>1519</v>
      </c>
      <c r="Y1207" t="s">
        <v>1520</v>
      </c>
      <c r="Z1207" t="s">
        <v>1521</v>
      </c>
      <c r="AA1207" t="s">
        <v>3140</v>
      </c>
      <c r="AB1207" t="s">
        <v>3141</v>
      </c>
    </row>
    <row r="1208" spans="1:28" ht="15" hidden="1" customHeight="1" x14ac:dyDescent="0.2">
      <c r="A1208" t="s">
        <v>1008</v>
      </c>
      <c r="B1208" t="s">
        <v>1490</v>
      </c>
      <c r="C1208" s="50">
        <f t="shared" ca="1" si="93"/>
        <v>50</v>
      </c>
      <c r="D1208" t="s">
        <v>1515</v>
      </c>
      <c r="F1208" s="34" t="str">
        <f>IF(AND(V1208="TEXT",AB1208&lt;&gt;""),"Coded",VLOOKUP(V1208,Lists!$E$1:$F$12,2,FALSE))</f>
        <v>Coded</v>
      </c>
      <c r="G1208" s="50">
        <f t="shared" ca="1" si="94"/>
        <v>13</v>
      </c>
      <c r="H1208" t="s">
        <v>3126</v>
      </c>
      <c r="J1208" s="34" t="str">
        <f t="shared" si="91"/>
        <v/>
      </c>
      <c r="K1208" s="34" t="str">
        <f t="shared" si="92"/>
        <v/>
      </c>
      <c r="O1208" t="s">
        <v>3110</v>
      </c>
      <c r="P1208" s="34" t="str">
        <f t="shared" si="95"/>
        <v/>
      </c>
      <c r="V1208" t="s">
        <v>16</v>
      </c>
      <c r="W1208" t="s">
        <v>1518</v>
      </c>
      <c r="X1208" t="s">
        <v>1519</v>
      </c>
      <c r="Y1208" t="s">
        <v>1520</v>
      </c>
      <c r="Z1208" t="s">
        <v>1521</v>
      </c>
      <c r="AA1208" t="s">
        <v>3126</v>
      </c>
      <c r="AB1208" t="s">
        <v>3127</v>
      </c>
    </row>
    <row r="1209" spans="1:28" ht="15" hidden="1" customHeight="1" x14ac:dyDescent="0.2">
      <c r="A1209" s="58" t="s">
        <v>1008</v>
      </c>
      <c r="B1209" s="58" t="s">
        <v>5030</v>
      </c>
      <c r="C1209" s="57">
        <f t="shared" ca="1" si="93"/>
        <v>51</v>
      </c>
      <c r="D1209" s="58" t="s">
        <v>5031</v>
      </c>
      <c r="E1209" s="58"/>
      <c r="F1209" s="56" t="str">
        <f>IF(AND(V1209="TEXT",AB1209&lt;&gt;""),"Coded",VLOOKUP(V1209,Lists!$E$1:$F$12,2,FALSE))</f>
        <v>Boolean</v>
      </c>
      <c r="G1209" s="57" t="str">
        <f t="shared" ca="1" si="94"/>
        <v/>
      </c>
      <c r="H1209" s="58" t="s">
        <v>1015</v>
      </c>
      <c r="J1209" s="34" t="str">
        <f t="shared" si="91"/>
        <v>Yes/no</v>
      </c>
      <c r="K1209" s="34" t="str">
        <f t="shared" si="92"/>
        <v/>
      </c>
      <c r="O1209" t="s">
        <v>4978</v>
      </c>
      <c r="P1209" s="34" t="str">
        <f t="shared" si="95"/>
        <v/>
      </c>
      <c r="V1209" t="s">
        <v>24</v>
      </c>
      <c r="W1209" t="s">
        <v>5032</v>
      </c>
      <c r="X1209" t="s">
        <v>5033</v>
      </c>
      <c r="Y1209" t="s">
        <v>1015</v>
      </c>
      <c r="Z1209" t="s">
        <v>1015</v>
      </c>
      <c r="AA1209" t="s">
        <v>1015</v>
      </c>
      <c r="AB1209" t="s">
        <v>1015</v>
      </c>
    </row>
    <row r="1210" spans="1:28" ht="15" hidden="1" customHeight="1" x14ac:dyDescent="0.2">
      <c r="A1210" s="58" t="s">
        <v>1008</v>
      </c>
      <c r="B1210" s="58" t="s">
        <v>5030</v>
      </c>
      <c r="C1210" s="57">
        <f t="shared" ca="1" si="93"/>
        <v>52</v>
      </c>
      <c r="D1210" s="58" t="s">
        <v>5034</v>
      </c>
      <c r="E1210" s="58"/>
      <c r="F1210" s="56" t="str">
        <f>IF(AND(V1210="TEXT",AB1210&lt;&gt;""),"Coded",VLOOKUP(V1210,Lists!$E$1:$F$12,2,FALSE))</f>
        <v>Text</v>
      </c>
      <c r="G1210" s="57" t="str">
        <f t="shared" ca="1" si="94"/>
        <v/>
      </c>
      <c r="H1210" s="58" t="s">
        <v>1015</v>
      </c>
      <c r="J1210" s="34" t="str">
        <f t="shared" si="91"/>
        <v/>
      </c>
      <c r="K1210" s="34">
        <f t="shared" si="92"/>
        <v>50</v>
      </c>
      <c r="O1210" t="s">
        <v>4978</v>
      </c>
      <c r="P1210" s="34" t="str">
        <f t="shared" si="95"/>
        <v/>
      </c>
      <c r="V1210" t="s">
        <v>16</v>
      </c>
      <c r="W1210" t="s">
        <v>5035</v>
      </c>
      <c r="X1210" t="s">
        <v>5036</v>
      </c>
      <c r="Y1210" t="s">
        <v>1015</v>
      </c>
      <c r="Z1210" t="s">
        <v>1015</v>
      </c>
      <c r="AA1210" t="s">
        <v>1015</v>
      </c>
      <c r="AB1210" t="s">
        <v>1015</v>
      </c>
    </row>
    <row r="1211" spans="1:28" ht="15" hidden="1" customHeight="1" x14ac:dyDescent="0.2">
      <c r="A1211" s="58" t="s">
        <v>1008</v>
      </c>
      <c r="B1211" s="58" t="s">
        <v>5030</v>
      </c>
      <c r="C1211" s="57">
        <f t="shared" ca="1" si="93"/>
        <v>53</v>
      </c>
      <c r="D1211" s="58" t="s">
        <v>5037</v>
      </c>
      <c r="E1211" s="58"/>
      <c r="F1211" s="56" t="str">
        <f>IF(AND(V1211="TEXT",AB1211&lt;&gt;""),"Coded",VLOOKUP(V1211,Lists!$E$1:$F$12,2,FALSE))</f>
        <v>Coded</v>
      </c>
      <c r="G1211" s="57">
        <f t="shared" ca="1" si="94"/>
        <v>1</v>
      </c>
      <c r="H1211" s="58" t="s">
        <v>5038</v>
      </c>
      <c r="J1211" s="34" t="str">
        <f t="shared" si="91"/>
        <v/>
      </c>
      <c r="K1211" s="34" t="str">
        <f t="shared" si="92"/>
        <v/>
      </c>
      <c r="O1211" t="s">
        <v>4978</v>
      </c>
      <c r="P1211" s="34" t="str">
        <f t="shared" si="95"/>
        <v/>
      </c>
      <c r="V1211" t="s">
        <v>16</v>
      </c>
      <c r="W1211" t="s">
        <v>5039</v>
      </c>
      <c r="X1211" t="s">
        <v>5040</v>
      </c>
      <c r="Y1211" t="s">
        <v>5041</v>
      </c>
      <c r="Z1211" t="s">
        <v>5042</v>
      </c>
      <c r="AA1211" t="s">
        <v>5038</v>
      </c>
      <c r="AB1211" t="s">
        <v>5043</v>
      </c>
    </row>
    <row r="1212" spans="1:28" ht="15" hidden="1" customHeight="1" x14ac:dyDescent="0.2">
      <c r="A1212" s="58" t="s">
        <v>1008</v>
      </c>
      <c r="B1212" s="58" t="s">
        <v>5030</v>
      </c>
      <c r="C1212" s="57">
        <f t="shared" ca="1" si="93"/>
        <v>53</v>
      </c>
      <c r="D1212" s="58" t="s">
        <v>5037</v>
      </c>
      <c r="E1212" s="58"/>
      <c r="F1212" s="56" t="str">
        <f>IF(AND(V1212="TEXT",AB1212&lt;&gt;""),"Coded",VLOOKUP(V1212,Lists!$E$1:$F$12,2,FALSE))</f>
        <v>Coded</v>
      </c>
      <c r="G1212" s="57">
        <f t="shared" ca="1" si="94"/>
        <v>2</v>
      </c>
      <c r="H1212" s="58" t="s">
        <v>5044</v>
      </c>
      <c r="J1212" s="34" t="str">
        <f t="shared" si="91"/>
        <v/>
      </c>
      <c r="K1212" s="34" t="str">
        <f t="shared" si="92"/>
        <v/>
      </c>
      <c r="O1212" t="s">
        <v>4978</v>
      </c>
      <c r="P1212" s="34" t="str">
        <f t="shared" si="95"/>
        <v/>
      </c>
      <c r="V1212" t="s">
        <v>16</v>
      </c>
      <c r="W1212" t="s">
        <v>5039</v>
      </c>
      <c r="X1212" t="s">
        <v>5040</v>
      </c>
      <c r="Y1212" t="s">
        <v>5041</v>
      </c>
      <c r="Z1212" t="s">
        <v>5042</v>
      </c>
      <c r="AA1212" t="s">
        <v>5044</v>
      </c>
      <c r="AB1212" t="s">
        <v>5045</v>
      </c>
    </row>
    <row r="1213" spans="1:28" ht="15" hidden="1" customHeight="1" x14ac:dyDescent="0.2">
      <c r="A1213" s="58" t="s">
        <v>1008</v>
      </c>
      <c r="B1213" s="58" t="s">
        <v>5030</v>
      </c>
      <c r="C1213" s="57">
        <f t="shared" ca="1" si="93"/>
        <v>53</v>
      </c>
      <c r="D1213" s="58" t="s">
        <v>5037</v>
      </c>
      <c r="E1213" s="58"/>
      <c r="F1213" s="56" t="str">
        <f>IF(AND(V1213="TEXT",AB1213&lt;&gt;""),"Coded",VLOOKUP(V1213,Lists!$E$1:$F$12,2,FALSE))</f>
        <v>Coded</v>
      </c>
      <c r="G1213" s="57">
        <f t="shared" ca="1" si="94"/>
        <v>3</v>
      </c>
      <c r="H1213" s="58" t="s">
        <v>5046</v>
      </c>
      <c r="J1213" s="34" t="str">
        <f t="shared" si="91"/>
        <v/>
      </c>
      <c r="K1213" s="34" t="str">
        <f t="shared" si="92"/>
        <v/>
      </c>
      <c r="O1213" t="s">
        <v>4978</v>
      </c>
      <c r="P1213" s="34" t="str">
        <f t="shared" si="95"/>
        <v/>
      </c>
      <c r="V1213" t="s">
        <v>16</v>
      </c>
      <c r="W1213" t="s">
        <v>5039</v>
      </c>
      <c r="X1213" t="s">
        <v>5040</v>
      </c>
      <c r="Y1213" t="s">
        <v>5041</v>
      </c>
      <c r="Z1213" t="s">
        <v>5042</v>
      </c>
      <c r="AA1213" t="s">
        <v>5046</v>
      </c>
      <c r="AB1213" t="s">
        <v>5047</v>
      </c>
    </row>
    <row r="1214" spans="1:28" ht="15" hidden="1" customHeight="1" x14ac:dyDescent="0.2">
      <c r="A1214" s="58" t="s">
        <v>1008</v>
      </c>
      <c r="B1214" s="58" t="s">
        <v>5030</v>
      </c>
      <c r="C1214" s="57">
        <f t="shared" ca="1" si="93"/>
        <v>54</v>
      </c>
      <c r="D1214" s="58" t="s">
        <v>150</v>
      </c>
      <c r="E1214" s="58"/>
      <c r="F1214" s="56" t="str">
        <f>IF(AND(V1214="TEXT",AB1214&lt;&gt;""),"Coded",VLOOKUP(V1214,Lists!$E$1:$F$12,2,FALSE))</f>
        <v>Text</v>
      </c>
      <c r="G1214" s="57" t="str">
        <f t="shared" ca="1" si="94"/>
        <v/>
      </c>
      <c r="H1214" s="58" t="s">
        <v>1015</v>
      </c>
      <c r="J1214" s="34" t="str">
        <f t="shared" si="91"/>
        <v/>
      </c>
      <c r="K1214" s="34">
        <f t="shared" si="92"/>
        <v>255</v>
      </c>
      <c r="O1214" t="s">
        <v>4978</v>
      </c>
      <c r="P1214" s="34" t="str">
        <f t="shared" si="95"/>
        <v/>
      </c>
      <c r="V1214" t="s">
        <v>36</v>
      </c>
      <c r="W1214" t="s">
        <v>4906</v>
      </c>
      <c r="X1214" t="s">
        <v>4907</v>
      </c>
      <c r="Y1214" t="s">
        <v>1015</v>
      </c>
      <c r="Z1214" t="s">
        <v>1015</v>
      </c>
      <c r="AA1214" t="s">
        <v>1015</v>
      </c>
      <c r="AB1214" t="s">
        <v>1015</v>
      </c>
    </row>
    <row r="1215" spans="1:28" ht="15" hidden="1" customHeight="1" x14ac:dyDescent="0.2">
      <c r="A1215" s="58" t="s">
        <v>1008</v>
      </c>
      <c r="B1215" s="58" t="s">
        <v>5030</v>
      </c>
      <c r="C1215" s="57">
        <f t="shared" ca="1" si="93"/>
        <v>55</v>
      </c>
      <c r="D1215" s="58" t="s">
        <v>5048</v>
      </c>
      <c r="E1215" s="58"/>
      <c r="F1215" s="56" t="str">
        <f>IF(AND(V1215="TEXT",AB1215&lt;&gt;""),"Coded",VLOOKUP(V1215,Lists!$E$1:$F$12,2,FALSE))</f>
        <v>Date</v>
      </c>
      <c r="G1215" s="57" t="str">
        <f t="shared" ca="1" si="94"/>
        <v/>
      </c>
      <c r="H1215" s="58" t="s">
        <v>1015</v>
      </c>
      <c r="J1215" s="34" t="str">
        <f t="shared" si="91"/>
        <v/>
      </c>
      <c r="K1215" s="34" t="str">
        <f t="shared" si="92"/>
        <v/>
      </c>
      <c r="O1215" t="s">
        <v>4978</v>
      </c>
      <c r="P1215" s="34" t="str">
        <f t="shared" si="95"/>
        <v/>
      </c>
      <c r="V1215" t="s">
        <v>28</v>
      </c>
      <c r="W1215" t="s">
        <v>5049</v>
      </c>
      <c r="X1215" t="s">
        <v>5050</v>
      </c>
      <c r="Y1215" t="s">
        <v>1015</v>
      </c>
      <c r="Z1215" t="s">
        <v>1015</v>
      </c>
      <c r="AA1215" t="s">
        <v>1015</v>
      </c>
      <c r="AB1215" t="s">
        <v>1015</v>
      </c>
    </row>
    <row r="1216" spans="1:28" ht="15" hidden="1" customHeight="1" x14ac:dyDescent="0.2">
      <c r="A1216" s="58" t="s">
        <v>1008</v>
      </c>
      <c r="B1216" s="58" t="s">
        <v>5051</v>
      </c>
      <c r="C1216" s="57">
        <f t="shared" ca="1" si="93"/>
        <v>56</v>
      </c>
      <c r="D1216" s="58" t="s">
        <v>4139</v>
      </c>
      <c r="E1216" s="58"/>
      <c r="F1216" s="56" t="str">
        <f>IF(AND(V1216="TEXT",AB1216&lt;&gt;""),"Coded",VLOOKUP(V1216,Lists!$E$1:$F$12,2,FALSE))</f>
        <v>Boolean</v>
      </c>
      <c r="G1216" s="57" t="str">
        <f t="shared" ca="1" si="94"/>
        <v/>
      </c>
      <c r="H1216" s="58" t="s">
        <v>1015</v>
      </c>
      <c r="J1216" s="34" t="str">
        <f t="shared" si="91"/>
        <v>Yes/no</v>
      </c>
      <c r="K1216" s="34" t="str">
        <f t="shared" si="92"/>
        <v/>
      </c>
      <c r="O1216" t="s">
        <v>5052</v>
      </c>
      <c r="P1216" s="34" t="str">
        <f t="shared" si="95"/>
        <v/>
      </c>
      <c r="V1216" t="s">
        <v>24</v>
      </c>
      <c r="W1216" t="s">
        <v>1700</v>
      </c>
      <c r="X1216" t="s">
        <v>1701</v>
      </c>
      <c r="Y1216" t="s">
        <v>1015</v>
      </c>
      <c r="Z1216" t="s">
        <v>1015</v>
      </c>
      <c r="AA1216" t="s">
        <v>1015</v>
      </c>
      <c r="AB1216" t="s">
        <v>1015</v>
      </c>
    </row>
    <row r="1217" spans="1:28" ht="15" hidden="1" customHeight="1" x14ac:dyDescent="0.2">
      <c r="A1217" s="58" t="s">
        <v>1008</v>
      </c>
      <c r="B1217" s="58" t="s">
        <v>5051</v>
      </c>
      <c r="C1217" s="57">
        <f t="shared" ca="1" si="93"/>
        <v>57</v>
      </c>
      <c r="D1217" s="58" t="s">
        <v>5053</v>
      </c>
      <c r="E1217" s="58"/>
      <c r="F1217" s="56" t="str">
        <f>IF(AND(V1217="TEXT",AB1217&lt;&gt;""),"Coded",VLOOKUP(V1217,Lists!$E$1:$F$12,2,FALSE))</f>
        <v>Boolean</v>
      </c>
      <c r="G1217" s="57" t="str">
        <f t="shared" ca="1" si="94"/>
        <v/>
      </c>
      <c r="H1217" s="58" t="s">
        <v>1015</v>
      </c>
      <c r="J1217" s="34" t="str">
        <f t="shared" si="91"/>
        <v>Yes/no</v>
      </c>
      <c r="K1217" s="34" t="str">
        <f t="shared" si="92"/>
        <v/>
      </c>
      <c r="O1217" t="s">
        <v>5052</v>
      </c>
      <c r="P1217" s="34" t="str">
        <f t="shared" si="95"/>
        <v/>
      </c>
      <c r="V1217" t="s">
        <v>24</v>
      </c>
      <c r="W1217" t="s">
        <v>1705</v>
      </c>
      <c r="X1217" t="s">
        <v>1706</v>
      </c>
      <c r="Y1217" t="s">
        <v>1015</v>
      </c>
      <c r="Z1217" t="s">
        <v>1015</v>
      </c>
      <c r="AA1217" t="s">
        <v>1015</v>
      </c>
      <c r="AB1217" t="s">
        <v>1015</v>
      </c>
    </row>
    <row r="1218" spans="1:28" ht="15" hidden="1" customHeight="1" x14ac:dyDescent="0.2">
      <c r="A1218" s="58" t="s">
        <v>1008</v>
      </c>
      <c r="B1218" s="58" t="s">
        <v>5051</v>
      </c>
      <c r="C1218" s="57">
        <f t="shared" ca="1" si="93"/>
        <v>58</v>
      </c>
      <c r="D1218" s="58" t="s">
        <v>5054</v>
      </c>
      <c r="E1218" s="58"/>
      <c r="F1218" s="56" t="str">
        <f>IF(AND(V1218="TEXT",AB1218&lt;&gt;""),"Coded",VLOOKUP(V1218,Lists!$E$1:$F$12,2,FALSE))</f>
        <v>Boolean</v>
      </c>
      <c r="G1218" s="57" t="str">
        <f t="shared" ca="1" si="94"/>
        <v/>
      </c>
      <c r="H1218" s="58" t="s">
        <v>1015</v>
      </c>
      <c r="J1218" s="34" t="str">
        <f t="shared" si="91"/>
        <v>Yes/no</v>
      </c>
      <c r="K1218" s="34" t="str">
        <f t="shared" si="92"/>
        <v/>
      </c>
      <c r="O1218" t="s">
        <v>5052</v>
      </c>
      <c r="P1218" s="34" t="str">
        <f t="shared" si="95"/>
        <v/>
      </c>
      <c r="V1218" t="s">
        <v>24</v>
      </c>
      <c r="W1218" t="s">
        <v>1710</v>
      </c>
      <c r="X1218" t="s">
        <v>1711</v>
      </c>
      <c r="Y1218" t="s">
        <v>1015</v>
      </c>
      <c r="Z1218" t="s">
        <v>1015</v>
      </c>
      <c r="AA1218" t="s">
        <v>1015</v>
      </c>
      <c r="AB1218" t="s">
        <v>1015</v>
      </c>
    </row>
    <row r="1219" spans="1:28" ht="15" hidden="1" customHeight="1" x14ac:dyDescent="0.2">
      <c r="A1219" s="58" t="s">
        <v>1008</v>
      </c>
      <c r="B1219" s="58" t="s">
        <v>5051</v>
      </c>
      <c r="C1219" s="57">
        <f t="shared" ca="1" si="93"/>
        <v>59</v>
      </c>
      <c r="D1219" s="58" t="s">
        <v>5055</v>
      </c>
      <c r="E1219" s="58"/>
      <c r="F1219" s="56" t="str">
        <f>IF(AND(V1219="TEXT",AB1219&lt;&gt;""),"Coded",VLOOKUP(V1219,Lists!$E$1:$F$12,2,FALSE))</f>
        <v>Boolean</v>
      </c>
      <c r="G1219" s="57" t="str">
        <f t="shared" ca="1" si="94"/>
        <v/>
      </c>
      <c r="H1219" s="58" t="s">
        <v>1015</v>
      </c>
      <c r="J1219" s="34" t="str">
        <f t="shared" ref="J1219:J1282" si="96">IF(V1219="BOOLEAN","Yes/no",IF(V1219="TRUE_ONLY","True only",IF(V1219="INTEGER","Integer",IF(V1219="INTEGER_ZERO_OR_POSITIVE","Integer zero or positive",""))))</f>
        <v>Yes/no</v>
      </c>
      <c r="K1219" s="34" t="str">
        <f t="shared" ref="K1219:K1282" si="97">IF(V1219="LONG_TEXT",255,IF(AND(V1219="TEXT",AB1219=""),50,""))</f>
        <v/>
      </c>
      <c r="O1219" t="s">
        <v>5052</v>
      </c>
      <c r="P1219" s="34" t="str">
        <f t="shared" si="95"/>
        <v/>
      </c>
      <c r="V1219" t="s">
        <v>24</v>
      </c>
      <c r="W1219" t="s">
        <v>1716</v>
      </c>
      <c r="X1219" t="s">
        <v>1717</v>
      </c>
      <c r="Y1219" t="s">
        <v>1015</v>
      </c>
      <c r="Z1219" t="s">
        <v>1015</v>
      </c>
      <c r="AA1219" t="s">
        <v>1015</v>
      </c>
      <c r="AB1219" t="s">
        <v>1015</v>
      </c>
    </row>
    <row r="1220" spans="1:28" ht="15" hidden="1" customHeight="1" x14ac:dyDescent="0.2">
      <c r="A1220" s="58" t="s">
        <v>1008</v>
      </c>
      <c r="B1220" s="58" t="s">
        <v>5051</v>
      </c>
      <c r="C1220" s="57">
        <f t="shared" ref="C1220:C1283" ca="1" si="98">IF(A1220&lt;&gt;OFFSET(A1220,-1,0),1,OFFSET(C1220,-1,0)+IF(D1220=OFFSET(D1220,-1,0),0,1))</f>
        <v>60</v>
      </c>
      <c r="D1220" s="58" t="s">
        <v>4645</v>
      </c>
      <c r="E1220" s="58"/>
      <c r="F1220" s="56" t="str">
        <f>IF(AND(V1220="TEXT",AB1220&lt;&gt;""),"Coded",VLOOKUP(V1220,Lists!$E$1:$F$12,2,FALSE))</f>
        <v>Coded</v>
      </c>
      <c r="G1220" s="57">
        <f t="shared" ca="1" si="94"/>
        <v>1</v>
      </c>
      <c r="H1220" s="58" t="s">
        <v>961</v>
      </c>
      <c r="J1220" s="34" t="str">
        <f t="shared" si="96"/>
        <v/>
      </c>
      <c r="K1220" s="34" t="str">
        <f t="shared" si="97"/>
        <v/>
      </c>
      <c r="O1220" t="s">
        <v>5052</v>
      </c>
      <c r="P1220" s="34" t="str">
        <f t="shared" si="95"/>
        <v/>
      </c>
      <c r="V1220" t="s">
        <v>16</v>
      </c>
      <c r="W1220" t="s">
        <v>4647</v>
      </c>
      <c r="X1220" t="s">
        <v>4648</v>
      </c>
      <c r="Y1220" t="s">
        <v>4649</v>
      </c>
      <c r="Z1220" t="s">
        <v>4650</v>
      </c>
      <c r="AA1220" t="s">
        <v>961</v>
      </c>
      <c r="AB1220" t="s">
        <v>4651</v>
      </c>
    </row>
    <row r="1221" spans="1:28" ht="15" hidden="1" customHeight="1" x14ac:dyDescent="0.2">
      <c r="A1221" s="58" t="s">
        <v>1008</v>
      </c>
      <c r="B1221" s="58" t="s">
        <v>5051</v>
      </c>
      <c r="C1221" s="57">
        <f t="shared" ca="1" si="98"/>
        <v>60</v>
      </c>
      <c r="D1221" s="58" t="s">
        <v>4645</v>
      </c>
      <c r="E1221" s="58"/>
      <c r="F1221" s="56" t="str">
        <f>IF(AND(V1221="TEXT",AB1221&lt;&gt;""),"Coded",VLOOKUP(V1221,Lists!$E$1:$F$12,2,FALSE))</f>
        <v>Coded</v>
      </c>
      <c r="G1221" s="57">
        <f t="shared" ref="G1221:G1284" ca="1" si="99">IF(F1221="Coded",IF(D1221&lt;&gt;OFFSET(D1221,-1,0),1,_xlfn.MAXIFS(INDIRECT("G$1:G"&amp;ROW()-1),INDIRECT("A$1:A"&amp;ROW()-1),A1221,INDIRECT("D$1:D"&amp;ROW()-1),D1221)+1),"")</f>
        <v>2</v>
      </c>
      <c r="H1221" s="58" t="s">
        <v>2842</v>
      </c>
      <c r="J1221" s="34" t="str">
        <f t="shared" si="96"/>
        <v/>
      </c>
      <c r="K1221" s="34" t="str">
        <f t="shared" si="97"/>
        <v/>
      </c>
      <c r="O1221" t="s">
        <v>5052</v>
      </c>
      <c r="P1221" s="34" t="str">
        <f t="shared" si="95"/>
        <v/>
      </c>
      <c r="V1221" t="s">
        <v>16</v>
      </c>
      <c r="W1221" t="s">
        <v>4647</v>
      </c>
      <c r="X1221" t="s">
        <v>4648</v>
      </c>
      <c r="Y1221" t="s">
        <v>4649</v>
      </c>
      <c r="Z1221" t="s">
        <v>4650</v>
      </c>
      <c r="AA1221" t="s">
        <v>2842</v>
      </c>
      <c r="AB1221" t="s">
        <v>4652</v>
      </c>
    </row>
    <row r="1222" spans="1:28" ht="15" hidden="1" customHeight="1" x14ac:dyDescent="0.2">
      <c r="A1222" s="58" t="s">
        <v>1008</v>
      </c>
      <c r="B1222" s="58" t="s">
        <v>5051</v>
      </c>
      <c r="C1222" s="57">
        <f t="shared" ca="1" si="98"/>
        <v>61</v>
      </c>
      <c r="D1222" s="58" t="s">
        <v>4400</v>
      </c>
      <c r="E1222" s="58"/>
      <c r="F1222" s="56" t="str">
        <f>IF(AND(V1222="TEXT",AB1222&lt;&gt;""),"Coded",VLOOKUP(V1222,Lists!$E$1:$F$12,2,FALSE))</f>
        <v>Coded</v>
      </c>
      <c r="G1222" s="57">
        <f t="shared" ca="1" si="99"/>
        <v>1</v>
      </c>
      <c r="H1222" s="58" t="s">
        <v>2683</v>
      </c>
      <c r="J1222" s="34" t="str">
        <f t="shared" si="96"/>
        <v/>
      </c>
      <c r="K1222" s="34" t="str">
        <f t="shared" si="97"/>
        <v/>
      </c>
      <c r="O1222" t="s">
        <v>5052</v>
      </c>
      <c r="P1222" s="34" t="str">
        <f t="shared" si="95"/>
        <v/>
      </c>
      <c r="V1222" t="s">
        <v>16</v>
      </c>
      <c r="W1222" t="s">
        <v>1731</v>
      </c>
      <c r="X1222" t="s">
        <v>1732</v>
      </c>
      <c r="Y1222" t="s">
        <v>1192</v>
      </c>
      <c r="Z1222" t="s">
        <v>1193</v>
      </c>
      <c r="AA1222" t="s">
        <v>2683</v>
      </c>
      <c r="AB1222" t="s">
        <v>2684</v>
      </c>
    </row>
    <row r="1223" spans="1:28" ht="15" hidden="1" customHeight="1" x14ac:dyDescent="0.2">
      <c r="A1223" s="58" t="s">
        <v>1008</v>
      </c>
      <c r="B1223" s="58" t="s">
        <v>5051</v>
      </c>
      <c r="C1223" s="57">
        <f t="shared" ca="1" si="98"/>
        <v>61</v>
      </c>
      <c r="D1223" s="58" t="s">
        <v>4400</v>
      </c>
      <c r="E1223" s="58"/>
      <c r="F1223" s="56" t="str">
        <f>IF(AND(V1223="TEXT",AB1223&lt;&gt;""),"Coded",VLOOKUP(V1223,Lists!$E$1:$F$12,2,FALSE))</f>
        <v>Coded</v>
      </c>
      <c r="G1223" s="57">
        <f t="shared" ca="1" si="99"/>
        <v>2</v>
      </c>
      <c r="H1223" s="58" t="s">
        <v>2627</v>
      </c>
      <c r="J1223" s="34" t="str">
        <f t="shared" si="96"/>
        <v/>
      </c>
      <c r="K1223" s="34" t="str">
        <f t="shared" si="97"/>
        <v/>
      </c>
      <c r="O1223" t="s">
        <v>5052</v>
      </c>
      <c r="P1223" s="34" t="str">
        <f t="shared" si="95"/>
        <v/>
      </c>
      <c r="V1223" t="s">
        <v>16</v>
      </c>
      <c r="W1223" t="s">
        <v>1731</v>
      </c>
      <c r="X1223" t="s">
        <v>1732</v>
      </c>
      <c r="Y1223" t="s">
        <v>1192</v>
      </c>
      <c r="Z1223" t="s">
        <v>1193</v>
      </c>
      <c r="AA1223" t="s">
        <v>2627</v>
      </c>
      <c r="AB1223" t="s">
        <v>2631</v>
      </c>
    </row>
    <row r="1224" spans="1:28" ht="15" hidden="1" customHeight="1" x14ac:dyDescent="0.2">
      <c r="A1224" s="58" t="s">
        <v>1008</v>
      </c>
      <c r="B1224" s="58" t="s">
        <v>5051</v>
      </c>
      <c r="C1224" s="57">
        <f t="shared" ca="1" si="98"/>
        <v>61</v>
      </c>
      <c r="D1224" s="58" t="s">
        <v>4400</v>
      </c>
      <c r="E1224" s="58"/>
      <c r="F1224" s="56" t="str">
        <f>IF(AND(V1224="TEXT",AB1224&lt;&gt;""),"Coded",VLOOKUP(V1224,Lists!$E$1:$F$12,2,FALSE))</f>
        <v>Coded</v>
      </c>
      <c r="G1224" s="57">
        <f t="shared" ca="1" si="99"/>
        <v>3</v>
      </c>
      <c r="H1224" s="58" t="s">
        <v>4401</v>
      </c>
      <c r="J1224" s="34" t="str">
        <f t="shared" si="96"/>
        <v/>
      </c>
      <c r="K1224" s="34" t="str">
        <f t="shared" si="97"/>
        <v/>
      </c>
      <c r="O1224" t="s">
        <v>5052</v>
      </c>
      <c r="P1224" s="34" t="str">
        <f t="shared" si="95"/>
        <v/>
      </c>
      <c r="V1224" t="s">
        <v>16</v>
      </c>
      <c r="W1224" t="s">
        <v>1731</v>
      </c>
      <c r="X1224" t="s">
        <v>1732</v>
      </c>
      <c r="Y1224" t="s">
        <v>1192</v>
      </c>
      <c r="Z1224" t="s">
        <v>1193</v>
      </c>
      <c r="AA1224" t="s">
        <v>4401</v>
      </c>
      <c r="AB1224" t="s">
        <v>4402</v>
      </c>
    </row>
    <row r="1225" spans="1:28" ht="15" hidden="1" customHeight="1" x14ac:dyDescent="0.2">
      <c r="A1225" s="58" t="s">
        <v>1008</v>
      </c>
      <c r="B1225" s="58" t="s">
        <v>5051</v>
      </c>
      <c r="C1225" s="57">
        <f t="shared" ca="1" si="98"/>
        <v>61</v>
      </c>
      <c r="D1225" s="58" t="s">
        <v>4400</v>
      </c>
      <c r="E1225" s="58"/>
      <c r="F1225" s="56" t="str">
        <f>IF(AND(V1225="TEXT",AB1225&lt;&gt;""),"Coded",VLOOKUP(V1225,Lists!$E$1:$F$12,2,FALSE))</f>
        <v>Coded</v>
      </c>
      <c r="G1225" s="57">
        <f t="shared" ca="1" si="99"/>
        <v>4</v>
      </c>
      <c r="H1225" s="58" t="s">
        <v>2656</v>
      </c>
      <c r="J1225" s="34" t="str">
        <f t="shared" si="96"/>
        <v/>
      </c>
      <c r="K1225" s="34" t="str">
        <f t="shared" si="97"/>
        <v/>
      </c>
      <c r="O1225" t="s">
        <v>5052</v>
      </c>
      <c r="P1225" s="34" t="str">
        <f t="shared" si="95"/>
        <v/>
      </c>
      <c r="V1225" t="s">
        <v>16</v>
      </c>
      <c r="W1225" t="s">
        <v>1731</v>
      </c>
      <c r="X1225" t="s">
        <v>1732</v>
      </c>
      <c r="Y1225" t="s">
        <v>1192</v>
      </c>
      <c r="Z1225" t="s">
        <v>1193</v>
      </c>
      <c r="AA1225" t="s">
        <v>2656</v>
      </c>
      <c r="AB1225" t="s">
        <v>2660</v>
      </c>
    </row>
    <row r="1226" spans="1:28" ht="15" hidden="1" customHeight="1" x14ac:dyDescent="0.2">
      <c r="A1226" s="58" t="s">
        <v>1008</v>
      </c>
      <c r="B1226" s="58" t="s">
        <v>5051</v>
      </c>
      <c r="C1226" s="57">
        <f t="shared" ca="1" si="98"/>
        <v>61</v>
      </c>
      <c r="D1226" s="58" t="s">
        <v>4400</v>
      </c>
      <c r="E1226" s="58"/>
      <c r="F1226" s="56" t="str">
        <f>IF(AND(V1226="TEXT",AB1226&lt;&gt;""),"Coded",VLOOKUP(V1226,Lists!$E$1:$F$12,2,FALSE))</f>
        <v>Coded</v>
      </c>
      <c r="G1226" s="57">
        <f t="shared" ca="1" si="99"/>
        <v>5</v>
      </c>
      <c r="H1226" s="58" t="s">
        <v>2638</v>
      </c>
      <c r="J1226" s="34" t="str">
        <f t="shared" si="96"/>
        <v/>
      </c>
      <c r="K1226" s="34" t="str">
        <f t="shared" si="97"/>
        <v/>
      </c>
      <c r="O1226" t="s">
        <v>5052</v>
      </c>
      <c r="P1226" s="34" t="str">
        <f t="shared" si="95"/>
        <v/>
      </c>
      <c r="V1226" t="s">
        <v>16</v>
      </c>
      <c r="W1226" t="s">
        <v>1731</v>
      </c>
      <c r="X1226" t="s">
        <v>1732</v>
      </c>
      <c r="Y1226" t="s">
        <v>1192</v>
      </c>
      <c r="Z1226" t="s">
        <v>1193</v>
      </c>
      <c r="AA1226" t="s">
        <v>2638</v>
      </c>
      <c r="AB1226" t="s">
        <v>2639</v>
      </c>
    </row>
    <row r="1227" spans="1:28" ht="15" hidden="1" customHeight="1" x14ac:dyDescent="0.2">
      <c r="A1227" s="58" t="s">
        <v>1008</v>
      </c>
      <c r="B1227" s="58" t="s">
        <v>5051</v>
      </c>
      <c r="C1227" s="57">
        <f t="shared" ca="1" si="98"/>
        <v>61</v>
      </c>
      <c r="D1227" s="58" t="s">
        <v>4400</v>
      </c>
      <c r="E1227" s="58"/>
      <c r="F1227" s="56" t="str">
        <f>IF(AND(V1227="TEXT",AB1227&lt;&gt;""),"Coded",VLOOKUP(V1227,Lists!$E$1:$F$12,2,FALSE))</f>
        <v>Coded</v>
      </c>
      <c r="G1227" s="57">
        <f t="shared" ca="1" si="99"/>
        <v>6</v>
      </c>
      <c r="H1227" s="58" t="s">
        <v>2693</v>
      </c>
      <c r="J1227" s="34" t="str">
        <f t="shared" si="96"/>
        <v/>
      </c>
      <c r="K1227" s="34" t="str">
        <f t="shared" si="97"/>
        <v/>
      </c>
      <c r="O1227" t="s">
        <v>5052</v>
      </c>
      <c r="P1227" s="34" t="str">
        <f t="shared" si="95"/>
        <v/>
      </c>
      <c r="V1227" t="s">
        <v>16</v>
      </c>
      <c r="W1227" t="s">
        <v>1731</v>
      </c>
      <c r="X1227" t="s">
        <v>1732</v>
      </c>
      <c r="Y1227" t="s">
        <v>1192</v>
      </c>
      <c r="Z1227" t="s">
        <v>1193</v>
      </c>
      <c r="AA1227" t="s">
        <v>2693</v>
      </c>
      <c r="AB1227" t="s">
        <v>2696</v>
      </c>
    </row>
    <row r="1228" spans="1:28" ht="15" hidden="1" customHeight="1" x14ac:dyDescent="0.2">
      <c r="A1228" s="58" t="s">
        <v>1008</v>
      </c>
      <c r="B1228" s="58" t="s">
        <v>5051</v>
      </c>
      <c r="C1228" s="57">
        <f t="shared" ca="1" si="98"/>
        <v>61</v>
      </c>
      <c r="D1228" s="58" t="s">
        <v>4400</v>
      </c>
      <c r="E1228" s="58"/>
      <c r="F1228" s="56" t="str">
        <f>IF(AND(V1228="TEXT",AB1228&lt;&gt;""),"Coded",VLOOKUP(V1228,Lists!$E$1:$F$12,2,FALSE))</f>
        <v>Coded</v>
      </c>
      <c r="G1228" s="57">
        <f t="shared" ca="1" si="99"/>
        <v>7</v>
      </c>
      <c r="H1228" s="58" t="s">
        <v>2713</v>
      </c>
      <c r="J1228" s="34" t="str">
        <f t="shared" si="96"/>
        <v/>
      </c>
      <c r="K1228" s="34" t="str">
        <f t="shared" si="97"/>
        <v/>
      </c>
      <c r="O1228" t="s">
        <v>5052</v>
      </c>
      <c r="P1228" s="34" t="str">
        <f t="shared" si="95"/>
        <v/>
      </c>
      <c r="V1228" t="s">
        <v>16</v>
      </c>
      <c r="W1228" t="s">
        <v>1731</v>
      </c>
      <c r="X1228" t="s">
        <v>1732</v>
      </c>
      <c r="Y1228" t="s">
        <v>1192</v>
      </c>
      <c r="Z1228" t="s">
        <v>1193</v>
      </c>
      <c r="AA1228" t="s">
        <v>2713</v>
      </c>
      <c r="AB1228" t="s">
        <v>2714</v>
      </c>
    </row>
    <row r="1229" spans="1:28" ht="15" hidden="1" customHeight="1" x14ac:dyDescent="0.2">
      <c r="A1229" s="58" t="s">
        <v>1008</v>
      </c>
      <c r="B1229" s="58" t="s">
        <v>5051</v>
      </c>
      <c r="C1229" s="57">
        <f t="shared" ca="1" si="98"/>
        <v>61</v>
      </c>
      <c r="D1229" s="58" t="s">
        <v>4400</v>
      </c>
      <c r="E1229" s="58"/>
      <c r="F1229" s="56" t="str">
        <f>IF(AND(V1229="TEXT",AB1229&lt;&gt;""),"Coded",VLOOKUP(V1229,Lists!$E$1:$F$12,2,FALSE))</f>
        <v>Coded</v>
      </c>
      <c r="G1229" s="57">
        <f t="shared" ca="1" si="99"/>
        <v>8</v>
      </c>
      <c r="H1229" s="58" t="s">
        <v>4403</v>
      </c>
      <c r="J1229" s="34" t="str">
        <f t="shared" si="96"/>
        <v/>
      </c>
      <c r="K1229" s="34" t="str">
        <f t="shared" si="97"/>
        <v/>
      </c>
      <c r="O1229" t="s">
        <v>5052</v>
      </c>
      <c r="P1229" s="34" t="str">
        <f t="shared" si="95"/>
        <v/>
      </c>
      <c r="V1229" t="s">
        <v>16</v>
      </c>
      <c r="W1229" t="s">
        <v>1731</v>
      </c>
      <c r="X1229" t="s">
        <v>1732</v>
      </c>
      <c r="Y1229" t="s">
        <v>1192</v>
      </c>
      <c r="Z1229" t="s">
        <v>1193</v>
      </c>
      <c r="AA1229" t="s">
        <v>4403</v>
      </c>
      <c r="AB1229" t="s">
        <v>4404</v>
      </c>
    </row>
    <row r="1230" spans="1:28" ht="15" hidden="1" customHeight="1" x14ac:dyDescent="0.2">
      <c r="A1230" s="58" t="s">
        <v>1008</v>
      </c>
      <c r="B1230" s="58" t="s">
        <v>5051</v>
      </c>
      <c r="C1230" s="57">
        <f t="shared" ca="1" si="98"/>
        <v>61</v>
      </c>
      <c r="D1230" s="58" t="s">
        <v>4400</v>
      </c>
      <c r="E1230" s="58"/>
      <c r="F1230" s="56" t="str">
        <f>IF(AND(V1230="TEXT",AB1230&lt;&gt;""),"Coded",VLOOKUP(V1230,Lists!$E$1:$F$12,2,FALSE))</f>
        <v>Coded</v>
      </c>
      <c r="G1230" s="57">
        <f t="shared" ca="1" si="99"/>
        <v>9</v>
      </c>
      <c r="H1230" s="58" t="s">
        <v>2717</v>
      </c>
      <c r="J1230" s="34" t="str">
        <f t="shared" si="96"/>
        <v/>
      </c>
      <c r="K1230" s="34" t="str">
        <f t="shared" si="97"/>
        <v/>
      </c>
      <c r="O1230" t="s">
        <v>5052</v>
      </c>
      <c r="P1230" s="34" t="str">
        <f t="shared" si="95"/>
        <v/>
      </c>
      <c r="V1230" t="s">
        <v>16</v>
      </c>
      <c r="W1230" t="s">
        <v>1731</v>
      </c>
      <c r="X1230" t="s">
        <v>1732</v>
      </c>
      <c r="Y1230" t="s">
        <v>1192</v>
      </c>
      <c r="Z1230" t="s">
        <v>1193</v>
      </c>
      <c r="AA1230" t="s">
        <v>2717</v>
      </c>
      <c r="AB1230" t="s">
        <v>2720</v>
      </c>
    </row>
    <row r="1231" spans="1:28" ht="15" hidden="1" customHeight="1" x14ac:dyDescent="0.2">
      <c r="A1231" s="58" t="s">
        <v>1008</v>
      </c>
      <c r="B1231" s="58" t="s">
        <v>5051</v>
      </c>
      <c r="C1231" s="57">
        <f t="shared" ca="1" si="98"/>
        <v>61</v>
      </c>
      <c r="D1231" s="58" t="s">
        <v>4400</v>
      </c>
      <c r="E1231" s="58"/>
      <c r="F1231" s="56" t="str">
        <f>IF(AND(V1231="TEXT",AB1231&lt;&gt;""),"Coded",VLOOKUP(V1231,Lists!$E$1:$F$12,2,FALSE))</f>
        <v>Coded</v>
      </c>
      <c r="G1231" s="57">
        <f t="shared" ca="1" si="99"/>
        <v>10</v>
      </c>
      <c r="H1231" s="58" t="s">
        <v>2687</v>
      </c>
      <c r="J1231" s="34" t="str">
        <f t="shared" si="96"/>
        <v/>
      </c>
      <c r="K1231" s="34" t="str">
        <f t="shared" si="97"/>
        <v/>
      </c>
      <c r="O1231" t="s">
        <v>5052</v>
      </c>
      <c r="P1231" s="34" t="str">
        <f t="shared" si="95"/>
        <v/>
      </c>
      <c r="V1231" t="s">
        <v>16</v>
      </c>
      <c r="W1231" t="s">
        <v>1731</v>
      </c>
      <c r="X1231" t="s">
        <v>1732</v>
      </c>
      <c r="Y1231" t="s">
        <v>1192</v>
      </c>
      <c r="Z1231" t="s">
        <v>1193</v>
      </c>
      <c r="AA1231" t="s">
        <v>2687</v>
      </c>
      <c r="AB1231" t="s">
        <v>2690</v>
      </c>
    </row>
    <row r="1232" spans="1:28" ht="15" hidden="1" customHeight="1" x14ac:dyDescent="0.2">
      <c r="A1232" s="58" t="s">
        <v>1008</v>
      </c>
      <c r="B1232" s="58" t="s">
        <v>5051</v>
      </c>
      <c r="C1232" s="57">
        <f t="shared" ca="1" si="98"/>
        <v>61</v>
      </c>
      <c r="D1232" s="58" t="s">
        <v>4400</v>
      </c>
      <c r="E1232" s="58"/>
      <c r="F1232" s="56" t="str">
        <f>IF(AND(V1232="TEXT",AB1232&lt;&gt;""),"Coded",VLOOKUP(V1232,Lists!$E$1:$F$12,2,FALSE))</f>
        <v>Coded</v>
      </c>
      <c r="G1232" s="57">
        <f t="shared" ca="1" si="99"/>
        <v>11</v>
      </c>
      <c r="H1232" s="58" t="s">
        <v>2668</v>
      </c>
      <c r="J1232" s="34" t="str">
        <f t="shared" si="96"/>
        <v/>
      </c>
      <c r="K1232" s="34" t="str">
        <f t="shared" si="97"/>
        <v/>
      </c>
      <c r="O1232" t="s">
        <v>5052</v>
      </c>
      <c r="P1232" s="34" t="str">
        <f t="shared" si="95"/>
        <v/>
      </c>
      <c r="V1232" t="s">
        <v>16</v>
      </c>
      <c r="W1232" t="s">
        <v>1731</v>
      </c>
      <c r="X1232" t="s">
        <v>1732</v>
      </c>
      <c r="Y1232" t="s">
        <v>1192</v>
      </c>
      <c r="Z1232" t="s">
        <v>1193</v>
      </c>
      <c r="AA1232" t="s">
        <v>2668</v>
      </c>
      <c r="AB1232" t="s">
        <v>2671</v>
      </c>
    </row>
    <row r="1233" spans="1:28" ht="15" hidden="1" customHeight="1" x14ac:dyDescent="0.2">
      <c r="A1233" s="58" t="s">
        <v>1008</v>
      </c>
      <c r="B1233" s="58" t="s">
        <v>5051</v>
      </c>
      <c r="C1233" s="57">
        <f t="shared" ca="1" si="98"/>
        <v>61</v>
      </c>
      <c r="D1233" s="58" t="s">
        <v>4400</v>
      </c>
      <c r="E1233" s="58"/>
      <c r="F1233" s="56" t="str">
        <f>IF(AND(V1233="TEXT",AB1233&lt;&gt;""),"Coded",VLOOKUP(V1233,Lists!$E$1:$F$12,2,FALSE))</f>
        <v>Coded</v>
      </c>
      <c r="G1233" s="57">
        <f t="shared" ca="1" si="99"/>
        <v>12</v>
      </c>
      <c r="H1233" s="58" t="s">
        <v>2707</v>
      </c>
      <c r="J1233" s="34" t="str">
        <f t="shared" si="96"/>
        <v/>
      </c>
      <c r="K1233" s="34" t="str">
        <f t="shared" si="97"/>
        <v/>
      </c>
      <c r="O1233" t="s">
        <v>5052</v>
      </c>
      <c r="P1233" s="34" t="str">
        <f t="shared" si="95"/>
        <v/>
      </c>
      <c r="V1233" t="s">
        <v>16</v>
      </c>
      <c r="W1233" t="s">
        <v>1731</v>
      </c>
      <c r="X1233" t="s">
        <v>1732</v>
      </c>
      <c r="Y1233" t="s">
        <v>1192</v>
      </c>
      <c r="Z1233" t="s">
        <v>1193</v>
      </c>
      <c r="AA1233" t="s">
        <v>2707</v>
      </c>
      <c r="AB1233" t="s">
        <v>2708</v>
      </c>
    </row>
    <row r="1234" spans="1:28" ht="15" hidden="1" customHeight="1" x14ac:dyDescent="0.2">
      <c r="A1234" s="58" t="s">
        <v>1008</v>
      </c>
      <c r="B1234" s="58" t="s">
        <v>5051</v>
      </c>
      <c r="C1234" s="57">
        <f t="shared" ca="1" si="98"/>
        <v>61</v>
      </c>
      <c r="D1234" s="58" t="s">
        <v>4400</v>
      </c>
      <c r="E1234" s="58"/>
      <c r="F1234" s="56" t="str">
        <f>IF(AND(V1234="TEXT",AB1234&lt;&gt;""),"Coded",VLOOKUP(V1234,Lists!$E$1:$F$12,2,FALSE))</f>
        <v>Coded</v>
      </c>
      <c r="G1234" s="57">
        <f t="shared" ca="1" si="99"/>
        <v>13</v>
      </c>
      <c r="H1234" s="58" t="s">
        <v>2652</v>
      </c>
      <c r="J1234" s="34" t="str">
        <f t="shared" si="96"/>
        <v/>
      </c>
      <c r="K1234" s="34" t="str">
        <f t="shared" si="97"/>
        <v/>
      </c>
      <c r="O1234" t="s">
        <v>5052</v>
      </c>
      <c r="P1234" s="34" t="str">
        <f t="shared" ref="P1234:P1297" si="100">IF(RIGHT(TRIM(SUBSTITUTE(D1234,":","")),7)="specify","Hide concept if ["&amp;D1233&amp;"] &lt;&gt; 'Other'","")</f>
        <v/>
      </c>
      <c r="V1234" t="s">
        <v>16</v>
      </c>
      <c r="W1234" t="s">
        <v>1731</v>
      </c>
      <c r="X1234" t="s">
        <v>1732</v>
      </c>
      <c r="Y1234" t="s">
        <v>1192</v>
      </c>
      <c r="Z1234" t="s">
        <v>1193</v>
      </c>
      <c r="AA1234" t="s">
        <v>2652</v>
      </c>
      <c r="AB1234" t="s">
        <v>2653</v>
      </c>
    </row>
    <row r="1235" spans="1:28" ht="15" hidden="1" customHeight="1" x14ac:dyDescent="0.2">
      <c r="A1235" s="58" t="s">
        <v>1008</v>
      </c>
      <c r="B1235" s="58" t="s">
        <v>5051</v>
      </c>
      <c r="C1235" s="57">
        <f t="shared" ca="1" si="98"/>
        <v>61</v>
      </c>
      <c r="D1235" s="58" t="s">
        <v>4400</v>
      </c>
      <c r="E1235" s="58"/>
      <c r="F1235" s="56" t="str">
        <f>IF(AND(V1235="TEXT",AB1235&lt;&gt;""),"Coded",VLOOKUP(V1235,Lists!$E$1:$F$12,2,FALSE))</f>
        <v>Coded</v>
      </c>
      <c r="G1235" s="57">
        <f t="shared" ca="1" si="99"/>
        <v>14</v>
      </c>
      <c r="H1235" s="58" t="s">
        <v>2395</v>
      </c>
      <c r="J1235" s="34" t="str">
        <f t="shared" si="96"/>
        <v/>
      </c>
      <c r="K1235" s="34" t="str">
        <f t="shared" si="97"/>
        <v/>
      </c>
      <c r="O1235" t="s">
        <v>5052</v>
      </c>
      <c r="P1235" s="34" t="str">
        <f t="shared" si="100"/>
        <v/>
      </c>
      <c r="V1235" t="s">
        <v>16</v>
      </c>
      <c r="W1235" t="s">
        <v>1731</v>
      </c>
      <c r="X1235" t="s">
        <v>1732</v>
      </c>
      <c r="Y1235" t="s">
        <v>1192</v>
      </c>
      <c r="Z1235" t="s">
        <v>1193</v>
      </c>
      <c r="AA1235" t="s">
        <v>2395</v>
      </c>
      <c r="AB1235" t="s">
        <v>2700</v>
      </c>
    </row>
    <row r="1236" spans="1:28" ht="15" hidden="1" customHeight="1" x14ac:dyDescent="0.2">
      <c r="A1236" s="58" t="s">
        <v>1008</v>
      </c>
      <c r="B1236" s="58" t="s">
        <v>5051</v>
      </c>
      <c r="C1236" s="57">
        <f t="shared" ca="1" si="98"/>
        <v>61</v>
      </c>
      <c r="D1236" s="58" t="s">
        <v>4400</v>
      </c>
      <c r="E1236" s="58"/>
      <c r="F1236" s="56" t="str">
        <f>IF(AND(V1236="TEXT",AB1236&lt;&gt;""),"Coded",VLOOKUP(V1236,Lists!$E$1:$F$12,2,FALSE))</f>
        <v>Coded</v>
      </c>
      <c r="G1236" s="57">
        <f t="shared" ca="1" si="99"/>
        <v>15</v>
      </c>
      <c r="H1236" s="58" t="s">
        <v>2728</v>
      </c>
      <c r="J1236" s="34" t="str">
        <f t="shared" si="96"/>
        <v/>
      </c>
      <c r="K1236" s="34" t="str">
        <f t="shared" si="97"/>
        <v/>
      </c>
      <c r="O1236" t="s">
        <v>5052</v>
      </c>
      <c r="P1236" s="34" t="str">
        <f t="shared" si="100"/>
        <v/>
      </c>
      <c r="V1236" t="s">
        <v>16</v>
      </c>
      <c r="W1236" t="s">
        <v>1731</v>
      </c>
      <c r="X1236" t="s">
        <v>1732</v>
      </c>
      <c r="Y1236" t="s">
        <v>1192</v>
      </c>
      <c r="Z1236" t="s">
        <v>1193</v>
      </c>
      <c r="AA1236" t="s">
        <v>2728</v>
      </c>
      <c r="AB1236" t="s">
        <v>2729</v>
      </c>
    </row>
    <row r="1237" spans="1:28" ht="15" hidden="1" customHeight="1" x14ac:dyDescent="0.2">
      <c r="A1237" s="58" t="s">
        <v>1008</v>
      </c>
      <c r="B1237" s="58" t="s">
        <v>5051</v>
      </c>
      <c r="C1237" s="57">
        <f t="shared" ca="1" si="98"/>
        <v>61</v>
      </c>
      <c r="D1237" s="58" t="s">
        <v>4400</v>
      </c>
      <c r="E1237" s="58"/>
      <c r="F1237" s="56" t="str">
        <f>IF(AND(V1237="TEXT",AB1237&lt;&gt;""),"Coded",VLOOKUP(V1237,Lists!$E$1:$F$12,2,FALSE))</f>
        <v>Coded</v>
      </c>
      <c r="G1237" s="57">
        <f t="shared" ca="1" si="99"/>
        <v>16</v>
      </c>
      <c r="H1237" s="58" t="s">
        <v>4405</v>
      </c>
      <c r="J1237" s="34" t="str">
        <f t="shared" si="96"/>
        <v/>
      </c>
      <c r="K1237" s="34" t="str">
        <f t="shared" si="97"/>
        <v/>
      </c>
      <c r="O1237" t="s">
        <v>5052</v>
      </c>
      <c r="P1237" s="34" t="str">
        <f t="shared" si="100"/>
        <v/>
      </c>
      <c r="V1237" t="s">
        <v>16</v>
      </c>
      <c r="W1237" t="s">
        <v>1731</v>
      </c>
      <c r="X1237" t="s">
        <v>1732</v>
      </c>
      <c r="Y1237" t="s">
        <v>1192</v>
      </c>
      <c r="Z1237" t="s">
        <v>1193</v>
      </c>
      <c r="AA1237" t="s">
        <v>4405</v>
      </c>
      <c r="AB1237" t="s">
        <v>4406</v>
      </c>
    </row>
    <row r="1238" spans="1:28" ht="15" hidden="1" customHeight="1" x14ac:dyDescent="0.2">
      <c r="A1238" s="58" t="s">
        <v>1008</v>
      </c>
      <c r="B1238" s="58" t="s">
        <v>5051</v>
      </c>
      <c r="C1238" s="57">
        <f t="shared" ca="1" si="98"/>
        <v>61</v>
      </c>
      <c r="D1238" s="58" t="s">
        <v>4400</v>
      </c>
      <c r="E1238" s="58"/>
      <c r="F1238" s="56" t="str">
        <f>IF(AND(V1238="TEXT",AB1238&lt;&gt;""),"Coded",VLOOKUP(V1238,Lists!$E$1:$F$12,2,FALSE))</f>
        <v>Coded</v>
      </c>
      <c r="G1238" s="57">
        <f t="shared" ca="1" si="99"/>
        <v>17</v>
      </c>
      <c r="H1238" s="58" t="s">
        <v>2664</v>
      </c>
      <c r="J1238" s="34" t="str">
        <f t="shared" si="96"/>
        <v/>
      </c>
      <c r="K1238" s="34" t="str">
        <f t="shared" si="97"/>
        <v/>
      </c>
      <c r="O1238" t="s">
        <v>5052</v>
      </c>
      <c r="P1238" s="34" t="str">
        <f t="shared" si="100"/>
        <v/>
      </c>
      <c r="V1238" t="s">
        <v>16</v>
      </c>
      <c r="W1238" t="s">
        <v>1731</v>
      </c>
      <c r="X1238" t="s">
        <v>1732</v>
      </c>
      <c r="Y1238" t="s">
        <v>1192</v>
      </c>
      <c r="Z1238" t="s">
        <v>1193</v>
      </c>
      <c r="AA1238" t="s">
        <v>2664</v>
      </c>
      <c r="AB1238" t="s">
        <v>2665</v>
      </c>
    </row>
    <row r="1239" spans="1:28" ht="15" hidden="1" customHeight="1" x14ac:dyDescent="0.2">
      <c r="A1239" s="58" t="s">
        <v>1008</v>
      </c>
      <c r="B1239" s="58" t="s">
        <v>5051</v>
      </c>
      <c r="C1239" s="57">
        <f t="shared" ca="1" si="98"/>
        <v>61</v>
      </c>
      <c r="D1239" s="58" t="s">
        <v>4400</v>
      </c>
      <c r="E1239" s="58"/>
      <c r="F1239" s="56" t="str">
        <f>IF(AND(V1239="TEXT",AB1239&lt;&gt;""),"Coded",VLOOKUP(V1239,Lists!$E$1:$F$12,2,FALSE))</f>
        <v>Coded</v>
      </c>
      <c r="G1239" s="57">
        <f t="shared" ca="1" si="99"/>
        <v>18</v>
      </c>
      <c r="H1239" s="58" t="s">
        <v>2740</v>
      </c>
      <c r="J1239" s="34" t="str">
        <f t="shared" si="96"/>
        <v/>
      </c>
      <c r="K1239" s="34" t="str">
        <f t="shared" si="97"/>
        <v/>
      </c>
      <c r="O1239" t="s">
        <v>5052</v>
      </c>
      <c r="P1239" s="34" t="str">
        <f t="shared" si="100"/>
        <v/>
      </c>
      <c r="V1239" t="s">
        <v>16</v>
      </c>
      <c r="W1239" t="s">
        <v>1731</v>
      </c>
      <c r="X1239" t="s">
        <v>1732</v>
      </c>
      <c r="Y1239" t="s">
        <v>1192</v>
      </c>
      <c r="Z1239" t="s">
        <v>1193</v>
      </c>
      <c r="AA1239" t="s">
        <v>2740</v>
      </c>
      <c r="AB1239" t="s">
        <v>2741</v>
      </c>
    </row>
    <row r="1240" spans="1:28" ht="15" hidden="1" customHeight="1" x14ac:dyDescent="0.2">
      <c r="A1240" s="58" t="s">
        <v>1008</v>
      </c>
      <c r="B1240" s="58" t="s">
        <v>5051</v>
      </c>
      <c r="C1240" s="57">
        <f t="shared" ca="1" si="98"/>
        <v>61</v>
      </c>
      <c r="D1240" s="58" t="s">
        <v>4400</v>
      </c>
      <c r="E1240" s="58"/>
      <c r="F1240" s="56" t="str">
        <f>IF(AND(V1240="TEXT",AB1240&lt;&gt;""),"Coded",VLOOKUP(V1240,Lists!$E$1:$F$12,2,FALSE))</f>
        <v>Coded</v>
      </c>
      <c r="G1240" s="57">
        <f t="shared" ca="1" si="99"/>
        <v>19</v>
      </c>
      <c r="H1240" s="58" t="s">
        <v>4407</v>
      </c>
      <c r="J1240" s="34" t="str">
        <f t="shared" si="96"/>
        <v/>
      </c>
      <c r="K1240" s="34" t="str">
        <f t="shared" si="97"/>
        <v/>
      </c>
      <c r="O1240" t="s">
        <v>5052</v>
      </c>
      <c r="P1240" s="34" t="str">
        <f t="shared" si="100"/>
        <v/>
      </c>
      <c r="V1240" t="s">
        <v>16</v>
      </c>
      <c r="W1240" t="s">
        <v>1731</v>
      </c>
      <c r="X1240" t="s">
        <v>1732</v>
      </c>
      <c r="Y1240" t="s">
        <v>1192</v>
      </c>
      <c r="Z1240" t="s">
        <v>1193</v>
      </c>
      <c r="AA1240" t="s">
        <v>4407</v>
      </c>
      <c r="AB1240" t="s">
        <v>4408</v>
      </c>
    </row>
    <row r="1241" spans="1:28" ht="15" hidden="1" customHeight="1" x14ac:dyDescent="0.2">
      <c r="A1241" s="58" t="s">
        <v>1008</v>
      </c>
      <c r="B1241" s="58" t="s">
        <v>5051</v>
      </c>
      <c r="C1241" s="57">
        <f t="shared" ca="1" si="98"/>
        <v>61</v>
      </c>
      <c r="D1241" s="58" t="s">
        <v>4400</v>
      </c>
      <c r="E1241" s="58"/>
      <c r="F1241" s="56" t="str">
        <f>IF(AND(V1241="TEXT",AB1241&lt;&gt;""),"Coded",VLOOKUP(V1241,Lists!$E$1:$F$12,2,FALSE))</f>
        <v>Coded</v>
      </c>
      <c r="G1241" s="57">
        <f t="shared" ca="1" si="99"/>
        <v>20</v>
      </c>
      <c r="H1241" s="58" t="s">
        <v>4409</v>
      </c>
      <c r="J1241" s="34" t="str">
        <f t="shared" si="96"/>
        <v/>
      </c>
      <c r="K1241" s="34" t="str">
        <f t="shared" si="97"/>
        <v/>
      </c>
      <c r="O1241" t="s">
        <v>5052</v>
      </c>
      <c r="P1241" s="34" t="str">
        <f t="shared" si="100"/>
        <v/>
      </c>
      <c r="V1241" t="s">
        <v>16</v>
      </c>
      <c r="W1241" t="s">
        <v>1731</v>
      </c>
      <c r="X1241" t="s">
        <v>1732</v>
      </c>
      <c r="Y1241" t="s">
        <v>1192</v>
      </c>
      <c r="Z1241" t="s">
        <v>1193</v>
      </c>
      <c r="AA1241" t="s">
        <v>4409</v>
      </c>
      <c r="AB1241" t="s">
        <v>4410</v>
      </c>
    </row>
    <row r="1242" spans="1:28" ht="15" hidden="1" customHeight="1" x14ac:dyDescent="0.2">
      <c r="A1242" s="58" t="s">
        <v>1008</v>
      </c>
      <c r="B1242" s="58" t="s">
        <v>5051</v>
      </c>
      <c r="C1242" s="57">
        <f t="shared" ca="1" si="98"/>
        <v>61</v>
      </c>
      <c r="D1242" s="58" t="s">
        <v>4400</v>
      </c>
      <c r="E1242" s="58"/>
      <c r="F1242" s="56" t="str">
        <f>IF(AND(V1242="TEXT",AB1242&lt;&gt;""),"Coded",VLOOKUP(V1242,Lists!$E$1:$F$12,2,FALSE))</f>
        <v>Coded</v>
      </c>
      <c r="G1242" s="57">
        <f t="shared" ca="1" si="99"/>
        <v>21</v>
      </c>
      <c r="H1242" s="58" t="s">
        <v>4411</v>
      </c>
      <c r="J1242" s="34" t="str">
        <f t="shared" si="96"/>
        <v/>
      </c>
      <c r="K1242" s="34" t="str">
        <f t="shared" si="97"/>
        <v/>
      </c>
      <c r="O1242" t="s">
        <v>5052</v>
      </c>
      <c r="P1242" s="34" t="str">
        <f t="shared" si="100"/>
        <v/>
      </c>
      <c r="V1242" t="s">
        <v>16</v>
      </c>
      <c r="W1242" t="s">
        <v>1731</v>
      </c>
      <c r="X1242" t="s">
        <v>1732</v>
      </c>
      <c r="Y1242" t="s">
        <v>1192</v>
      </c>
      <c r="Z1242" t="s">
        <v>1193</v>
      </c>
      <c r="AA1242" t="s">
        <v>4411</v>
      </c>
      <c r="AB1242" t="s">
        <v>4412</v>
      </c>
    </row>
    <row r="1243" spans="1:28" ht="15" hidden="1" customHeight="1" x14ac:dyDescent="0.2">
      <c r="A1243" s="58" t="s">
        <v>1008</v>
      </c>
      <c r="B1243" s="58" t="s">
        <v>5051</v>
      </c>
      <c r="C1243" s="57">
        <f t="shared" ca="1" si="98"/>
        <v>61</v>
      </c>
      <c r="D1243" s="58" t="s">
        <v>4400</v>
      </c>
      <c r="E1243" s="58"/>
      <c r="F1243" s="56" t="str">
        <f>IF(AND(V1243="TEXT",AB1243&lt;&gt;""),"Coded",VLOOKUP(V1243,Lists!$E$1:$F$12,2,FALSE))</f>
        <v>Coded</v>
      </c>
      <c r="G1243" s="57">
        <f t="shared" ca="1" si="99"/>
        <v>22</v>
      </c>
      <c r="H1243" s="58" t="s">
        <v>2733</v>
      </c>
      <c r="J1243" s="34" t="str">
        <f t="shared" si="96"/>
        <v/>
      </c>
      <c r="K1243" s="34" t="str">
        <f t="shared" si="97"/>
        <v/>
      </c>
      <c r="O1243" t="s">
        <v>5052</v>
      </c>
      <c r="P1243" s="34" t="str">
        <f t="shared" si="100"/>
        <v/>
      </c>
      <c r="V1243" t="s">
        <v>16</v>
      </c>
      <c r="W1243" t="s">
        <v>1731</v>
      </c>
      <c r="X1243" t="s">
        <v>1732</v>
      </c>
      <c r="Y1243" t="s">
        <v>1192</v>
      </c>
      <c r="Z1243" t="s">
        <v>1193</v>
      </c>
      <c r="AA1243" t="s">
        <v>2733</v>
      </c>
      <c r="AB1243" t="s">
        <v>2734</v>
      </c>
    </row>
    <row r="1244" spans="1:28" ht="15" hidden="1" customHeight="1" x14ac:dyDescent="0.2">
      <c r="A1244" s="58" t="s">
        <v>1008</v>
      </c>
      <c r="B1244" s="58" t="s">
        <v>5051</v>
      </c>
      <c r="C1244" s="57">
        <f t="shared" ca="1" si="98"/>
        <v>61</v>
      </c>
      <c r="D1244" s="58" t="s">
        <v>4400</v>
      </c>
      <c r="E1244" s="58"/>
      <c r="F1244" s="56" t="str">
        <f>IF(AND(V1244="TEXT",AB1244&lt;&gt;""),"Coded",VLOOKUP(V1244,Lists!$E$1:$F$12,2,FALSE))</f>
        <v>Coded</v>
      </c>
      <c r="G1244" s="57">
        <f t="shared" ca="1" si="99"/>
        <v>23</v>
      </c>
      <c r="H1244" s="58" t="s">
        <v>4413</v>
      </c>
      <c r="J1244" s="34" t="str">
        <f t="shared" si="96"/>
        <v/>
      </c>
      <c r="K1244" s="34" t="str">
        <f t="shared" si="97"/>
        <v/>
      </c>
      <c r="O1244" t="s">
        <v>5052</v>
      </c>
      <c r="P1244" s="34" t="str">
        <f t="shared" si="100"/>
        <v/>
      </c>
      <c r="V1244" t="s">
        <v>16</v>
      </c>
      <c r="W1244" t="s">
        <v>1731</v>
      </c>
      <c r="X1244" t="s">
        <v>1732</v>
      </c>
      <c r="Y1244" t="s">
        <v>1192</v>
      </c>
      <c r="Z1244" t="s">
        <v>1193</v>
      </c>
      <c r="AA1244" t="s">
        <v>4413</v>
      </c>
      <c r="AB1244" t="s">
        <v>4414</v>
      </c>
    </row>
    <row r="1245" spans="1:28" ht="15" hidden="1" customHeight="1" x14ac:dyDescent="0.2">
      <c r="A1245" s="58" t="s">
        <v>1008</v>
      </c>
      <c r="B1245" s="58" t="s">
        <v>5051</v>
      </c>
      <c r="C1245" s="57">
        <f t="shared" ca="1" si="98"/>
        <v>61</v>
      </c>
      <c r="D1245" s="58" t="s">
        <v>4400</v>
      </c>
      <c r="E1245" s="58"/>
      <c r="F1245" s="56" t="str">
        <f>IF(AND(V1245="TEXT",AB1245&lt;&gt;""),"Coded",VLOOKUP(V1245,Lists!$E$1:$F$12,2,FALSE))</f>
        <v>Coded</v>
      </c>
      <c r="G1245" s="57">
        <f t="shared" ca="1" si="99"/>
        <v>24</v>
      </c>
      <c r="H1245" s="58" t="s">
        <v>2475</v>
      </c>
      <c r="J1245" s="34" t="str">
        <f t="shared" si="96"/>
        <v/>
      </c>
      <c r="K1245" s="34" t="str">
        <f t="shared" si="97"/>
        <v/>
      </c>
      <c r="O1245" t="s">
        <v>5052</v>
      </c>
      <c r="P1245" s="34" t="str">
        <f t="shared" si="100"/>
        <v/>
      </c>
      <c r="V1245" t="s">
        <v>16</v>
      </c>
      <c r="W1245" t="s">
        <v>1731</v>
      </c>
      <c r="X1245" t="s">
        <v>1732</v>
      </c>
      <c r="Y1245" t="s">
        <v>1192</v>
      </c>
      <c r="Z1245" t="s">
        <v>1193</v>
      </c>
      <c r="AA1245" t="s">
        <v>2475</v>
      </c>
      <c r="AB1245" t="s">
        <v>4415</v>
      </c>
    </row>
    <row r="1246" spans="1:28" ht="15" hidden="1" customHeight="1" x14ac:dyDescent="0.2">
      <c r="A1246" s="58" t="s">
        <v>1008</v>
      </c>
      <c r="B1246" s="58" t="s">
        <v>5051</v>
      </c>
      <c r="C1246" s="57">
        <f t="shared" ca="1" si="98"/>
        <v>61</v>
      </c>
      <c r="D1246" s="58" t="s">
        <v>4400</v>
      </c>
      <c r="E1246" s="58"/>
      <c r="F1246" s="56" t="str">
        <f>IF(AND(V1246="TEXT",AB1246&lt;&gt;""),"Coded",VLOOKUP(V1246,Lists!$E$1:$F$12,2,FALSE))</f>
        <v>Coded</v>
      </c>
      <c r="G1246" s="57">
        <f t="shared" ca="1" si="99"/>
        <v>25</v>
      </c>
      <c r="H1246" s="58" t="s">
        <v>4416</v>
      </c>
      <c r="J1246" s="34" t="str">
        <f t="shared" si="96"/>
        <v/>
      </c>
      <c r="K1246" s="34" t="str">
        <f t="shared" si="97"/>
        <v/>
      </c>
      <c r="O1246" t="s">
        <v>5052</v>
      </c>
      <c r="P1246" s="34" t="str">
        <f t="shared" si="100"/>
        <v/>
      </c>
      <c r="V1246" t="s">
        <v>16</v>
      </c>
      <c r="W1246" t="s">
        <v>1731</v>
      </c>
      <c r="X1246" t="s">
        <v>1732</v>
      </c>
      <c r="Y1246" t="s">
        <v>1192</v>
      </c>
      <c r="Z1246" t="s">
        <v>1193</v>
      </c>
      <c r="AA1246" t="s">
        <v>4416</v>
      </c>
      <c r="AB1246" t="s">
        <v>4417</v>
      </c>
    </row>
    <row r="1247" spans="1:28" ht="15" hidden="1" customHeight="1" x14ac:dyDescent="0.2">
      <c r="A1247" s="58" t="s">
        <v>1008</v>
      </c>
      <c r="B1247" s="58" t="s">
        <v>5051</v>
      </c>
      <c r="C1247" s="57">
        <f t="shared" ca="1" si="98"/>
        <v>61</v>
      </c>
      <c r="D1247" s="58" t="s">
        <v>4400</v>
      </c>
      <c r="E1247" s="58"/>
      <c r="F1247" s="56" t="str">
        <f>IF(AND(V1247="TEXT",AB1247&lt;&gt;""),"Coded",VLOOKUP(V1247,Lists!$E$1:$F$12,2,FALSE))</f>
        <v>Coded</v>
      </c>
      <c r="G1247" s="57">
        <f t="shared" ca="1" si="99"/>
        <v>26</v>
      </c>
      <c r="H1247" s="58" t="s">
        <v>2645</v>
      </c>
      <c r="J1247" s="34" t="str">
        <f t="shared" si="96"/>
        <v/>
      </c>
      <c r="K1247" s="34" t="str">
        <f t="shared" si="97"/>
        <v/>
      </c>
      <c r="O1247" t="s">
        <v>5052</v>
      </c>
      <c r="P1247" s="34" t="str">
        <f t="shared" si="100"/>
        <v/>
      </c>
      <c r="V1247" t="s">
        <v>16</v>
      </c>
      <c r="W1247" t="s">
        <v>1731</v>
      </c>
      <c r="X1247" t="s">
        <v>1732</v>
      </c>
      <c r="Y1247" t="s">
        <v>1192</v>
      </c>
      <c r="Z1247" t="s">
        <v>1193</v>
      </c>
      <c r="AA1247" t="s">
        <v>2645</v>
      </c>
      <c r="AB1247" t="s">
        <v>2646</v>
      </c>
    </row>
    <row r="1248" spans="1:28" ht="15" hidden="1" customHeight="1" x14ac:dyDescent="0.2">
      <c r="A1248" s="58" t="s">
        <v>1008</v>
      </c>
      <c r="B1248" s="58" t="s">
        <v>5051</v>
      </c>
      <c r="C1248" s="57">
        <f t="shared" ca="1" si="98"/>
        <v>61</v>
      </c>
      <c r="D1248" s="58" t="s">
        <v>4400</v>
      </c>
      <c r="E1248" s="58"/>
      <c r="F1248" s="56" t="str">
        <f>IF(AND(V1248="TEXT",AB1248&lt;&gt;""),"Coded",VLOOKUP(V1248,Lists!$E$1:$F$12,2,FALSE))</f>
        <v>Coded</v>
      </c>
      <c r="G1248" s="57">
        <f t="shared" ca="1" si="99"/>
        <v>27</v>
      </c>
      <c r="H1248" s="58" t="s">
        <v>2675</v>
      </c>
      <c r="J1248" s="34" t="str">
        <f t="shared" si="96"/>
        <v/>
      </c>
      <c r="K1248" s="34" t="str">
        <f t="shared" si="97"/>
        <v/>
      </c>
      <c r="O1248" t="s">
        <v>5052</v>
      </c>
      <c r="P1248" s="34" t="str">
        <f t="shared" si="100"/>
        <v/>
      </c>
      <c r="V1248" t="s">
        <v>16</v>
      </c>
      <c r="W1248" t="s">
        <v>1731</v>
      </c>
      <c r="X1248" t="s">
        <v>1732</v>
      </c>
      <c r="Y1248" t="s">
        <v>1192</v>
      </c>
      <c r="Z1248" t="s">
        <v>1193</v>
      </c>
      <c r="AA1248" t="s">
        <v>2675</v>
      </c>
      <c r="AB1248" t="s">
        <v>2676</v>
      </c>
    </row>
    <row r="1249" spans="1:28" ht="15" hidden="1" customHeight="1" x14ac:dyDescent="0.2">
      <c r="A1249" s="58" t="s">
        <v>1008</v>
      </c>
      <c r="B1249" s="58" t="s">
        <v>5051</v>
      </c>
      <c r="C1249" s="57">
        <f t="shared" ca="1" si="98"/>
        <v>61</v>
      </c>
      <c r="D1249" s="58" t="s">
        <v>4400</v>
      </c>
      <c r="E1249" s="58"/>
      <c r="F1249" s="56" t="str">
        <f>IF(AND(V1249="TEXT",AB1249&lt;&gt;""),"Coded",VLOOKUP(V1249,Lists!$E$1:$F$12,2,FALSE))</f>
        <v>Coded</v>
      </c>
      <c r="G1249" s="57">
        <f t="shared" ca="1" si="99"/>
        <v>28</v>
      </c>
      <c r="H1249" s="58" t="s">
        <v>2723</v>
      </c>
      <c r="J1249" s="34" t="str">
        <f t="shared" si="96"/>
        <v/>
      </c>
      <c r="K1249" s="34" t="str">
        <f t="shared" si="97"/>
        <v/>
      </c>
      <c r="O1249" t="s">
        <v>5052</v>
      </c>
      <c r="P1249" s="34" t="str">
        <f t="shared" si="100"/>
        <v/>
      </c>
      <c r="V1249" t="s">
        <v>16</v>
      </c>
      <c r="W1249" t="s">
        <v>1731</v>
      </c>
      <c r="X1249" t="s">
        <v>1732</v>
      </c>
      <c r="Y1249" t="s">
        <v>1192</v>
      </c>
      <c r="Z1249" t="s">
        <v>1193</v>
      </c>
      <c r="AA1249" t="s">
        <v>2723</v>
      </c>
      <c r="AB1249" t="s">
        <v>2724</v>
      </c>
    </row>
    <row r="1250" spans="1:28" ht="15" hidden="1" customHeight="1" x14ac:dyDescent="0.2">
      <c r="A1250" s="58" t="s">
        <v>1008</v>
      </c>
      <c r="B1250" s="58" t="s">
        <v>5051</v>
      </c>
      <c r="C1250" s="57">
        <f t="shared" ca="1" si="98"/>
        <v>62</v>
      </c>
      <c r="D1250" s="58" t="s">
        <v>5056</v>
      </c>
      <c r="E1250" s="58"/>
      <c r="F1250" s="56" t="str">
        <f>IF(AND(V1250="TEXT",AB1250&lt;&gt;""),"Coded",VLOOKUP(V1250,Lists!$E$1:$F$12,2,FALSE))</f>
        <v>Text</v>
      </c>
      <c r="G1250" s="57" t="str">
        <f t="shared" ca="1" si="99"/>
        <v/>
      </c>
      <c r="H1250" s="58" t="s">
        <v>1015</v>
      </c>
      <c r="J1250" s="34" t="str">
        <f t="shared" si="96"/>
        <v/>
      </c>
      <c r="K1250" s="34">
        <f t="shared" si="97"/>
        <v>50</v>
      </c>
      <c r="O1250" t="s">
        <v>5052</v>
      </c>
      <c r="P1250" s="34" t="str">
        <f t="shared" si="100"/>
        <v>Hide concept if [Main clinical diagnosis] &lt;&gt; 'Other'</v>
      </c>
      <c r="V1250" t="s">
        <v>16</v>
      </c>
      <c r="W1250" t="s">
        <v>1735</v>
      </c>
      <c r="X1250" t="s">
        <v>1736</v>
      </c>
      <c r="Y1250" t="s">
        <v>1015</v>
      </c>
      <c r="Z1250" t="s">
        <v>1015</v>
      </c>
      <c r="AA1250" t="s">
        <v>1015</v>
      </c>
      <c r="AB1250" t="s">
        <v>1015</v>
      </c>
    </row>
    <row r="1251" spans="1:28" ht="15" hidden="1" customHeight="1" x14ac:dyDescent="0.2">
      <c r="A1251" s="58" t="s">
        <v>1008</v>
      </c>
      <c r="B1251" s="58" t="s">
        <v>5051</v>
      </c>
      <c r="C1251" s="57">
        <f t="shared" ca="1" si="98"/>
        <v>63</v>
      </c>
      <c r="D1251" s="58" t="s">
        <v>5057</v>
      </c>
      <c r="E1251" s="58"/>
      <c r="F1251" s="56" t="str">
        <f>IF(AND(V1251="TEXT",AB1251&lt;&gt;""),"Coded",VLOOKUP(V1251,Lists!$E$1:$F$12,2,FALSE))</f>
        <v>Text</v>
      </c>
      <c r="G1251" s="57" t="str">
        <f t="shared" ca="1" si="99"/>
        <v/>
      </c>
      <c r="H1251" s="58" t="s">
        <v>1015</v>
      </c>
      <c r="J1251" s="34" t="str">
        <f t="shared" si="96"/>
        <v/>
      </c>
      <c r="K1251" s="34">
        <f t="shared" si="97"/>
        <v>50</v>
      </c>
      <c r="O1251" t="s">
        <v>5052</v>
      </c>
      <c r="P1251" s="34" t="str">
        <f t="shared" si="100"/>
        <v/>
      </c>
      <c r="V1251" t="s">
        <v>16</v>
      </c>
      <c r="W1251" t="s">
        <v>1737</v>
      </c>
      <c r="X1251" t="s">
        <v>1738</v>
      </c>
      <c r="Y1251" t="s">
        <v>1015</v>
      </c>
      <c r="Z1251" t="s">
        <v>1015</v>
      </c>
      <c r="AA1251" t="s">
        <v>1015</v>
      </c>
      <c r="AB1251" t="s">
        <v>1015</v>
      </c>
    </row>
    <row r="1252" spans="1:28" ht="15" hidden="1" customHeight="1" x14ac:dyDescent="0.2">
      <c r="A1252" s="58" t="s">
        <v>1008</v>
      </c>
      <c r="B1252" s="58" t="s">
        <v>5051</v>
      </c>
      <c r="C1252" s="57">
        <f t="shared" ca="1" si="98"/>
        <v>64</v>
      </c>
      <c r="D1252" s="58" t="s">
        <v>5058</v>
      </c>
      <c r="E1252" s="58"/>
      <c r="F1252" s="56" t="str">
        <f>IF(AND(V1252="TEXT",AB1252&lt;&gt;""),"Coded",VLOOKUP(V1252,Lists!$E$1:$F$12,2,FALSE))</f>
        <v>Boolean</v>
      </c>
      <c r="G1252" s="57" t="str">
        <f t="shared" ca="1" si="99"/>
        <v/>
      </c>
      <c r="H1252" s="58" t="s">
        <v>1015</v>
      </c>
      <c r="J1252" s="34" t="str">
        <f t="shared" si="96"/>
        <v>Yes/no</v>
      </c>
      <c r="K1252" s="34" t="str">
        <f t="shared" si="97"/>
        <v/>
      </c>
      <c r="O1252" t="s">
        <v>5052</v>
      </c>
      <c r="P1252" s="34" t="str">
        <f t="shared" si="100"/>
        <v/>
      </c>
      <c r="V1252" t="s">
        <v>24</v>
      </c>
      <c r="W1252" t="s">
        <v>1758</v>
      </c>
      <c r="X1252" t="s">
        <v>1759</v>
      </c>
      <c r="Y1252" t="s">
        <v>1015</v>
      </c>
      <c r="Z1252" t="s">
        <v>1015</v>
      </c>
      <c r="AA1252" t="s">
        <v>1015</v>
      </c>
      <c r="AB1252" t="s">
        <v>1015</v>
      </c>
    </row>
    <row r="1253" spans="1:28" ht="15" hidden="1" customHeight="1" x14ac:dyDescent="0.2">
      <c r="A1253" s="58" t="s">
        <v>1008</v>
      </c>
      <c r="B1253" s="58" t="s">
        <v>5051</v>
      </c>
      <c r="C1253" s="57">
        <f t="shared" ca="1" si="98"/>
        <v>65</v>
      </c>
      <c r="D1253" s="58" t="s">
        <v>5059</v>
      </c>
      <c r="E1253" s="58"/>
      <c r="F1253" s="56" t="str">
        <f>IF(AND(V1253="TEXT",AB1253&lt;&gt;""),"Coded",VLOOKUP(V1253,Lists!$E$1:$F$12,2,FALSE))</f>
        <v>Coded</v>
      </c>
      <c r="G1253" s="57">
        <f t="shared" ca="1" si="99"/>
        <v>1</v>
      </c>
      <c r="H1253" s="58" t="s">
        <v>49</v>
      </c>
      <c r="J1253" s="34" t="str">
        <f t="shared" si="96"/>
        <v/>
      </c>
      <c r="K1253" s="34" t="str">
        <f t="shared" si="97"/>
        <v/>
      </c>
      <c r="O1253" t="s">
        <v>5052</v>
      </c>
      <c r="P1253" s="34" t="str">
        <f t="shared" si="100"/>
        <v/>
      </c>
      <c r="V1253" t="s">
        <v>16</v>
      </c>
      <c r="W1253" t="s">
        <v>1753</v>
      </c>
      <c r="X1253" t="s">
        <v>1754</v>
      </c>
      <c r="Y1253" t="s">
        <v>1755</v>
      </c>
      <c r="Z1253" t="s">
        <v>1756</v>
      </c>
      <c r="AA1253" t="s">
        <v>49</v>
      </c>
      <c r="AB1253" t="s">
        <v>3155</v>
      </c>
    </row>
    <row r="1254" spans="1:28" ht="15" hidden="1" customHeight="1" x14ac:dyDescent="0.2">
      <c r="A1254" s="58" t="s">
        <v>1008</v>
      </c>
      <c r="B1254" s="58" t="s">
        <v>5051</v>
      </c>
      <c r="C1254" s="57">
        <f t="shared" ca="1" si="98"/>
        <v>65</v>
      </c>
      <c r="D1254" s="58" t="s">
        <v>5059</v>
      </c>
      <c r="E1254" s="58"/>
      <c r="F1254" s="56" t="str">
        <f>IF(AND(V1254="TEXT",AB1254&lt;&gt;""),"Coded",VLOOKUP(V1254,Lists!$E$1:$F$12,2,FALSE))</f>
        <v>Coded</v>
      </c>
      <c r="G1254" s="57">
        <f t="shared" ca="1" si="99"/>
        <v>2</v>
      </c>
      <c r="H1254" s="58" t="s">
        <v>3156</v>
      </c>
      <c r="J1254" s="34" t="str">
        <f t="shared" si="96"/>
        <v/>
      </c>
      <c r="K1254" s="34" t="str">
        <f t="shared" si="97"/>
        <v/>
      </c>
      <c r="O1254" t="s">
        <v>5052</v>
      </c>
      <c r="P1254" s="34" t="str">
        <f t="shared" si="100"/>
        <v/>
      </c>
      <c r="V1254" t="s">
        <v>16</v>
      </c>
      <c r="W1254" t="s">
        <v>1753</v>
      </c>
      <c r="X1254" t="s">
        <v>1754</v>
      </c>
      <c r="Y1254" t="s">
        <v>1755</v>
      </c>
      <c r="Z1254" t="s">
        <v>1756</v>
      </c>
      <c r="AA1254" t="s">
        <v>3156</v>
      </c>
      <c r="AB1254" t="s">
        <v>3160</v>
      </c>
    </row>
    <row r="1255" spans="1:28" ht="15" hidden="1" customHeight="1" x14ac:dyDescent="0.2">
      <c r="A1255" s="58" t="s">
        <v>1008</v>
      </c>
      <c r="B1255" s="58" t="s">
        <v>5051</v>
      </c>
      <c r="C1255" s="57">
        <f t="shared" ca="1" si="98"/>
        <v>65</v>
      </c>
      <c r="D1255" s="58" t="s">
        <v>5059</v>
      </c>
      <c r="E1255" s="58"/>
      <c r="F1255" s="56" t="str">
        <f>IF(AND(V1255="TEXT",AB1255&lt;&gt;""),"Coded",VLOOKUP(V1255,Lists!$E$1:$F$12,2,FALSE))</f>
        <v>Coded</v>
      </c>
      <c r="G1255" s="57">
        <f t="shared" ca="1" si="99"/>
        <v>3</v>
      </c>
      <c r="H1255" s="58" t="s">
        <v>3161</v>
      </c>
      <c r="J1255" s="34" t="str">
        <f t="shared" si="96"/>
        <v/>
      </c>
      <c r="K1255" s="34" t="str">
        <f t="shared" si="97"/>
        <v/>
      </c>
      <c r="O1255" t="s">
        <v>5052</v>
      </c>
      <c r="P1255" s="34" t="str">
        <f t="shared" si="100"/>
        <v/>
      </c>
      <c r="V1255" t="s">
        <v>16</v>
      </c>
      <c r="W1255" t="s">
        <v>1753</v>
      </c>
      <c r="X1255" t="s">
        <v>1754</v>
      </c>
      <c r="Y1255" t="s">
        <v>1755</v>
      </c>
      <c r="Z1255" t="s">
        <v>1756</v>
      </c>
      <c r="AA1255" t="s">
        <v>3161</v>
      </c>
      <c r="AB1255" t="s">
        <v>3164</v>
      </c>
    </row>
    <row r="1256" spans="1:28" ht="15" hidden="1" customHeight="1" x14ac:dyDescent="0.2">
      <c r="A1256" s="58" t="s">
        <v>1008</v>
      </c>
      <c r="B1256" s="58" t="s">
        <v>5051</v>
      </c>
      <c r="C1256" s="57">
        <f t="shared" ca="1" si="98"/>
        <v>65</v>
      </c>
      <c r="D1256" s="58" t="s">
        <v>5059</v>
      </c>
      <c r="E1256" s="58"/>
      <c r="F1256" s="56" t="str">
        <f>IF(AND(V1256="TEXT",AB1256&lt;&gt;""),"Coded",VLOOKUP(V1256,Lists!$E$1:$F$12,2,FALSE))</f>
        <v>Coded</v>
      </c>
      <c r="G1256" s="57">
        <f t="shared" ca="1" si="99"/>
        <v>4</v>
      </c>
      <c r="H1256" s="58" t="s">
        <v>3165</v>
      </c>
      <c r="J1256" s="34" t="str">
        <f t="shared" si="96"/>
        <v/>
      </c>
      <c r="K1256" s="34" t="str">
        <f t="shared" si="97"/>
        <v/>
      </c>
      <c r="O1256" t="s">
        <v>5052</v>
      </c>
      <c r="P1256" s="34" t="str">
        <f t="shared" si="100"/>
        <v/>
      </c>
      <c r="V1256" t="s">
        <v>16</v>
      </c>
      <c r="W1256" t="s">
        <v>1753</v>
      </c>
      <c r="X1256" t="s">
        <v>1754</v>
      </c>
      <c r="Y1256" t="s">
        <v>1755</v>
      </c>
      <c r="Z1256" t="s">
        <v>1756</v>
      </c>
      <c r="AA1256" t="s">
        <v>3165</v>
      </c>
      <c r="AB1256" t="s">
        <v>3168</v>
      </c>
    </row>
    <row r="1257" spans="1:28" ht="15" hidden="1" customHeight="1" x14ac:dyDescent="0.2">
      <c r="A1257" s="58" t="s">
        <v>1008</v>
      </c>
      <c r="B1257" s="58" t="s">
        <v>5051</v>
      </c>
      <c r="C1257" s="57">
        <f t="shared" ca="1" si="98"/>
        <v>65</v>
      </c>
      <c r="D1257" s="58" t="s">
        <v>5059</v>
      </c>
      <c r="E1257" s="58"/>
      <c r="F1257" s="56" t="str">
        <f>IF(AND(V1257="TEXT",AB1257&lt;&gt;""),"Coded",VLOOKUP(V1257,Lists!$E$1:$F$12,2,FALSE))</f>
        <v>Coded</v>
      </c>
      <c r="G1257" s="57">
        <f t="shared" ca="1" si="99"/>
        <v>5</v>
      </c>
      <c r="H1257" s="58" t="s">
        <v>3169</v>
      </c>
      <c r="J1257" s="34" t="str">
        <f t="shared" si="96"/>
        <v/>
      </c>
      <c r="K1257" s="34" t="str">
        <f t="shared" si="97"/>
        <v/>
      </c>
      <c r="O1257" t="s">
        <v>5052</v>
      </c>
      <c r="P1257" s="34" t="str">
        <f t="shared" si="100"/>
        <v/>
      </c>
      <c r="V1257" t="s">
        <v>16</v>
      </c>
      <c r="W1257" t="s">
        <v>1753</v>
      </c>
      <c r="X1257" t="s">
        <v>1754</v>
      </c>
      <c r="Y1257" t="s">
        <v>1755</v>
      </c>
      <c r="Z1257" t="s">
        <v>1756</v>
      </c>
      <c r="AA1257" t="s">
        <v>3169</v>
      </c>
      <c r="AB1257" t="s">
        <v>3172</v>
      </c>
    </row>
    <row r="1258" spans="1:28" ht="15" hidden="1" customHeight="1" x14ac:dyDescent="0.2">
      <c r="A1258" s="58" t="s">
        <v>1008</v>
      </c>
      <c r="B1258" s="58" t="s">
        <v>5051</v>
      </c>
      <c r="C1258" s="57">
        <f t="shared" ca="1" si="98"/>
        <v>65</v>
      </c>
      <c r="D1258" s="58" t="s">
        <v>5059</v>
      </c>
      <c r="E1258" s="58"/>
      <c r="F1258" s="56" t="str">
        <f>IF(AND(V1258="TEXT",AB1258&lt;&gt;""),"Coded",VLOOKUP(V1258,Lists!$E$1:$F$12,2,FALSE))</f>
        <v>Coded</v>
      </c>
      <c r="G1258" s="57">
        <f t="shared" ca="1" si="99"/>
        <v>6</v>
      </c>
      <c r="H1258" s="58" t="s">
        <v>3173</v>
      </c>
      <c r="J1258" s="34" t="str">
        <f t="shared" si="96"/>
        <v/>
      </c>
      <c r="K1258" s="34" t="str">
        <f t="shared" si="97"/>
        <v/>
      </c>
      <c r="O1258" t="s">
        <v>5052</v>
      </c>
      <c r="P1258" s="34" t="str">
        <f t="shared" si="100"/>
        <v/>
      </c>
      <c r="V1258" t="s">
        <v>16</v>
      </c>
      <c r="W1258" t="s">
        <v>1753</v>
      </c>
      <c r="X1258" t="s">
        <v>1754</v>
      </c>
      <c r="Y1258" t="s">
        <v>1755</v>
      </c>
      <c r="Z1258" t="s">
        <v>1756</v>
      </c>
      <c r="AA1258" t="s">
        <v>3173</v>
      </c>
      <c r="AB1258" t="s">
        <v>3176</v>
      </c>
    </row>
    <row r="1259" spans="1:28" ht="15" hidden="1" customHeight="1" x14ac:dyDescent="0.2">
      <c r="A1259" s="58" t="s">
        <v>1008</v>
      </c>
      <c r="B1259" s="58" t="s">
        <v>5051</v>
      </c>
      <c r="C1259" s="57">
        <f t="shared" ca="1" si="98"/>
        <v>65</v>
      </c>
      <c r="D1259" s="58" t="s">
        <v>5059</v>
      </c>
      <c r="E1259" s="58"/>
      <c r="F1259" s="56" t="str">
        <f>IF(AND(V1259="TEXT",AB1259&lt;&gt;""),"Coded",VLOOKUP(V1259,Lists!$E$1:$F$12,2,FALSE))</f>
        <v>Coded</v>
      </c>
      <c r="G1259" s="57">
        <f t="shared" ca="1" si="99"/>
        <v>7</v>
      </c>
      <c r="H1259" s="58" t="s">
        <v>3177</v>
      </c>
      <c r="J1259" s="34" t="str">
        <f t="shared" si="96"/>
        <v/>
      </c>
      <c r="K1259" s="34" t="str">
        <f t="shared" si="97"/>
        <v/>
      </c>
      <c r="O1259" t="s">
        <v>5052</v>
      </c>
      <c r="P1259" s="34" t="str">
        <f t="shared" si="100"/>
        <v/>
      </c>
      <c r="V1259" t="s">
        <v>16</v>
      </c>
      <c r="W1259" t="s">
        <v>1753</v>
      </c>
      <c r="X1259" t="s">
        <v>1754</v>
      </c>
      <c r="Y1259" t="s">
        <v>1755</v>
      </c>
      <c r="Z1259" t="s">
        <v>1756</v>
      </c>
      <c r="AA1259" t="s">
        <v>3177</v>
      </c>
      <c r="AB1259" t="s">
        <v>3180</v>
      </c>
    </row>
    <row r="1260" spans="1:28" ht="15" hidden="1" customHeight="1" x14ac:dyDescent="0.2">
      <c r="A1260" s="58" t="s">
        <v>1008</v>
      </c>
      <c r="B1260" s="58" t="s">
        <v>5051</v>
      </c>
      <c r="C1260" s="57">
        <f t="shared" ca="1" si="98"/>
        <v>65</v>
      </c>
      <c r="D1260" s="58" t="s">
        <v>5059</v>
      </c>
      <c r="E1260" s="58"/>
      <c r="F1260" s="56" t="str">
        <f>IF(AND(V1260="TEXT",AB1260&lt;&gt;""),"Coded",VLOOKUP(V1260,Lists!$E$1:$F$12,2,FALSE))</f>
        <v>Coded</v>
      </c>
      <c r="G1260" s="57">
        <f t="shared" ca="1" si="99"/>
        <v>8</v>
      </c>
      <c r="H1260" s="58" t="s">
        <v>3181</v>
      </c>
      <c r="J1260" s="34" t="str">
        <f t="shared" si="96"/>
        <v/>
      </c>
      <c r="K1260" s="34" t="str">
        <f t="shared" si="97"/>
        <v/>
      </c>
      <c r="O1260" t="s">
        <v>5052</v>
      </c>
      <c r="P1260" s="34" t="str">
        <f t="shared" si="100"/>
        <v/>
      </c>
      <c r="V1260" t="s">
        <v>16</v>
      </c>
      <c r="W1260" t="s">
        <v>1753</v>
      </c>
      <c r="X1260" t="s">
        <v>1754</v>
      </c>
      <c r="Y1260" t="s">
        <v>1755</v>
      </c>
      <c r="Z1260" t="s">
        <v>1756</v>
      </c>
      <c r="AA1260" t="s">
        <v>3181</v>
      </c>
      <c r="AB1260" t="s">
        <v>3184</v>
      </c>
    </row>
    <row r="1261" spans="1:28" ht="15" hidden="1" customHeight="1" x14ac:dyDescent="0.2">
      <c r="A1261" s="58" t="s">
        <v>1008</v>
      </c>
      <c r="B1261" s="58" t="s">
        <v>5051</v>
      </c>
      <c r="C1261" s="57">
        <f t="shared" ca="1" si="98"/>
        <v>65</v>
      </c>
      <c r="D1261" s="58" t="s">
        <v>5059</v>
      </c>
      <c r="E1261" s="58"/>
      <c r="F1261" s="56" t="str">
        <f>IF(AND(V1261="TEXT",AB1261&lt;&gt;""),"Coded",VLOOKUP(V1261,Lists!$E$1:$F$12,2,FALSE))</f>
        <v>Coded</v>
      </c>
      <c r="G1261" s="57">
        <f t="shared" ca="1" si="99"/>
        <v>9</v>
      </c>
      <c r="H1261" s="58" t="s">
        <v>3185</v>
      </c>
      <c r="J1261" s="34" t="str">
        <f t="shared" si="96"/>
        <v/>
      </c>
      <c r="K1261" s="34" t="str">
        <f t="shared" si="97"/>
        <v/>
      </c>
      <c r="O1261" t="s">
        <v>5052</v>
      </c>
      <c r="P1261" s="34" t="str">
        <f t="shared" si="100"/>
        <v/>
      </c>
      <c r="V1261" t="s">
        <v>16</v>
      </c>
      <c r="W1261" t="s">
        <v>1753</v>
      </c>
      <c r="X1261" t="s">
        <v>1754</v>
      </c>
      <c r="Y1261" t="s">
        <v>1755</v>
      </c>
      <c r="Z1261" t="s">
        <v>1756</v>
      </c>
      <c r="AA1261" t="s">
        <v>3185</v>
      </c>
      <c r="AB1261" t="s">
        <v>3188</v>
      </c>
    </row>
    <row r="1262" spans="1:28" ht="15" hidden="1" customHeight="1" x14ac:dyDescent="0.2">
      <c r="A1262" s="58" t="s">
        <v>1008</v>
      </c>
      <c r="B1262" s="58" t="s">
        <v>5051</v>
      </c>
      <c r="C1262" s="57">
        <f t="shared" ca="1" si="98"/>
        <v>65</v>
      </c>
      <c r="D1262" s="58" t="s">
        <v>5059</v>
      </c>
      <c r="E1262" s="58"/>
      <c r="F1262" s="56" t="str">
        <f>IF(AND(V1262="TEXT",AB1262&lt;&gt;""),"Coded",VLOOKUP(V1262,Lists!$E$1:$F$12,2,FALSE))</f>
        <v>Coded</v>
      </c>
      <c r="G1262" s="57">
        <f t="shared" ca="1" si="99"/>
        <v>10</v>
      </c>
      <c r="H1262" s="58" t="s">
        <v>3189</v>
      </c>
      <c r="J1262" s="34" t="str">
        <f t="shared" si="96"/>
        <v/>
      </c>
      <c r="K1262" s="34" t="str">
        <f t="shared" si="97"/>
        <v/>
      </c>
      <c r="O1262" t="s">
        <v>5052</v>
      </c>
      <c r="P1262" s="34" t="str">
        <f t="shared" si="100"/>
        <v/>
      </c>
      <c r="V1262" t="s">
        <v>16</v>
      </c>
      <c r="W1262" t="s">
        <v>1753</v>
      </c>
      <c r="X1262" t="s">
        <v>1754</v>
      </c>
      <c r="Y1262" t="s">
        <v>1755</v>
      </c>
      <c r="Z1262" t="s">
        <v>1756</v>
      </c>
      <c r="AA1262" t="s">
        <v>3189</v>
      </c>
      <c r="AB1262" t="s">
        <v>3192</v>
      </c>
    </row>
    <row r="1263" spans="1:28" ht="15" hidden="1" customHeight="1" x14ac:dyDescent="0.2">
      <c r="A1263" s="58" t="s">
        <v>1008</v>
      </c>
      <c r="B1263" s="58" t="s">
        <v>5051</v>
      </c>
      <c r="C1263" s="57">
        <f t="shared" ca="1" si="98"/>
        <v>65</v>
      </c>
      <c r="D1263" s="58" t="s">
        <v>5059</v>
      </c>
      <c r="E1263" s="58"/>
      <c r="F1263" s="56" t="str">
        <f>IF(AND(V1263="TEXT",AB1263&lt;&gt;""),"Coded",VLOOKUP(V1263,Lists!$E$1:$F$12,2,FALSE))</f>
        <v>Coded</v>
      </c>
      <c r="G1263" s="57">
        <f t="shared" ca="1" si="99"/>
        <v>11</v>
      </c>
      <c r="H1263" s="58" t="s">
        <v>3193</v>
      </c>
      <c r="J1263" s="34" t="str">
        <f t="shared" si="96"/>
        <v/>
      </c>
      <c r="K1263" s="34" t="str">
        <f t="shared" si="97"/>
        <v/>
      </c>
      <c r="O1263" t="s">
        <v>5052</v>
      </c>
      <c r="P1263" s="34" t="str">
        <f t="shared" si="100"/>
        <v/>
      </c>
      <c r="V1263" t="s">
        <v>16</v>
      </c>
      <c r="W1263" t="s">
        <v>1753</v>
      </c>
      <c r="X1263" t="s">
        <v>1754</v>
      </c>
      <c r="Y1263" t="s">
        <v>1755</v>
      </c>
      <c r="Z1263" t="s">
        <v>1756</v>
      </c>
      <c r="AA1263" t="s">
        <v>3193</v>
      </c>
      <c r="AB1263" t="s">
        <v>3196</v>
      </c>
    </row>
    <row r="1264" spans="1:28" ht="15" hidden="1" customHeight="1" x14ac:dyDescent="0.2">
      <c r="A1264" s="58" t="s">
        <v>1008</v>
      </c>
      <c r="B1264" s="58" t="s">
        <v>5051</v>
      </c>
      <c r="C1264" s="57">
        <f t="shared" ca="1" si="98"/>
        <v>65</v>
      </c>
      <c r="D1264" s="58" t="s">
        <v>5059</v>
      </c>
      <c r="E1264" s="58"/>
      <c r="F1264" s="56" t="str">
        <f>IF(AND(V1264="TEXT",AB1264&lt;&gt;""),"Coded",VLOOKUP(V1264,Lists!$E$1:$F$12,2,FALSE))</f>
        <v>Coded</v>
      </c>
      <c r="G1264" s="57">
        <f t="shared" ca="1" si="99"/>
        <v>12</v>
      </c>
      <c r="H1264" s="58" t="s">
        <v>3197</v>
      </c>
      <c r="J1264" s="34" t="str">
        <f t="shared" si="96"/>
        <v/>
      </c>
      <c r="K1264" s="34" t="str">
        <f t="shared" si="97"/>
        <v/>
      </c>
      <c r="O1264" t="s">
        <v>5052</v>
      </c>
      <c r="P1264" s="34" t="str">
        <f t="shared" si="100"/>
        <v/>
      </c>
      <c r="V1264" t="s">
        <v>16</v>
      </c>
      <c r="W1264" t="s">
        <v>1753</v>
      </c>
      <c r="X1264" t="s">
        <v>1754</v>
      </c>
      <c r="Y1264" t="s">
        <v>1755</v>
      </c>
      <c r="Z1264" t="s">
        <v>1756</v>
      </c>
      <c r="AA1264" t="s">
        <v>3197</v>
      </c>
      <c r="AB1264" t="s">
        <v>3198</v>
      </c>
    </row>
    <row r="1265" spans="1:28" ht="15" hidden="1" customHeight="1" x14ac:dyDescent="0.2">
      <c r="A1265" s="58" t="s">
        <v>1008</v>
      </c>
      <c r="B1265" s="58" t="s">
        <v>5051</v>
      </c>
      <c r="C1265" s="57">
        <f t="shared" ca="1" si="98"/>
        <v>65</v>
      </c>
      <c r="D1265" s="58" t="s">
        <v>5059</v>
      </c>
      <c r="E1265" s="58"/>
      <c r="F1265" s="56" t="str">
        <f>IF(AND(V1265="TEXT",AB1265&lt;&gt;""),"Coded",VLOOKUP(V1265,Lists!$E$1:$F$12,2,FALSE))</f>
        <v>Coded</v>
      </c>
      <c r="G1265" s="57">
        <f t="shared" ca="1" si="99"/>
        <v>13</v>
      </c>
      <c r="H1265" s="58" t="s">
        <v>3199</v>
      </c>
      <c r="J1265" s="34" t="str">
        <f t="shared" si="96"/>
        <v/>
      </c>
      <c r="K1265" s="34" t="str">
        <f t="shared" si="97"/>
        <v/>
      </c>
      <c r="O1265" t="s">
        <v>5052</v>
      </c>
      <c r="P1265" s="34" t="str">
        <f t="shared" si="100"/>
        <v/>
      </c>
      <c r="V1265" t="s">
        <v>16</v>
      </c>
      <c r="W1265" t="s">
        <v>1753</v>
      </c>
      <c r="X1265" t="s">
        <v>1754</v>
      </c>
      <c r="Y1265" t="s">
        <v>1755</v>
      </c>
      <c r="Z1265" t="s">
        <v>1756</v>
      </c>
      <c r="AA1265" t="s">
        <v>3199</v>
      </c>
      <c r="AB1265" t="s">
        <v>3202</v>
      </c>
    </row>
    <row r="1266" spans="1:28" ht="15" hidden="1" customHeight="1" x14ac:dyDescent="0.2">
      <c r="A1266" s="58" t="s">
        <v>1008</v>
      </c>
      <c r="B1266" s="58" t="s">
        <v>5051</v>
      </c>
      <c r="C1266" s="57">
        <f t="shared" ca="1" si="98"/>
        <v>65</v>
      </c>
      <c r="D1266" s="58" t="s">
        <v>5059</v>
      </c>
      <c r="E1266" s="58"/>
      <c r="F1266" s="56" t="str">
        <f>IF(AND(V1266="TEXT",AB1266&lt;&gt;""),"Coded",VLOOKUP(V1266,Lists!$E$1:$F$12,2,FALSE))</f>
        <v>Coded</v>
      </c>
      <c r="G1266" s="57">
        <f t="shared" ca="1" si="99"/>
        <v>14</v>
      </c>
      <c r="H1266" s="58" t="s">
        <v>3203</v>
      </c>
      <c r="J1266" s="34" t="str">
        <f t="shared" si="96"/>
        <v/>
      </c>
      <c r="K1266" s="34" t="str">
        <f t="shared" si="97"/>
        <v/>
      </c>
      <c r="O1266" t="s">
        <v>5052</v>
      </c>
      <c r="P1266" s="34" t="str">
        <f t="shared" si="100"/>
        <v/>
      </c>
      <c r="V1266" t="s">
        <v>16</v>
      </c>
      <c r="W1266" t="s">
        <v>1753</v>
      </c>
      <c r="X1266" t="s">
        <v>1754</v>
      </c>
      <c r="Y1266" t="s">
        <v>1755</v>
      </c>
      <c r="Z1266" t="s">
        <v>1756</v>
      </c>
      <c r="AA1266" t="s">
        <v>3203</v>
      </c>
      <c r="AB1266" t="s">
        <v>3206</v>
      </c>
    </row>
    <row r="1267" spans="1:28" ht="15" hidden="1" customHeight="1" x14ac:dyDescent="0.2">
      <c r="A1267" s="58" t="s">
        <v>1008</v>
      </c>
      <c r="B1267" s="58" t="s">
        <v>5051</v>
      </c>
      <c r="C1267" s="57">
        <f t="shared" ca="1" si="98"/>
        <v>65</v>
      </c>
      <c r="D1267" s="58" t="s">
        <v>5059</v>
      </c>
      <c r="E1267" s="58"/>
      <c r="F1267" s="56" t="str">
        <f>IF(AND(V1267="TEXT",AB1267&lt;&gt;""),"Coded",VLOOKUP(V1267,Lists!$E$1:$F$12,2,FALSE))</f>
        <v>Coded</v>
      </c>
      <c r="G1267" s="57">
        <f t="shared" ca="1" si="99"/>
        <v>15</v>
      </c>
      <c r="H1267" s="58" t="s">
        <v>3207</v>
      </c>
      <c r="J1267" s="34" t="str">
        <f t="shared" si="96"/>
        <v/>
      </c>
      <c r="K1267" s="34" t="str">
        <f t="shared" si="97"/>
        <v/>
      </c>
      <c r="O1267" t="s">
        <v>5052</v>
      </c>
      <c r="P1267" s="34" t="str">
        <f t="shared" si="100"/>
        <v/>
      </c>
      <c r="V1267" t="s">
        <v>16</v>
      </c>
      <c r="W1267" t="s">
        <v>1753</v>
      </c>
      <c r="X1267" t="s">
        <v>1754</v>
      </c>
      <c r="Y1267" t="s">
        <v>1755</v>
      </c>
      <c r="Z1267" t="s">
        <v>1756</v>
      </c>
      <c r="AA1267" t="s">
        <v>3207</v>
      </c>
      <c r="AB1267" t="s">
        <v>3210</v>
      </c>
    </row>
    <row r="1268" spans="1:28" ht="15" hidden="1" customHeight="1" x14ac:dyDescent="0.2">
      <c r="A1268" s="58" t="s">
        <v>1008</v>
      </c>
      <c r="B1268" s="58" t="s">
        <v>5051</v>
      </c>
      <c r="C1268" s="57">
        <f t="shared" ca="1" si="98"/>
        <v>65</v>
      </c>
      <c r="D1268" s="58" t="s">
        <v>5059</v>
      </c>
      <c r="E1268" s="58"/>
      <c r="F1268" s="56" t="str">
        <f>IF(AND(V1268="TEXT",AB1268&lt;&gt;""),"Coded",VLOOKUP(V1268,Lists!$E$1:$F$12,2,FALSE))</f>
        <v>Coded</v>
      </c>
      <c r="G1268" s="57">
        <f t="shared" ca="1" si="99"/>
        <v>16</v>
      </c>
      <c r="H1268" s="58" t="s">
        <v>3211</v>
      </c>
      <c r="J1268" s="34" t="str">
        <f t="shared" si="96"/>
        <v/>
      </c>
      <c r="K1268" s="34" t="str">
        <f t="shared" si="97"/>
        <v/>
      </c>
      <c r="O1268" t="s">
        <v>5052</v>
      </c>
      <c r="P1268" s="34" t="str">
        <f t="shared" si="100"/>
        <v/>
      </c>
      <c r="V1268" t="s">
        <v>16</v>
      </c>
      <c r="W1268" t="s">
        <v>1753</v>
      </c>
      <c r="X1268" t="s">
        <v>1754</v>
      </c>
      <c r="Y1268" t="s">
        <v>1755</v>
      </c>
      <c r="Z1268" t="s">
        <v>1756</v>
      </c>
      <c r="AA1268" t="s">
        <v>3211</v>
      </c>
      <c r="AB1268" t="s">
        <v>3214</v>
      </c>
    </row>
    <row r="1269" spans="1:28" ht="15" hidden="1" customHeight="1" x14ac:dyDescent="0.2">
      <c r="A1269" s="58" t="s">
        <v>1008</v>
      </c>
      <c r="B1269" s="58" t="s">
        <v>5051</v>
      </c>
      <c r="C1269" s="57">
        <f t="shared" ca="1" si="98"/>
        <v>65</v>
      </c>
      <c r="D1269" s="58" t="s">
        <v>5059</v>
      </c>
      <c r="E1269" s="58"/>
      <c r="F1269" s="56" t="str">
        <f>IF(AND(V1269="TEXT",AB1269&lt;&gt;""),"Coded",VLOOKUP(V1269,Lists!$E$1:$F$12,2,FALSE))</f>
        <v>Coded</v>
      </c>
      <c r="G1269" s="57">
        <f t="shared" ca="1" si="99"/>
        <v>17</v>
      </c>
      <c r="H1269" s="58" t="s">
        <v>3215</v>
      </c>
      <c r="J1269" s="34" t="str">
        <f t="shared" si="96"/>
        <v/>
      </c>
      <c r="K1269" s="34" t="str">
        <f t="shared" si="97"/>
        <v/>
      </c>
      <c r="O1269" t="s">
        <v>5052</v>
      </c>
      <c r="P1269" s="34" t="str">
        <f t="shared" si="100"/>
        <v/>
      </c>
      <c r="V1269" t="s">
        <v>16</v>
      </c>
      <c r="W1269" t="s">
        <v>1753</v>
      </c>
      <c r="X1269" t="s">
        <v>1754</v>
      </c>
      <c r="Y1269" t="s">
        <v>1755</v>
      </c>
      <c r="Z1269" t="s">
        <v>1756</v>
      </c>
      <c r="AA1269" t="s">
        <v>3215</v>
      </c>
      <c r="AB1269" t="s">
        <v>3218</v>
      </c>
    </row>
    <row r="1270" spans="1:28" ht="15" hidden="1" customHeight="1" x14ac:dyDescent="0.2">
      <c r="A1270" s="58" t="s">
        <v>1008</v>
      </c>
      <c r="B1270" s="58" t="s">
        <v>5051</v>
      </c>
      <c r="C1270" s="57">
        <f t="shared" ca="1" si="98"/>
        <v>65</v>
      </c>
      <c r="D1270" s="58" t="s">
        <v>5059</v>
      </c>
      <c r="E1270" s="58"/>
      <c r="F1270" s="56" t="str">
        <f>IF(AND(V1270="TEXT",AB1270&lt;&gt;""),"Coded",VLOOKUP(V1270,Lists!$E$1:$F$12,2,FALSE))</f>
        <v>Coded</v>
      </c>
      <c r="G1270" s="57">
        <f t="shared" ca="1" si="99"/>
        <v>18</v>
      </c>
      <c r="H1270" s="58" t="s">
        <v>3219</v>
      </c>
      <c r="J1270" s="34" t="str">
        <f t="shared" si="96"/>
        <v/>
      </c>
      <c r="K1270" s="34" t="str">
        <f t="shared" si="97"/>
        <v/>
      </c>
      <c r="O1270" t="s">
        <v>5052</v>
      </c>
      <c r="P1270" s="34" t="str">
        <f t="shared" si="100"/>
        <v/>
      </c>
      <c r="V1270" t="s">
        <v>16</v>
      </c>
      <c r="W1270" t="s">
        <v>1753</v>
      </c>
      <c r="X1270" t="s">
        <v>1754</v>
      </c>
      <c r="Y1270" t="s">
        <v>1755</v>
      </c>
      <c r="Z1270" t="s">
        <v>1756</v>
      </c>
      <c r="AA1270" t="s">
        <v>3219</v>
      </c>
      <c r="AB1270" t="s">
        <v>3222</v>
      </c>
    </row>
    <row r="1271" spans="1:28" ht="15" hidden="1" customHeight="1" x14ac:dyDescent="0.2">
      <c r="A1271" s="58" t="s">
        <v>1008</v>
      </c>
      <c r="B1271" s="58" t="s">
        <v>5051</v>
      </c>
      <c r="C1271" s="57">
        <f t="shared" ca="1" si="98"/>
        <v>65</v>
      </c>
      <c r="D1271" s="58" t="s">
        <v>5059</v>
      </c>
      <c r="E1271" s="58"/>
      <c r="F1271" s="56" t="str">
        <f>IF(AND(V1271="TEXT",AB1271&lt;&gt;""),"Coded",VLOOKUP(V1271,Lists!$E$1:$F$12,2,FALSE))</f>
        <v>Coded</v>
      </c>
      <c r="G1271" s="57">
        <f t="shared" ca="1" si="99"/>
        <v>19</v>
      </c>
      <c r="H1271" s="58" t="s">
        <v>3223</v>
      </c>
      <c r="J1271" s="34" t="str">
        <f t="shared" si="96"/>
        <v/>
      </c>
      <c r="K1271" s="34" t="str">
        <f t="shared" si="97"/>
        <v/>
      </c>
      <c r="O1271" t="s">
        <v>5052</v>
      </c>
      <c r="P1271" s="34" t="str">
        <f t="shared" si="100"/>
        <v/>
      </c>
      <c r="V1271" t="s">
        <v>16</v>
      </c>
      <c r="W1271" t="s">
        <v>1753</v>
      </c>
      <c r="X1271" t="s">
        <v>1754</v>
      </c>
      <c r="Y1271" t="s">
        <v>1755</v>
      </c>
      <c r="Z1271" t="s">
        <v>1756</v>
      </c>
      <c r="AA1271" t="s">
        <v>3223</v>
      </c>
      <c r="AB1271" t="s">
        <v>3226</v>
      </c>
    </row>
    <row r="1272" spans="1:28" ht="15" hidden="1" customHeight="1" x14ac:dyDescent="0.2">
      <c r="A1272" s="58" t="s">
        <v>1008</v>
      </c>
      <c r="B1272" s="58" t="s">
        <v>5051</v>
      </c>
      <c r="C1272" s="57">
        <f t="shared" ca="1" si="98"/>
        <v>65</v>
      </c>
      <c r="D1272" s="58" t="s">
        <v>5059</v>
      </c>
      <c r="E1272" s="58"/>
      <c r="F1272" s="56" t="str">
        <f>IF(AND(V1272="TEXT",AB1272&lt;&gt;""),"Coded",VLOOKUP(V1272,Lists!$E$1:$F$12,2,FALSE))</f>
        <v>Coded</v>
      </c>
      <c r="G1272" s="57">
        <f t="shared" ca="1" si="99"/>
        <v>20</v>
      </c>
      <c r="H1272" s="58" t="s">
        <v>580</v>
      </c>
      <c r="J1272" s="34" t="str">
        <f t="shared" si="96"/>
        <v/>
      </c>
      <c r="K1272" s="34" t="str">
        <f t="shared" si="97"/>
        <v/>
      </c>
      <c r="O1272" t="s">
        <v>5052</v>
      </c>
      <c r="P1272" s="34" t="str">
        <f t="shared" si="100"/>
        <v/>
      </c>
      <c r="V1272" t="s">
        <v>16</v>
      </c>
      <c r="W1272" t="s">
        <v>1753</v>
      </c>
      <c r="X1272" t="s">
        <v>1754</v>
      </c>
      <c r="Y1272" t="s">
        <v>1755</v>
      </c>
      <c r="Z1272" t="s">
        <v>1756</v>
      </c>
      <c r="AA1272" t="s">
        <v>580</v>
      </c>
      <c r="AB1272" t="s">
        <v>3227</v>
      </c>
    </row>
    <row r="1273" spans="1:28" ht="15" hidden="1" customHeight="1" x14ac:dyDescent="0.2">
      <c r="A1273" s="58" t="s">
        <v>1008</v>
      </c>
      <c r="B1273" s="58" t="s">
        <v>5051</v>
      </c>
      <c r="C1273" s="57">
        <f t="shared" ca="1" si="98"/>
        <v>66</v>
      </c>
      <c r="D1273" s="58" t="s">
        <v>5060</v>
      </c>
      <c r="E1273" s="58"/>
      <c r="F1273" s="56" t="str">
        <f>IF(AND(V1273="TEXT",AB1273&lt;&gt;""),"Coded",VLOOKUP(V1273,Lists!$E$1:$F$12,2,FALSE))</f>
        <v>Boolean</v>
      </c>
      <c r="G1273" s="57" t="str">
        <f t="shared" ca="1" si="99"/>
        <v/>
      </c>
      <c r="H1273" s="58" t="s">
        <v>1015</v>
      </c>
      <c r="J1273" s="34" t="str">
        <f t="shared" si="96"/>
        <v>Yes/no</v>
      </c>
      <c r="K1273" s="34" t="str">
        <f t="shared" si="97"/>
        <v/>
      </c>
      <c r="O1273" t="s">
        <v>5052</v>
      </c>
      <c r="P1273" s="34" t="str">
        <f t="shared" si="100"/>
        <v/>
      </c>
      <c r="V1273" t="s">
        <v>24</v>
      </c>
      <c r="W1273" t="s">
        <v>1775</v>
      </c>
      <c r="X1273" t="s">
        <v>1776</v>
      </c>
      <c r="Y1273" t="s">
        <v>1015</v>
      </c>
      <c r="Z1273" t="s">
        <v>1015</v>
      </c>
      <c r="AA1273" t="s">
        <v>1015</v>
      </c>
      <c r="AB1273" t="s">
        <v>1015</v>
      </c>
    </row>
    <row r="1274" spans="1:28" ht="15" hidden="1" customHeight="1" x14ac:dyDescent="0.2">
      <c r="A1274" s="58" t="s">
        <v>1008</v>
      </c>
      <c r="B1274" s="58" t="s">
        <v>5051</v>
      </c>
      <c r="C1274" s="57">
        <f t="shared" ca="1" si="98"/>
        <v>67</v>
      </c>
      <c r="D1274" s="58" t="s">
        <v>5061</v>
      </c>
      <c r="E1274" s="58"/>
      <c r="F1274" s="56" t="str">
        <f>IF(AND(V1274="TEXT",AB1274&lt;&gt;""),"Coded",VLOOKUP(V1274,Lists!$E$1:$F$12,2,FALSE))</f>
        <v>Coded</v>
      </c>
      <c r="G1274" s="57">
        <f t="shared" ca="1" si="99"/>
        <v>1</v>
      </c>
      <c r="H1274" s="58" t="s">
        <v>49</v>
      </c>
      <c r="J1274" s="34" t="str">
        <f t="shared" si="96"/>
        <v/>
      </c>
      <c r="K1274" s="34" t="str">
        <f t="shared" si="97"/>
        <v/>
      </c>
      <c r="O1274" t="s">
        <v>5052</v>
      </c>
      <c r="P1274" s="34" t="str">
        <f t="shared" si="100"/>
        <v/>
      </c>
      <c r="V1274" t="s">
        <v>16</v>
      </c>
      <c r="W1274" t="s">
        <v>1772</v>
      </c>
      <c r="X1274" t="s">
        <v>1773</v>
      </c>
      <c r="Y1274" t="s">
        <v>1755</v>
      </c>
      <c r="Z1274" t="s">
        <v>1756</v>
      </c>
      <c r="AA1274" t="s">
        <v>49</v>
      </c>
      <c r="AB1274" t="s">
        <v>3155</v>
      </c>
    </row>
    <row r="1275" spans="1:28" ht="15" hidden="1" customHeight="1" x14ac:dyDescent="0.2">
      <c r="A1275" s="58" t="s">
        <v>1008</v>
      </c>
      <c r="B1275" s="58" t="s">
        <v>5051</v>
      </c>
      <c r="C1275" s="57">
        <f t="shared" ca="1" si="98"/>
        <v>67</v>
      </c>
      <c r="D1275" s="58" t="s">
        <v>5061</v>
      </c>
      <c r="E1275" s="58"/>
      <c r="F1275" s="56" t="str">
        <f>IF(AND(V1275="TEXT",AB1275&lt;&gt;""),"Coded",VLOOKUP(V1275,Lists!$E$1:$F$12,2,FALSE))</f>
        <v>Coded</v>
      </c>
      <c r="G1275" s="57">
        <f t="shared" ca="1" si="99"/>
        <v>2</v>
      </c>
      <c r="H1275" s="58" t="s">
        <v>3156</v>
      </c>
      <c r="J1275" s="34" t="str">
        <f t="shared" si="96"/>
        <v/>
      </c>
      <c r="K1275" s="34" t="str">
        <f t="shared" si="97"/>
        <v/>
      </c>
      <c r="O1275" t="s">
        <v>5052</v>
      </c>
      <c r="P1275" s="34" t="str">
        <f t="shared" si="100"/>
        <v/>
      </c>
      <c r="V1275" t="s">
        <v>16</v>
      </c>
      <c r="W1275" t="s">
        <v>1772</v>
      </c>
      <c r="X1275" t="s">
        <v>1773</v>
      </c>
      <c r="Y1275" t="s">
        <v>1755</v>
      </c>
      <c r="Z1275" t="s">
        <v>1756</v>
      </c>
      <c r="AA1275" t="s">
        <v>3156</v>
      </c>
      <c r="AB1275" t="s">
        <v>3160</v>
      </c>
    </row>
    <row r="1276" spans="1:28" ht="15" hidden="1" customHeight="1" x14ac:dyDescent="0.2">
      <c r="A1276" s="58" t="s">
        <v>1008</v>
      </c>
      <c r="B1276" s="58" t="s">
        <v>5051</v>
      </c>
      <c r="C1276" s="57">
        <f t="shared" ca="1" si="98"/>
        <v>67</v>
      </c>
      <c r="D1276" s="58" t="s">
        <v>5061</v>
      </c>
      <c r="E1276" s="58"/>
      <c r="F1276" s="56" t="str">
        <f>IF(AND(V1276="TEXT",AB1276&lt;&gt;""),"Coded",VLOOKUP(V1276,Lists!$E$1:$F$12,2,FALSE))</f>
        <v>Coded</v>
      </c>
      <c r="G1276" s="57">
        <f t="shared" ca="1" si="99"/>
        <v>3</v>
      </c>
      <c r="H1276" s="58" t="s">
        <v>3161</v>
      </c>
      <c r="J1276" s="34" t="str">
        <f t="shared" si="96"/>
        <v/>
      </c>
      <c r="K1276" s="34" t="str">
        <f t="shared" si="97"/>
        <v/>
      </c>
      <c r="O1276" t="s">
        <v>5052</v>
      </c>
      <c r="P1276" s="34" t="str">
        <f t="shared" si="100"/>
        <v/>
      </c>
      <c r="V1276" t="s">
        <v>16</v>
      </c>
      <c r="W1276" t="s">
        <v>1772</v>
      </c>
      <c r="X1276" t="s">
        <v>1773</v>
      </c>
      <c r="Y1276" t="s">
        <v>1755</v>
      </c>
      <c r="Z1276" t="s">
        <v>1756</v>
      </c>
      <c r="AA1276" t="s">
        <v>3161</v>
      </c>
      <c r="AB1276" t="s">
        <v>3164</v>
      </c>
    </row>
    <row r="1277" spans="1:28" ht="15" hidden="1" customHeight="1" x14ac:dyDescent="0.2">
      <c r="A1277" s="58" t="s">
        <v>1008</v>
      </c>
      <c r="B1277" s="58" t="s">
        <v>5051</v>
      </c>
      <c r="C1277" s="57">
        <f t="shared" ca="1" si="98"/>
        <v>67</v>
      </c>
      <c r="D1277" s="58" t="s">
        <v>5061</v>
      </c>
      <c r="E1277" s="58"/>
      <c r="F1277" s="56" t="str">
        <f>IF(AND(V1277="TEXT",AB1277&lt;&gt;""),"Coded",VLOOKUP(V1277,Lists!$E$1:$F$12,2,FALSE))</f>
        <v>Coded</v>
      </c>
      <c r="G1277" s="57">
        <f t="shared" ca="1" si="99"/>
        <v>4</v>
      </c>
      <c r="H1277" s="58" t="s">
        <v>3165</v>
      </c>
      <c r="J1277" s="34" t="str">
        <f t="shared" si="96"/>
        <v/>
      </c>
      <c r="K1277" s="34" t="str">
        <f t="shared" si="97"/>
        <v/>
      </c>
      <c r="O1277" t="s">
        <v>5052</v>
      </c>
      <c r="P1277" s="34" t="str">
        <f t="shared" si="100"/>
        <v/>
      </c>
      <c r="V1277" t="s">
        <v>16</v>
      </c>
      <c r="W1277" t="s">
        <v>1772</v>
      </c>
      <c r="X1277" t="s">
        <v>1773</v>
      </c>
      <c r="Y1277" t="s">
        <v>1755</v>
      </c>
      <c r="Z1277" t="s">
        <v>1756</v>
      </c>
      <c r="AA1277" t="s">
        <v>3165</v>
      </c>
      <c r="AB1277" t="s">
        <v>3168</v>
      </c>
    </row>
    <row r="1278" spans="1:28" ht="15" hidden="1" customHeight="1" x14ac:dyDescent="0.2">
      <c r="A1278" s="58" t="s">
        <v>1008</v>
      </c>
      <c r="B1278" s="58" t="s">
        <v>5051</v>
      </c>
      <c r="C1278" s="57">
        <f t="shared" ca="1" si="98"/>
        <v>67</v>
      </c>
      <c r="D1278" s="58" t="s">
        <v>5061</v>
      </c>
      <c r="E1278" s="58"/>
      <c r="F1278" s="56" t="str">
        <f>IF(AND(V1278="TEXT",AB1278&lt;&gt;""),"Coded",VLOOKUP(V1278,Lists!$E$1:$F$12,2,FALSE))</f>
        <v>Coded</v>
      </c>
      <c r="G1278" s="57">
        <f t="shared" ca="1" si="99"/>
        <v>5</v>
      </c>
      <c r="H1278" s="58" t="s">
        <v>3169</v>
      </c>
      <c r="J1278" s="34" t="str">
        <f t="shared" si="96"/>
        <v/>
      </c>
      <c r="K1278" s="34" t="str">
        <f t="shared" si="97"/>
        <v/>
      </c>
      <c r="O1278" t="s">
        <v>5052</v>
      </c>
      <c r="P1278" s="34" t="str">
        <f t="shared" si="100"/>
        <v/>
      </c>
      <c r="V1278" t="s">
        <v>16</v>
      </c>
      <c r="W1278" t="s">
        <v>1772</v>
      </c>
      <c r="X1278" t="s">
        <v>1773</v>
      </c>
      <c r="Y1278" t="s">
        <v>1755</v>
      </c>
      <c r="Z1278" t="s">
        <v>1756</v>
      </c>
      <c r="AA1278" t="s">
        <v>3169</v>
      </c>
      <c r="AB1278" t="s">
        <v>3172</v>
      </c>
    </row>
    <row r="1279" spans="1:28" ht="15" hidden="1" customHeight="1" x14ac:dyDescent="0.2">
      <c r="A1279" s="58" t="s">
        <v>1008</v>
      </c>
      <c r="B1279" s="58" t="s">
        <v>5051</v>
      </c>
      <c r="C1279" s="57">
        <f t="shared" ca="1" si="98"/>
        <v>67</v>
      </c>
      <c r="D1279" s="58" t="s">
        <v>5061</v>
      </c>
      <c r="E1279" s="58"/>
      <c r="F1279" s="56" t="str">
        <f>IF(AND(V1279="TEXT",AB1279&lt;&gt;""),"Coded",VLOOKUP(V1279,Lists!$E$1:$F$12,2,FALSE))</f>
        <v>Coded</v>
      </c>
      <c r="G1279" s="57">
        <f t="shared" ca="1" si="99"/>
        <v>6</v>
      </c>
      <c r="H1279" s="58" t="s">
        <v>3173</v>
      </c>
      <c r="J1279" s="34" t="str">
        <f t="shared" si="96"/>
        <v/>
      </c>
      <c r="K1279" s="34" t="str">
        <f t="shared" si="97"/>
        <v/>
      </c>
      <c r="O1279" t="s">
        <v>5052</v>
      </c>
      <c r="P1279" s="34" t="str">
        <f t="shared" si="100"/>
        <v/>
      </c>
      <c r="V1279" t="s">
        <v>16</v>
      </c>
      <c r="W1279" t="s">
        <v>1772</v>
      </c>
      <c r="X1279" t="s">
        <v>1773</v>
      </c>
      <c r="Y1279" t="s">
        <v>1755</v>
      </c>
      <c r="Z1279" t="s">
        <v>1756</v>
      </c>
      <c r="AA1279" t="s">
        <v>3173</v>
      </c>
      <c r="AB1279" t="s">
        <v>3176</v>
      </c>
    </row>
    <row r="1280" spans="1:28" ht="15" hidden="1" customHeight="1" x14ac:dyDescent="0.2">
      <c r="A1280" s="58" t="s">
        <v>1008</v>
      </c>
      <c r="B1280" s="58" t="s">
        <v>5051</v>
      </c>
      <c r="C1280" s="57">
        <f t="shared" ca="1" si="98"/>
        <v>67</v>
      </c>
      <c r="D1280" s="58" t="s">
        <v>5061</v>
      </c>
      <c r="E1280" s="58"/>
      <c r="F1280" s="56" t="str">
        <f>IF(AND(V1280="TEXT",AB1280&lt;&gt;""),"Coded",VLOOKUP(V1280,Lists!$E$1:$F$12,2,FALSE))</f>
        <v>Coded</v>
      </c>
      <c r="G1280" s="57">
        <f t="shared" ca="1" si="99"/>
        <v>7</v>
      </c>
      <c r="H1280" s="58" t="s">
        <v>3177</v>
      </c>
      <c r="J1280" s="34" t="str">
        <f t="shared" si="96"/>
        <v/>
      </c>
      <c r="K1280" s="34" t="str">
        <f t="shared" si="97"/>
        <v/>
      </c>
      <c r="O1280" t="s">
        <v>5052</v>
      </c>
      <c r="P1280" s="34" t="str">
        <f t="shared" si="100"/>
        <v/>
      </c>
      <c r="V1280" t="s">
        <v>16</v>
      </c>
      <c r="W1280" t="s">
        <v>1772</v>
      </c>
      <c r="X1280" t="s">
        <v>1773</v>
      </c>
      <c r="Y1280" t="s">
        <v>1755</v>
      </c>
      <c r="Z1280" t="s">
        <v>1756</v>
      </c>
      <c r="AA1280" t="s">
        <v>3177</v>
      </c>
      <c r="AB1280" t="s">
        <v>3180</v>
      </c>
    </row>
    <row r="1281" spans="1:28" ht="15" hidden="1" customHeight="1" x14ac:dyDescent="0.2">
      <c r="A1281" s="58" t="s">
        <v>1008</v>
      </c>
      <c r="B1281" s="58" t="s">
        <v>5051</v>
      </c>
      <c r="C1281" s="57">
        <f t="shared" ca="1" si="98"/>
        <v>67</v>
      </c>
      <c r="D1281" s="58" t="s">
        <v>5061</v>
      </c>
      <c r="E1281" s="58"/>
      <c r="F1281" s="56" t="str">
        <f>IF(AND(V1281="TEXT",AB1281&lt;&gt;""),"Coded",VLOOKUP(V1281,Lists!$E$1:$F$12,2,FALSE))</f>
        <v>Coded</v>
      </c>
      <c r="G1281" s="57">
        <f t="shared" ca="1" si="99"/>
        <v>8</v>
      </c>
      <c r="H1281" s="58" t="s">
        <v>3181</v>
      </c>
      <c r="J1281" s="34" t="str">
        <f t="shared" si="96"/>
        <v/>
      </c>
      <c r="K1281" s="34" t="str">
        <f t="shared" si="97"/>
        <v/>
      </c>
      <c r="O1281" t="s">
        <v>5052</v>
      </c>
      <c r="P1281" s="34" t="str">
        <f t="shared" si="100"/>
        <v/>
      </c>
      <c r="V1281" t="s">
        <v>16</v>
      </c>
      <c r="W1281" t="s">
        <v>1772</v>
      </c>
      <c r="X1281" t="s">
        <v>1773</v>
      </c>
      <c r="Y1281" t="s">
        <v>1755</v>
      </c>
      <c r="Z1281" t="s">
        <v>1756</v>
      </c>
      <c r="AA1281" t="s">
        <v>3181</v>
      </c>
      <c r="AB1281" t="s">
        <v>3184</v>
      </c>
    </row>
    <row r="1282" spans="1:28" ht="15" hidden="1" customHeight="1" x14ac:dyDescent="0.2">
      <c r="A1282" s="58" t="s">
        <v>1008</v>
      </c>
      <c r="B1282" s="58" t="s">
        <v>5051</v>
      </c>
      <c r="C1282" s="57">
        <f t="shared" ca="1" si="98"/>
        <v>67</v>
      </c>
      <c r="D1282" s="58" t="s">
        <v>5061</v>
      </c>
      <c r="E1282" s="58"/>
      <c r="F1282" s="56" t="str">
        <f>IF(AND(V1282="TEXT",AB1282&lt;&gt;""),"Coded",VLOOKUP(V1282,Lists!$E$1:$F$12,2,FALSE))</f>
        <v>Coded</v>
      </c>
      <c r="G1282" s="57">
        <f t="shared" ca="1" si="99"/>
        <v>9</v>
      </c>
      <c r="H1282" s="58" t="s">
        <v>3185</v>
      </c>
      <c r="J1282" s="34" t="str">
        <f t="shared" si="96"/>
        <v/>
      </c>
      <c r="K1282" s="34" t="str">
        <f t="shared" si="97"/>
        <v/>
      </c>
      <c r="O1282" t="s">
        <v>5052</v>
      </c>
      <c r="P1282" s="34" t="str">
        <f t="shared" si="100"/>
        <v/>
      </c>
      <c r="V1282" t="s">
        <v>16</v>
      </c>
      <c r="W1282" t="s">
        <v>1772</v>
      </c>
      <c r="X1282" t="s">
        <v>1773</v>
      </c>
      <c r="Y1282" t="s">
        <v>1755</v>
      </c>
      <c r="Z1282" t="s">
        <v>1756</v>
      </c>
      <c r="AA1282" t="s">
        <v>3185</v>
      </c>
      <c r="AB1282" t="s">
        <v>3188</v>
      </c>
    </row>
    <row r="1283" spans="1:28" ht="15" hidden="1" customHeight="1" x14ac:dyDescent="0.2">
      <c r="A1283" s="58" t="s">
        <v>1008</v>
      </c>
      <c r="B1283" s="58" t="s">
        <v>5051</v>
      </c>
      <c r="C1283" s="57">
        <f t="shared" ca="1" si="98"/>
        <v>67</v>
      </c>
      <c r="D1283" s="58" t="s">
        <v>5061</v>
      </c>
      <c r="E1283" s="58"/>
      <c r="F1283" s="56" t="str">
        <f>IF(AND(V1283="TEXT",AB1283&lt;&gt;""),"Coded",VLOOKUP(V1283,Lists!$E$1:$F$12,2,FALSE))</f>
        <v>Coded</v>
      </c>
      <c r="G1283" s="57">
        <f t="shared" ca="1" si="99"/>
        <v>10</v>
      </c>
      <c r="H1283" s="58" t="s">
        <v>3189</v>
      </c>
      <c r="J1283" s="34" t="str">
        <f t="shared" ref="J1283:J1346" si="101">IF(V1283="BOOLEAN","Yes/no",IF(V1283="TRUE_ONLY","True only",IF(V1283="INTEGER","Integer",IF(V1283="INTEGER_ZERO_OR_POSITIVE","Integer zero or positive",""))))</f>
        <v/>
      </c>
      <c r="K1283" s="34" t="str">
        <f t="shared" ref="K1283:K1346" si="102">IF(V1283="LONG_TEXT",255,IF(AND(V1283="TEXT",AB1283=""),50,""))</f>
        <v/>
      </c>
      <c r="O1283" t="s">
        <v>5052</v>
      </c>
      <c r="P1283" s="34" t="str">
        <f t="shared" si="100"/>
        <v/>
      </c>
      <c r="V1283" t="s">
        <v>16</v>
      </c>
      <c r="W1283" t="s">
        <v>1772</v>
      </c>
      <c r="X1283" t="s">
        <v>1773</v>
      </c>
      <c r="Y1283" t="s">
        <v>1755</v>
      </c>
      <c r="Z1283" t="s">
        <v>1756</v>
      </c>
      <c r="AA1283" t="s">
        <v>3189</v>
      </c>
      <c r="AB1283" t="s">
        <v>3192</v>
      </c>
    </row>
    <row r="1284" spans="1:28" ht="15" hidden="1" customHeight="1" x14ac:dyDescent="0.2">
      <c r="A1284" s="58" t="s">
        <v>1008</v>
      </c>
      <c r="B1284" s="58" t="s">
        <v>5051</v>
      </c>
      <c r="C1284" s="57">
        <f t="shared" ref="C1284:C1347" ca="1" si="103">IF(A1284&lt;&gt;OFFSET(A1284,-1,0),1,OFFSET(C1284,-1,0)+IF(D1284=OFFSET(D1284,-1,0),0,1))</f>
        <v>67</v>
      </c>
      <c r="D1284" s="58" t="s">
        <v>5061</v>
      </c>
      <c r="E1284" s="58"/>
      <c r="F1284" s="56" t="str">
        <f>IF(AND(V1284="TEXT",AB1284&lt;&gt;""),"Coded",VLOOKUP(V1284,Lists!$E$1:$F$12,2,FALSE))</f>
        <v>Coded</v>
      </c>
      <c r="G1284" s="57">
        <f t="shared" ca="1" si="99"/>
        <v>11</v>
      </c>
      <c r="H1284" s="58" t="s">
        <v>3193</v>
      </c>
      <c r="J1284" s="34" t="str">
        <f t="shared" si="101"/>
        <v/>
      </c>
      <c r="K1284" s="34" t="str">
        <f t="shared" si="102"/>
        <v/>
      </c>
      <c r="O1284" t="s">
        <v>5052</v>
      </c>
      <c r="P1284" s="34" t="str">
        <f t="shared" si="100"/>
        <v/>
      </c>
      <c r="V1284" t="s">
        <v>16</v>
      </c>
      <c r="W1284" t="s">
        <v>1772</v>
      </c>
      <c r="X1284" t="s">
        <v>1773</v>
      </c>
      <c r="Y1284" t="s">
        <v>1755</v>
      </c>
      <c r="Z1284" t="s">
        <v>1756</v>
      </c>
      <c r="AA1284" t="s">
        <v>3193</v>
      </c>
      <c r="AB1284" t="s">
        <v>3196</v>
      </c>
    </row>
    <row r="1285" spans="1:28" ht="15" hidden="1" customHeight="1" x14ac:dyDescent="0.2">
      <c r="A1285" s="58" t="s">
        <v>1008</v>
      </c>
      <c r="B1285" s="58" t="s">
        <v>5051</v>
      </c>
      <c r="C1285" s="57">
        <f t="shared" ca="1" si="103"/>
        <v>67</v>
      </c>
      <c r="D1285" s="58" t="s">
        <v>5061</v>
      </c>
      <c r="E1285" s="58"/>
      <c r="F1285" s="56" t="str">
        <f>IF(AND(V1285="TEXT",AB1285&lt;&gt;""),"Coded",VLOOKUP(V1285,Lists!$E$1:$F$12,2,FALSE))</f>
        <v>Coded</v>
      </c>
      <c r="G1285" s="57">
        <f t="shared" ref="G1285:G1348" ca="1" si="104">IF(F1285="Coded",IF(D1285&lt;&gt;OFFSET(D1285,-1,0),1,_xlfn.MAXIFS(INDIRECT("G$1:G"&amp;ROW()-1),INDIRECT("A$1:A"&amp;ROW()-1),A1285,INDIRECT("D$1:D"&amp;ROW()-1),D1285)+1),"")</f>
        <v>12</v>
      </c>
      <c r="H1285" s="58" t="s">
        <v>3197</v>
      </c>
      <c r="J1285" s="34" t="str">
        <f t="shared" si="101"/>
        <v/>
      </c>
      <c r="K1285" s="34" t="str">
        <f t="shared" si="102"/>
        <v/>
      </c>
      <c r="O1285" t="s">
        <v>5052</v>
      </c>
      <c r="P1285" s="34" t="str">
        <f t="shared" si="100"/>
        <v/>
      </c>
      <c r="V1285" t="s">
        <v>16</v>
      </c>
      <c r="W1285" t="s">
        <v>1772</v>
      </c>
      <c r="X1285" t="s">
        <v>1773</v>
      </c>
      <c r="Y1285" t="s">
        <v>1755</v>
      </c>
      <c r="Z1285" t="s">
        <v>1756</v>
      </c>
      <c r="AA1285" t="s">
        <v>3197</v>
      </c>
      <c r="AB1285" t="s">
        <v>3198</v>
      </c>
    </row>
    <row r="1286" spans="1:28" ht="15" hidden="1" customHeight="1" x14ac:dyDescent="0.2">
      <c r="A1286" s="58" t="s">
        <v>1008</v>
      </c>
      <c r="B1286" s="58" t="s">
        <v>5051</v>
      </c>
      <c r="C1286" s="57">
        <f t="shared" ca="1" si="103"/>
        <v>67</v>
      </c>
      <c r="D1286" s="58" t="s">
        <v>5061</v>
      </c>
      <c r="E1286" s="58"/>
      <c r="F1286" s="56" t="str">
        <f>IF(AND(V1286="TEXT",AB1286&lt;&gt;""),"Coded",VLOOKUP(V1286,Lists!$E$1:$F$12,2,FALSE))</f>
        <v>Coded</v>
      </c>
      <c r="G1286" s="57">
        <f t="shared" ca="1" si="104"/>
        <v>13</v>
      </c>
      <c r="H1286" s="58" t="s">
        <v>3199</v>
      </c>
      <c r="J1286" s="34" t="str">
        <f t="shared" si="101"/>
        <v/>
      </c>
      <c r="K1286" s="34" t="str">
        <f t="shared" si="102"/>
        <v/>
      </c>
      <c r="O1286" t="s">
        <v>5052</v>
      </c>
      <c r="P1286" s="34" t="str">
        <f t="shared" si="100"/>
        <v/>
      </c>
      <c r="V1286" t="s">
        <v>16</v>
      </c>
      <c r="W1286" t="s">
        <v>1772</v>
      </c>
      <c r="X1286" t="s">
        <v>1773</v>
      </c>
      <c r="Y1286" t="s">
        <v>1755</v>
      </c>
      <c r="Z1286" t="s">
        <v>1756</v>
      </c>
      <c r="AA1286" t="s">
        <v>3199</v>
      </c>
      <c r="AB1286" t="s">
        <v>3202</v>
      </c>
    </row>
    <row r="1287" spans="1:28" ht="15" hidden="1" customHeight="1" x14ac:dyDescent="0.2">
      <c r="A1287" s="58" t="s">
        <v>1008</v>
      </c>
      <c r="B1287" s="58" t="s">
        <v>5051</v>
      </c>
      <c r="C1287" s="57">
        <f t="shared" ca="1" si="103"/>
        <v>67</v>
      </c>
      <c r="D1287" s="58" t="s">
        <v>5061</v>
      </c>
      <c r="E1287" s="58"/>
      <c r="F1287" s="56" t="str">
        <f>IF(AND(V1287="TEXT",AB1287&lt;&gt;""),"Coded",VLOOKUP(V1287,Lists!$E$1:$F$12,2,FALSE))</f>
        <v>Coded</v>
      </c>
      <c r="G1287" s="57">
        <f t="shared" ca="1" si="104"/>
        <v>14</v>
      </c>
      <c r="H1287" s="58" t="s">
        <v>3203</v>
      </c>
      <c r="J1287" s="34" t="str">
        <f t="shared" si="101"/>
        <v/>
      </c>
      <c r="K1287" s="34" t="str">
        <f t="shared" si="102"/>
        <v/>
      </c>
      <c r="O1287" t="s">
        <v>5052</v>
      </c>
      <c r="P1287" s="34" t="str">
        <f t="shared" si="100"/>
        <v/>
      </c>
      <c r="V1287" t="s">
        <v>16</v>
      </c>
      <c r="W1287" t="s">
        <v>1772</v>
      </c>
      <c r="X1287" t="s">
        <v>1773</v>
      </c>
      <c r="Y1287" t="s">
        <v>1755</v>
      </c>
      <c r="Z1287" t="s">
        <v>1756</v>
      </c>
      <c r="AA1287" t="s">
        <v>3203</v>
      </c>
      <c r="AB1287" t="s">
        <v>3206</v>
      </c>
    </row>
    <row r="1288" spans="1:28" ht="15" hidden="1" customHeight="1" x14ac:dyDescent="0.2">
      <c r="A1288" s="58" t="s">
        <v>1008</v>
      </c>
      <c r="B1288" s="58" t="s">
        <v>5051</v>
      </c>
      <c r="C1288" s="57">
        <f t="shared" ca="1" si="103"/>
        <v>67</v>
      </c>
      <c r="D1288" s="58" t="s">
        <v>5061</v>
      </c>
      <c r="E1288" s="58"/>
      <c r="F1288" s="56" t="str">
        <f>IF(AND(V1288="TEXT",AB1288&lt;&gt;""),"Coded",VLOOKUP(V1288,Lists!$E$1:$F$12,2,FALSE))</f>
        <v>Coded</v>
      </c>
      <c r="G1288" s="57">
        <f t="shared" ca="1" si="104"/>
        <v>15</v>
      </c>
      <c r="H1288" s="58" t="s">
        <v>3207</v>
      </c>
      <c r="J1288" s="34" t="str">
        <f t="shared" si="101"/>
        <v/>
      </c>
      <c r="K1288" s="34" t="str">
        <f t="shared" si="102"/>
        <v/>
      </c>
      <c r="O1288" t="s">
        <v>5052</v>
      </c>
      <c r="P1288" s="34" t="str">
        <f t="shared" si="100"/>
        <v/>
      </c>
      <c r="V1288" t="s">
        <v>16</v>
      </c>
      <c r="W1288" t="s">
        <v>1772</v>
      </c>
      <c r="X1288" t="s">
        <v>1773</v>
      </c>
      <c r="Y1288" t="s">
        <v>1755</v>
      </c>
      <c r="Z1288" t="s">
        <v>1756</v>
      </c>
      <c r="AA1288" t="s">
        <v>3207</v>
      </c>
      <c r="AB1288" t="s">
        <v>3210</v>
      </c>
    </row>
    <row r="1289" spans="1:28" ht="15" hidden="1" customHeight="1" x14ac:dyDescent="0.2">
      <c r="A1289" s="58" t="s">
        <v>1008</v>
      </c>
      <c r="B1289" s="58" t="s">
        <v>5051</v>
      </c>
      <c r="C1289" s="57">
        <f t="shared" ca="1" si="103"/>
        <v>67</v>
      </c>
      <c r="D1289" s="58" t="s">
        <v>5061</v>
      </c>
      <c r="E1289" s="58"/>
      <c r="F1289" s="56" t="str">
        <f>IF(AND(V1289="TEXT",AB1289&lt;&gt;""),"Coded",VLOOKUP(V1289,Lists!$E$1:$F$12,2,FALSE))</f>
        <v>Coded</v>
      </c>
      <c r="G1289" s="57">
        <f t="shared" ca="1" si="104"/>
        <v>16</v>
      </c>
      <c r="H1289" s="58" t="s">
        <v>3211</v>
      </c>
      <c r="J1289" s="34" t="str">
        <f t="shared" si="101"/>
        <v/>
      </c>
      <c r="K1289" s="34" t="str">
        <f t="shared" si="102"/>
        <v/>
      </c>
      <c r="O1289" t="s">
        <v>5052</v>
      </c>
      <c r="P1289" s="34" t="str">
        <f t="shared" si="100"/>
        <v/>
      </c>
      <c r="V1289" t="s">
        <v>16</v>
      </c>
      <c r="W1289" t="s">
        <v>1772</v>
      </c>
      <c r="X1289" t="s">
        <v>1773</v>
      </c>
      <c r="Y1289" t="s">
        <v>1755</v>
      </c>
      <c r="Z1289" t="s">
        <v>1756</v>
      </c>
      <c r="AA1289" t="s">
        <v>3211</v>
      </c>
      <c r="AB1289" t="s">
        <v>3214</v>
      </c>
    </row>
    <row r="1290" spans="1:28" ht="15" hidden="1" customHeight="1" x14ac:dyDescent="0.2">
      <c r="A1290" s="58" t="s">
        <v>1008</v>
      </c>
      <c r="B1290" s="58" t="s">
        <v>5051</v>
      </c>
      <c r="C1290" s="57">
        <f t="shared" ca="1" si="103"/>
        <v>67</v>
      </c>
      <c r="D1290" s="58" t="s">
        <v>5061</v>
      </c>
      <c r="E1290" s="58"/>
      <c r="F1290" s="56" t="str">
        <f>IF(AND(V1290="TEXT",AB1290&lt;&gt;""),"Coded",VLOOKUP(V1290,Lists!$E$1:$F$12,2,FALSE))</f>
        <v>Coded</v>
      </c>
      <c r="G1290" s="57">
        <f t="shared" ca="1" si="104"/>
        <v>17</v>
      </c>
      <c r="H1290" s="58" t="s">
        <v>3215</v>
      </c>
      <c r="J1290" s="34" t="str">
        <f t="shared" si="101"/>
        <v/>
      </c>
      <c r="K1290" s="34" t="str">
        <f t="shared" si="102"/>
        <v/>
      </c>
      <c r="O1290" t="s">
        <v>5052</v>
      </c>
      <c r="P1290" s="34" t="str">
        <f t="shared" si="100"/>
        <v/>
      </c>
      <c r="V1290" t="s">
        <v>16</v>
      </c>
      <c r="W1290" t="s">
        <v>1772</v>
      </c>
      <c r="X1290" t="s">
        <v>1773</v>
      </c>
      <c r="Y1290" t="s">
        <v>1755</v>
      </c>
      <c r="Z1290" t="s">
        <v>1756</v>
      </c>
      <c r="AA1290" t="s">
        <v>3215</v>
      </c>
      <c r="AB1290" t="s">
        <v>3218</v>
      </c>
    </row>
    <row r="1291" spans="1:28" ht="15" hidden="1" customHeight="1" x14ac:dyDescent="0.2">
      <c r="A1291" s="58" t="s">
        <v>1008</v>
      </c>
      <c r="B1291" s="58" t="s">
        <v>5051</v>
      </c>
      <c r="C1291" s="57">
        <f t="shared" ca="1" si="103"/>
        <v>67</v>
      </c>
      <c r="D1291" s="58" t="s">
        <v>5061</v>
      </c>
      <c r="E1291" s="58"/>
      <c r="F1291" s="56" t="str">
        <f>IF(AND(V1291="TEXT",AB1291&lt;&gt;""),"Coded",VLOOKUP(V1291,Lists!$E$1:$F$12,2,FALSE))</f>
        <v>Coded</v>
      </c>
      <c r="G1291" s="57">
        <f t="shared" ca="1" si="104"/>
        <v>18</v>
      </c>
      <c r="H1291" s="58" t="s">
        <v>3219</v>
      </c>
      <c r="J1291" s="34" t="str">
        <f t="shared" si="101"/>
        <v/>
      </c>
      <c r="K1291" s="34" t="str">
        <f t="shared" si="102"/>
        <v/>
      </c>
      <c r="O1291" t="s">
        <v>5052</v>
      </c>
      <c r="P1291" s="34" t="str">
        <f t="shared" si="100"/>
        <v/>
      </c>
      <c r="V1291" t="s">
        <v>16</v>
      </c>
      <c r="W1291" t="s">
        <v>1772</v>
      </c>
      <c r="X1291" t="s">
        <v>1773</v>
      </c>
      <c r="Y1291" t="s">
        <v>1755</v>
      </c>
      <c r="Z1291" t="s">
        <v>1756</v>
      </c>
      <c r="AA1291" t="s">
        <v>3219</v>
      </c>
      <c r="AB1291" t="s">
        <v>3222</v>
      </c>
    </row>
    <row r="1292" spans="1:28" ht="15" hidden="1" customHeight="1" x14ac:dyDescent="0.2">
      <c r="A1292" s="58" t="s">
        <v>1008</v>
      </c>
      <c r="B1292" s="58" t="s">
        <v>5051</v>
      </c>
      <c r="C1292" s="57">
        <f t="shared" ca="1" si="103"/>
        <v>67</v>
      </c>
      <c r="D1292" s="58" t="s">
        <v>5061</v>
      </c>
      <c r="E1292" s="58"/>
      <c r="F1292" s="56" t="str">
        <f>IF(AND(V1292="TEXT",AB1292&lt;&gt;""),"Coded",VLOOKUP(V1292,Lists!$E$1:$F$12,2,FALSE))</f>
        <v>Coded</v>
      </c>
      <c r="G1292" s="57">
        <f t="shared" ca="1" si="104"/>
        <v>19</v>
      </c>
      <c r="H1292" s="58" t="s">
        <v>3223</v>
      </c>
      <c r="J1292" s="34" t="str">
        <f t="shared" si="101"/>
        <v/>
      </c>
      <c r="K1292" s="34" t="str">
        <f t="shared" si="102"/>
        <v/>
      </c>
      <c r="O1292" t="s">
        <v>5052</v>
      </c>
      <c r="P1292" s="34" t="str">
        <f t="shared" si="100"/>
        <v/>
      </c>
      <c r="V1292" t="s">
        <v>16</v>
      </c>
      <c r="W1292" t="s">
        <v>1772</v>
      </c>
      <c r="X1292" t="s">
        <v>1773</v>
      </c>
      <c r="Y1292" t="s">
        <v>1755</v>
      </c>
      <c r="Z1292" t="s">
        <v>1756</v>
      </c>
      <c r="AA1292" t="s">
        <v>3223</v>
      </c>
      <c r="AB1292" t="s">
        <v>3226</v>
      </c>
    </row>
    <row r="1293" spans="1:28" ht="15" hidden="1" customHeight="1" x14ac:dyDescent="0.2">
      <c r="A1293" s="58" t="s">
        <v>1008</v>
      </c>
      <c r="B1293" s="58" t="s">
        <v>5051</v>
      </c>
      <c r="C1293" s="57">
        <f t="shared" ca="1" si="103"/>
        <v>67</v>
      </c>
      <c r="D1293" s="58" t="s">
        <v>5061</v>
      </c>
      <c r="E1293" s="58"/>
      <c r="F1293" s="56" t="str">
        <f>IF(AND(V1293="TEXT",AB1293&lt;&gt;""),"Coded",VLOOKUP(V1293,Lists!$E$1:$F$12,2,FALSE))</f>
        <v>Coded</v>
      </c>
      <c r="G1293" s="57">
        <f t="shared" ca="1" si="104"/>
        <v>20</v>
      </c>
      <c r="H1293" s="58" t="s">
        <v>580</v>
      </c>
      <c r="J1293" s="34" t="str">
        <f t="shared" si="101"/>
        <v/>
      </c>
      <c r="K1293" s="34" t="str">
        <f t="shared" si="102"/>
        <v/>
      </c>
      <c r="O1293" t="s">
        <v>5052</v>
      </c>
      <c r="P1293" s="34" t="str">
        <f t="shared" si="100"/>
        <v/>
      </c>
      <c r="V1293" t="s">
        <v>16</v>
      </c>
      <c r="W1293" t="s">
        <v>1772</v>
      </c>
      <c r="X1293" t="s">
        <v>1773</v>
      </c>
      <c r="Y1293" t="s">
        <v>1755</v>
      </c>
      <c r="Z1293" t="s">
        <v>1756</v>
      </c>
      <c r="AA1293" t="s">
        <v>580</v>
      </c>
      <c r="AB1293" t="s">
        <v>3227</v>
      </c>
    </row>
    <row r="1294" spans="1:28" ht="15" hidden="1" customHeight="1" x14ac:dyDescent="0.2">
      <c r="A1294" s="58" t="s">
        <v>1008</v>
      </c>
      <c r="B1294" s="58" t="s">
        <v>5051</v>
      </c>
      <c r="C1294" s="57">
        <f t="shared" ca="1" si="103"/>
        <v>68</v>
      </c>
      <c r="D1294" s="58" t="s">
        <v>5062</v>
      </c>
      <c r="E1294" s="58"/>
      <c r="F1294" s="56" t="str">
        <f>IF(AND(V1294="TEXT",AB1294&lt;&gt;""),"Coded",VLOOKUP(V1294,Lists!$E$1:$F$12,2,FALSE))</f>
        <v>Boolean</v>
      </c>
      <c r="G1294" s="57" t="str">
        <f t="shared" ca="1" si="104"/>
        <v/>
      </c>
      <c r="H1294" s="58" t="s">
        <v>1015</v>
      </c>
      <c r="J1294" s="34" t="str">
        <f t="shared" si="101"/>
        <v>Yes/no</v>
      </c>
      <c r="K1294" s="34" t="str">
        <f t="shared" si="102"/>
        <v/>
      </c>
      <c r="O1294" t="s">
        <v>5052</v>
      </c>
      <c r="P1294" s="34" t="str">
        <f t="shared" si="100"/>
        <v/>
      </c>
      <c r="V1294" t="s">
        <v>24</v>
      </c>
      <c r="W1294" t="s">
        <v>1787</v>
      </c>
      <c r="X1294" t="s">
        <v>1788</v>
      </c>
      <c r="Y1294" t="s">
        <v>1015</v>
      </c>
      <c r="Z1294" t="s">
        <v>1015</v>
      </c>
      <c r="AA1294" t="s">
        <v>1015</v>
      </c>
      <c r="AB1294" t="s">
        <v>1015</v>
      </c>
    </row>
    <row r="1295" spans="1:28" ht="15" hidden="1" customHeight="1" x14ac:dyDescent="0.2">
      <c r="A1295" s="58" t="s">
        <v>1008</v>
      </c>
      <c r="B1295" s="58" t="s">
        <v>5051</v>
      </c>
      <c r="C1295" s="57">
        <f t="shared" ca="1" si="103"/>
        <v>69</v>
      </c>
      <c r="D1295" s="58" t="s">
        <v>5063</v>
      </c>
      <c r="E1295" s="58"/>
      <c r="F1295" s="56" t="str">
        <f>IF(AND(V1295="TEXT",AB1295&lt;&gt;""),"Coded",VLOOKUP(V1295,Lists!$E$1:$F$12,2,FALSE))</f>
        <v>Coded</v>
      </c>
      <c r="G1295" s="57">
        <f t="shared" ca="1" si="104"/>
        <v>1</v>
      </c>
      <c r="H1295" s="58" t="s">
        <v>49</v>
      </c>
      <c r="J1295" s="34" t="str">
        <f t="shared" si="101"/>
        <v/>
      </c>
      <c r="K1295" s="34" t="str">
        <f t="shared" si="102"/>
        <v/>
      </c>
      <c r="O1295" t="s">
        <v>5052</v>
      </c>
      <c r="P1295" s="34" t="str">
        <f t="shared" si="100"/>
        <v/>
      </c>
      <c r="V1295" t="s">
        <v>16</v>
      </c>
      <c r="W1295" t="s">
        <v>1785</v>
      </c>
      <c r="X1295" t="s">
        <v>1786</v>
      </c>
      <c r="Y1295" t="s">
        <v>1755</v>
      </c>
      <c r="Z1295" t="s">
        <v>1756</v>
      </c>
      <c r="AA1295" t="s">
        <v>49</v>
      </c>
      <c r="AB1295" t="s">
        <v>3155</v>
      </c>
    </row>
    <row r="1296" spans="1:28" ht="15" hidden="1" customHeight="1" x14ac:dyDescent="0.2">
      <c r="A1296" s="58" t="s">
        <v>1008</v>
      </c>
      <c r="B1296" s="58" t="s">
        <v>5051</v>
      </c>
      <c r="C1296" s="57">
        <f t="shared" ca="1" si="103"/>
        <v>69</v>
      </c>
      <c r="D1296" s="58" t="s">
        <v>5063</v>
      </c>
      <c r="E1296" s="58"/>
      <c r="F1296" s="56" t="str">
        <f>IF(AND(V1296="TEXT",AB1296&lt;&gt;""),"Coded",VLOOKUP(V1296,Lists!$E$1:$F$12,2,FALSE))</f>
        <v>Coded</v>
      </c>
      <c r="G1296" s="57">
        <f t="shared" ca="1" si="104"/>
        <v>2</v>
      </c>
      <c r="H1296" s="58" t="s">
        <v>3156</v>
      </c>
      <c r="J1296" s="34" t="str">
        <f t="shared" si="101"/>
        <v/>
      </c>
      <c r="K1296" s="34" t="str">
        <f t="shared" si="102"/>
        <v/>
      </c>
      <c r="O1296" t="s">
        <v>5052</v>
      </c>
      <c r="P1296" s="34" t="str">
        <f t="shared" si="100"/>
        <v/>
      </c>
      <c r="V1296" t="s">
        <v>16</v>
      </c>
      <c r="W1296" t="s">
        <v>1785</v>
      </c>
      <c r="X1296" t="s">
        <v>1786</v>
      </c>
      <c r="Y1296" t="s">
        <v>1755</v>
      </c>
      <c r="Z1296" t="s">
        <v>1756</v>
      </c>
      <c r="AA1296" t="s">
        <v>3156</v>
      </c>
      <c r="AB1296" t="s">
        <v>3160</v>
      </c>
    </row>
    <row r="1297" spans="1:28" ht="15" hidden="1" customHeight="1" x14ac:dyDescent="0.2">
      <c r="A1297" s="58" t="s">
        <v>1008</v>
      </c>
      <c r="B1297" s="58" t="s">
        <v>5051</v>
      </c>
      <c r="C1297" s="57">
        <f t="shared" ca="1" si="103"/>
        <v>69</v>
      </c>
      <c r="D1297" s="58" t="s">
        <v>5063</v>
      </c>
      <c r="E1297" s="58"/>
      <c r="F1297" s="56" t="str">
        <f>IF(AND(V1297="TEXT",AB1297&lt;&gt;""),"Coded",VLOOKUP(V1297,Lists!$E$1:$F$12,2,FALSE))</f>
        <v>Coded</v>
      </c>
      <c r="G1297" s="57">
        <f t="shared" ca="1" si="104"/>
        <v>3</v>
      </c>
      <c r="H1297" s="58" t="s">
        <v>3161</v>
      </c>
      <c r="J1297" s="34" t="str">
        <f t="shared" si="101"/>
        <v/>
      </c>
      <c r="K1297" s="34" t="str">
        <f t="shared" si="102"/>
        <v/>
      </c>
      <c r="O1297" t="s">
        <v>5052</v>
      </c>
      <c r="P1297" s="34" t="str">
        <f t="shared" si="100"/>
        <v/>
      </c>
      <c r="V1297" t="s">
        <v>16</v>
      </c>
      <c r="W1297" t="s">
        <v>1785</v>
      </c>
      <c r="X1297" t="s">
        <v>1786</v>
      </c>
      <c r="Y1297" t="s">
        <v>1755</v>
      </c>
      <c r="Z1297" t="s">
        <v>1756</v>
      </c>
      <c r="AA1297" t="s">
        <v>3161</v>
      </c>
      <c r="AB1297" t="s">
        <v>3164</v>
      </c>
    </row>
    <row r="1298" spans="1:28" ht="15" hidden="1" customHeight="1" x14ac:dyDescent="0.2">
      <c r="A1298" s="58" t="s">
        <v>1008</v>
      </c>
      <c r="B1298" s="58" t="s">
        <v>5051</v>
      </c>
      <c r="C1298" s="57">
        <f t="shared" ca="1" si="103"/>
        <v>69</v>
      </c>
      <c r="D1298" s="58" t="s">
        <v>5063</v>
      </c>
      <c r="E1298" s="58"/>
      <c r="F1298" s="56" t="str">
        <f>IF(AND(V1298="TEXT",AB1298&lt;&gt;""),"Coded",VLOOKUP(V1298,Lists!$E$1:$F$12,2,FALSE))</f>
        <v>Coded</v>
      </c>
      <c r="G1298" s="57">
        <f t="shared" ca="1" si="104"/>
        <v>4</v>
      </c>
      <c r="H1298" s="58" t="s">
        <v>3165</v>
      </c>
      <c r="J1298" s="34" t="str">
        <f t="shared" si="101"/>
        <v/>
      </c>
      <c r="K1298" s="34" t="str">
        <f t="shared" si="102"/>
        <v/>
      </c>
      <c r="O1298" t="s">
        <v>5052</v>
      </c>
      <c r="P1298" s="34" t="str">
        <f t="shared" ref="P1298:P1361" si="105">IF(RIGHT(TRIM(SUBSTITUTE(D1298,":","")),7)="specify","Hide concept if ["&amp;D1297&amp;"] &lt;&gt; 'Other'","")</f>
        <v/>
      </c>
      <c r="V1298" t="s">
        <v>16</v>
      </c>
      <c r="W1298" t="s">
        <v>1785</v>
      </c>
      <c r="X1298" t="s">
        <v>1786</v>
      </c>
      <c r="Y1298" t="s">
        <v>1755</v>
      </c>
      <c r="Z1298" t="s">
        <v>1756</v>
      </c>
      <c r="AA1298" t="s">
        <v>3165</v>
      </c>
      <c r="AB1298" t="s">
        <v>3168</v>
      </c>
    </row>
    <row r="1299" spans="1:28" ht="15" hidden="1" customHeight="1" x14ac:dyDescent="0.2">
      <c r="A1299" s="58" t="s">
        <v>1008</v>
      </c>
      <c r="B1299" s="58" t="s">
        <v>5051</v>
      </c>
      <c r="C1299" s="57">
        <f t="shared" ca="1" si="103"/>
        <v>69</v>
      </c>
      <c r="D1299" s="58" t="s">
        <v>5063</v>
      </c>
      <c r="E1299" s="58"/>
      <c r="F1299" s="56" t="str">
        <f>IF(AND(V1299="TEXT",AB1299&lt;&gt;""),"Coded",VLOOKUP(V1299,Lists!$E$1:$F$12,2,FALSE))</f>
        <v>Coded</v>
      </c>
      <c r="G1299" s="57">
        <f t="shared" ca="1" si="104"/>
        <v>5</v>
      </c>
      <c r="H1299" s="58" t="s">
        <v>3169</v>
      </c>
      <c r="J1299" s="34" t="str">
        <f t="shared" si="101"/>
        <v/>
      </c>
      <c r="K1299" s="34" t="str">
        <f t="shared" si="102"/>
        <v/>
      </c>
      <c r="O1299" t="s">
        <v>5052</v>
      </c>
      <c r="P1299" s="34" t="str">
        <f t="shared" si="105"/>
        <v/>
      </c>
      <c r="V1299" t="s">
        <v>16</v>
      </c>
      <c r="W1299" t="s">
        <v>1785</v>
      </c>
      <c r="X1299" t="s">
        <v>1786</v>
      </c>
      <c r="Y1299" t="s">
        <v>1755</v>
      </c>
      <c r="Z1299" t="s">
        <v>1756</v>
      </c>
      <c r="AA1299" t="s">
        <v>3169</v>
      </c>
      <c r="AB1299" t="s">
        <v>3172</v>
      </c>
    </row>
    <row r="1300" spans="1:28" ht="15" hidden="1" customHeight="1" x14ac:dyDescent="0.2">
      <c r="A1300" s="58" t="s">
        <v>1008</v>
      </c>
      <c r="B1300" s="58" t="s">
        <v>5051</v>
      </c>
      <c r="C1300" s="57">
        <f t="shared" ca="1" si="103"/>
        <v>69</v>
      </c>
      <c r="D1300" s="58" t="s">
        <v>5063</v>
      </c>
      <c r="E1300" s="58"/>
      <c r="F1300" s="56" t="str">
        <f>IF(AND(V1300="TEXT",AB1300&lt;&gt;""),"Coded",VLOOKUP(V1300,Lists!$E$1:$F$12,2,FALSE))</f>
        <v>Coded</v>
      </c>
      <c r="G1300" s="57">
        <f t="shared" ca="1" si="104"/>
        <v>6</v>
      </c>
      <c r="H1300" s="58" t="s">
        <v>3173</v>
      </c>
      <c r="J1300" s="34" t="str">
        <f t="shared" si="101"/>
        <v/>
      </c>
      <c r="K1300" s="34" t="str">
        <f t="shared" si="102"/>
        <v/>
      </c>
      <c r="O1300" t="s">
        <v>5052</v>
      </c>
      <c r="P1300" s="34" t="str">
        <f t="shared" si="105"/>
        <v/>
      </c>
      <c r="V1300" t="s">
        <v>16</v>
      </c>
      <c r="W1300" t="s">
        <v>1785</v>
      </c>
      <c r="X1300" t="s">
        <v>1786</v>
      </c>
      <c r="Y1300" t="s">
        <v>1755</v>
      </c>
      <c r="Z1300" t="s">
        <v>1756</v>
      </c>
      <c r="AA1300" t="s">
        <v>3173</v>
      </c>
      <c r="AB1300" t="s">
        <v>3176</v>
      </c>
    </row>
    <row r="1301" spans="1:28" ht="15" hidden="1" customHeight="1" x14ac:dyDescent="0.2">
      <c r="A1301" s="58" t="s">
        <v>1008</v>
      </c>
      <c r="B1301" s="58" t="s">
        <v>5051</v>
      </c>
      <c r="C1301" s="57">
        <f t="shared" ca="1" si="103"/>
        <v>69</v>
      </c>
      <c r="D1301" s="58" t="s">
        <v>5063</v>
      </c>
      <c r="E1301" s="58"/>
      <c r="F1301" s="56" t="str">
        <f>IF(AND(V1301="TEXT",AB1301&lt;&gt;""),"Coded",VLOOKUP(V1301,Lists!$E$1:$F$12,2,FALSE))</f>
        <v>Coded</v>
      </c>
      <c r="G1301" s="57">
        <f t="shared" ca="1" si="104"/>
        <v>7</v>
      </c>
      <c r="H1301" s="58" t="s">
        <v>3177</v>
      </c>
      <c r="J1301" s="34" t="str">
        <f t="shared" si="101"/>
        <v/>
      </c>
      <c r="K1301" s="34" t="str">
        <f t="shared" si="102"/>
        <v/>
      </c>
      <c r="O1301" t="s">
        <v>5052</v>
      </c>
      <c r="P1301" s="34" t="str">
        <f t="shared" si="105"/>
        <v/>
      </c>
      <c r="V1301" t="s">
        <v>16</v>
      </c>
      <c r="W1301" t="s">
        <v>1785</v>
      </c>
      <c r="X1301" t="s">
        <v>1786</v>
      </c>
      <c r="Y1301" t="s">
        <v>1755</v>
      </c>
      <c r="Z1301" t="s">
        <v>1756</v>
      </c>
      <c r="AA1301" t="s">
        <v>3177</v>
      </c>
      <c r="AB1301" t="s">
        <v>3180</v>
      </c>
    </row>
    <row r="1302" spans="1:28" ht="15" hidden="1" customHeight="1" x14ac:dyDescent="0.2">
      <c r="A1302" s="58" t="s">
        <v>1008</v>
      </c>
      <c r="B1302" s="58" t="s">
        <v>5051</v>
      </c>
      <c r="C1302" s="57">
        <f t="shared" ca="1" si="103"/>
        <v>69</v>
      </c>
      <c r="D1302" s="58" t="s">
        <v>5063</v>
      </c>
      <c r="E1302" s="58"/>
      <c r="F1302" s="56" t="str">
        <f>IF(AND(V1302="TEXT",AB1302&lt;&gt;""),"Coded",VLOOKUP(V1302,Lists!$E$1:$F$12,2,FALSE))</f>
        <v>Coded</v>
      </c>
      <c r="G1302" s="57">
        <f t="shared" ca="1" si="104"/>
        <v>8</v>
      </c>
      <c r="H1302" s="58" t="s">
        <v>3181</v>
      </c>
      <c r="J1302" s="34" t="str">
        <f t="shared" si="101"/>
        <v/>
      </c>
      <c r="K1302" s="34" t="str">
        <f t="shared" si="102"/>
        <v/>
      </c>
      <c r="O1302" t="s">
        <v>5052</v>
      </c>
      <c r="P1302" s="34" t="str">
        <f t="shared" si="105"/>
        <v/>
      </c>
      <c r="V1302" t="s">
        <v>16</v>
      </c>
      <c r="W1302" t="s">
        <v>1785</v>
      </c>
      <c r="X1302" t="s">
        <v>1786</v>
      </c>
      <c r="Y1302" t="s">
        <v>1755</v>
      </c>
      <c r="Z1302" t="s">
        <v>1756</v>
      </c>
      <c r="AA1302" t="s">
        <v>3181</v>
      </c>
      <c r="AB1302" t="s">
        <v>3184</v>
      </c>
    </row>
    <row r="1303" spans="1:28" ht="15" hidden="1" customHeight="1" x14ac:dyDescent="0.2">
      <c r="A1303" s="58" t="s">
        <v>1008</v>
      </c>
      <c r="B1303" s="58" t="s">
        <v>5051</v>
      </c>
      <c r="C1303" s="57">
        <f t="shared" ca="1" si="103"/>
        <v>69</v>
      </c>
      <c r="D1303" s="58" t="s">
        <v>5063</v>
      </c>
      <c r="E1303" s="58"/>
      <c r="F1303" s="56" t="str">
        <f>IF(AND(V1303="TEXT",AB1303&lt;&gt;""),"Coded",VLOOKUP(V1303,Lists!$E$1:$F$12,2,FALSE))</f>
        <v>Coded</v>
      </c>
      <c r="G1303" s="57">
        <f t="shared" ca="1" si="104"/>
        <v>9</v>
      </c>
      <c r="H1303" s="58" t="s">
        <v>3185</v>
      </c>
      <c r="J1303" s="34" t="str">
        <f t="shared" si="101"/>
        <v/>
      </c>
      <c r="K1303" s="34" t="str">
        <f t="shared" si="102"/>
        <v/>
      </c>
      <c r="O1303" t="s">
        <v>5052</v>
      </c>
      <c r="P1303" s="34" t="str">
        <f t="shared" si="105"/>
        <v/>
      </c>
      <c r="V1303" t="s">
        <v>16</v>
      </c>
      <c r="W1303" t="s">
        <v>1785</v>
      </c>
      <c r="X1303" t="s">
        <v>1786</v>
      </c>
      <c r="Y1303" t="s">
        <v>1755</v>
      </c>
      <c r="Z1303" t="s">
        <v>1756</v>
      </c>
      <c r="AA1303" t="s">
        <v>3185</v>
      </c>
      <c r="AB1303" t="s">
        <v>3188</v>
      </c>
    </row>
    <row r="1304" spans="1:28" ht="15" hidden="1" customHeight="1" x14ac:dyDescent="0.2">
      <c r="A1304" s="58" t="s">
        <v>1008</v>
      </c>
      <c r="B1304" s="58" t="s">
        <v>5051</v>
      </c>
      <c r="C1304" s="57">
        <f t="shared" ca="1" si="103"/>
        <v>69</v>
      </c>
      <c r="D1304" s="58" t="s">
        <v>5063</v>
      </c>
      <c r="E1304" s="58"/>
      <c r="F1304" s="56" t="str">
        <f>IF(AND(V1304="TEXT",AB1304&lt;&gt;""),"Coded",VLOOKUP(V1304,Lists!$E$1:$F$12,2,FALSE))</f>
        <v>Coded</v>
      </c>
      <c r="G1304" s="57">
        <f t="shared" ca="1" si="104"/>
        <v>10</v>
      </c>
      <c r="H1304" s="58" t="s">
        <v>3189</v>
      </c>
      <c r="J1304" s="34" t="str">
        <f t="shared" si="101"/>
        <v/>
      </c>
      <c r="K1304" s="34" t="str">
        <f t="shared" si="102"/>
        <v/>
      </c>
      <c r="O1304" t="s">
        <v>5052</v>
      </c>
      <c r="P1304" s="34" t="str">
        <f t="shared" si="105"/>
        <v/>
      </c>
      <c r="V1304" t="s">
        <v>16</v>
      </c>
      <c r="W1304" t="s">
        <v>1785</v>
      </c>
      <c r="X1304" t="s">
        <v>1786</v>
      </c>
      <c r="Y1304" t="s">
        <v>1755</v>
      </c>
      <c r="Z1304" t="s">
        <v>1756</v>
      </c>
      <c r="AA1304" t="s">
        <v>3189</v>
      </c>
      <c r="AB1304" t="s">
        <v>3192</v>
      </c>
    </row>
    <row r="1305" spans="1:28" ht="15" hidden="1" customHeight="1" x14ac:dyDescent="0.2">
      <c r="A1305" s="58" t="s">
        <v>1008</v>
      </c>
      <c r="B1305" s="58" t="s">
        <v>5051</v>
      </c>
      <c r="C1305" s="57">
        <f t="shared" ca="1" si="103"/>
        <v>69</v>
      </c>
      <c r="D1305" s="58" t="s">
        <v>5063</v>
      </c>
      <c r="E1305" s="58"/>
      <c r="F1305" s="56" t="str">
        <f>IF(AND(V1305="TEXT",AB1305&lt;&gt;""),"Coded",VLOOKUP(V1305,Lists!$E$1:$F$12,2,FALSE))</f>
        <v>Coded</v>
      </c>
      <c r="G1305" s="57">
        <f t="shared" ca="1" si="104"/>
        <v>11</v>
      </c>
      <c r="H1305" s="58" t="s">
        <v>3193</v>
      </c>
      <c r="J1305" s="34" t="str">
        <f t="shared" si="101"/>
        <v/>
      </c>
      <c r="K1305" s="34" t="str">
        <f t="shared" si="102"/>
        <v/>
      </c>
      <c r="O1305" t="s">
        <v>5052</v>
      </c>
      <c r="P1305" s="34" t="str">
        <f t="shared" si="105"/>
        <v/>
      </c>
      <c r="V1305" t="s">
        <v>16</v>
      </c>
      <c r="W1305" t="s">
        <v>1785</v>
      </c>
      <c r="X1305" t="s">
        <v>1786</v>
      </c>
      <c r="Y1305" t="s">
        <v>1755</v>
      </c>
      <c r="Z1305" t="s">
        <v>1756</v>
      </c>
      <c r="AA1305" t="s">
        <v>3193</v>
      </c>
      <c r="AB1305" t="s">
        <v>3196</v>
      </c>
    </row>
    <row r="1306" spans="1:28" ht="15" hidden="1" customHeight="1" x14ac:dyDescent="0.2">
      <c r="A1306" s="58" t="s">
        <v>1008</v>
      </c>
      <c r="B1306" s="58" t="s">
        <v>5051</v>
      </c>
      <c r="C1306" s="57">
        <f t="shared" ca="1" si="103"/>
        <v>69</v>
      </c>
      <c r="D1306" s="58" t="s">
        <v>5063</v>
      </c>
      <c r="E1306" s="58"/>
      <c r="F1306" s="56" t="str">
        <f>IF(AND(V1306="TEXT",AB1306&lt;&gt;""),"Coded",VLOOKUP(V1306,Lists!$E$1:$F$12,2,FALSE))</f>
        <v>Coded</v>
      </c>
      <c r="G1306" s="57">
        <f t="shared" ca="1" si="104"/>
        <v>12</v>
      </c>
      <c r="H1306" s="58" t="s">
        <v>3197</v>
      </c>
      <c r="J1306" s="34" t="str">
        <f t="shared" si="101"/>
        <v/>
      </c>
      <c r="K1306" s="34" t="str">
        <f t="shared" si="102"/>
        <v/>
      </c>
      <c r="O1306" t="s">
        <v>5052</v>
      </c>
      <c r="P1306" s="34" t="str">
        <f t="shared" si="105"/>
        <v/>
      </c>
      <c r="V1306" t="s">
        <v>16</v>
      </c>
      <c r="W1306" t="s">
        <v>1785</v>
      </c>
      <c r="X1306" t="s">
        <v>1786</v>
      </c>
      <c r="Y1306" t="s">
        <v>1755</v>
      </c>
      <c r="Z1306" t="s">
        <v>1756</v>
      </c>
      <c r="AA1306" t="s">
        <v>3197</v>
      </c>
      <c r="AB1306" t="s">
        <v>3198</v>
      </c>
    </row>
    <row r="1307" spans="1:28" ht="15" hidden="1" customHeight="1" x14ac:dyDescent="0.2">
      <c r="A1307" s="58" t="s">
        <v>1008</v>
      </c>
      <c r="B1307" s="58" t="s">
        <v>5051</v>
      </c>
      <c r="C1307" s="57">
        <f t="shared" ca="1" si="103"/>
        <v>69</v>
      </c>
      <c r="D1307" s="58" t="s">
        <v>5063</v>
      </c>
      <c r="E1307" s="58"/>
      <c r="F1307" s="56" t="str">
        <f>IF(AND(V1307="TEXT",AB1307&lt;&gt;""),"Coded",VLOOKUP(V1307,Lists!$E$1:$F$12,2,FALSE))</f>
        <v>Coded</v>
      </c>
      <c r="G1307" s="57">
        <f t="shared" ca="1" si="104"/>
        <v>13</v>
      </c>
      <c r="H1307" s="58" t="s">
        <v>3199</v>
      </c>
      <c r="J1307" s="34" t="str">
        <f t="shared" si="101"/>
        <v/>
      </c>
      <c r="K1307" s="34" t="str">
        <f t="shared" si="102"/>
        <v/>
      </c>
      <c r="O1307" t="s">
        <v>5052</v>
      </c>
      <c r="P1307" s="34" t="str">
        <f t="shared" si="105"/>
        <v/>
      </c>
      <c r="V1307" t="s">
        <v>16</v>
      </c>
      <c r="W1307" t="s">
        <v>1785</v>
      </c>
      <c r="X1307" t="s">
        <v>1786</v>
      </c>
      <c r="Y1307" t="s">
        <v>1755</v>
      </c>
      <c r="Z1307" t="s">
        <v>1756</v>
      </c>
      <c r="AA1307" t="s">
        <v>3199</v>
      </c>
      <c r="AB1307" t="s">
        <v>3202</v>
      </c>
    </row>
    <row r="1308" spans="1:28" ht="15" hidden="1" customHeight="1" x14ac:dyDescent="0.2">
      <c r="A1308" s="58" t="s">
        <v>1008</v>
      </c>
      <c r="B1308" s="58" t="s">
        <v>5051</v>
      </c>
      <c r="C1308" s="57">
        <f t="shared" ca="1" si="103"/>
        <v>69</v>
      </c>
      <c r="D1308" s="58" t="s">
        <v>5063</v>
      </c>
      <c r="E1308" s="58"/>
      <c r="F1308" s="56" t="str">
        <f>IF(AND(V1308="TEXT",AB1308&lt;&gt;""),"Coded",VLOOKUP(V1308,Lists!$E$1:$F$12,2,FALSE))</f>
        <v>Coded</v>
      </c>
      <c r="G1308" s="57">
        <f t="shared" ca="1" si="104"/>
        <v>14</v>
      </c>
      <c r="H1308" s="58" t="s">
        <v>3203</v>
      </c>
      <c r="J1308" s="34" t="str">
        <f t="shared" si="101"/>
        <v/>
      </c>
      <c r="K1308" s="34" t="str">
        <f t="shared" si="102"/>
        <v/>
      </c>
      <c r="O1308" t="s">
        <v>5052</v>
      </c>
      <c r="P1308" s="34" t="str">
        <f t="shared" si="105"/>
        <v/>
      </c>
      <c r="V1308" t="s">
        <v>16</v>
      </c>
      <c r="W1308" t="s">
        <v>1785</v>
      </c>
      <c r="X1308" t="s">
        <v>1786</v>
      </c>
      <c r="Y1308" t="s">
        <v>1755</v>
      </c>
      <c r="Z1308" t="s">
        <v>1756</v>
      </c>
      <c r="AA1308" t="s">
        <v>3203</v>
      </c>
      <c r="AB1308" t="s">
        <v>3206</v>
      </c>
    </row>
    <row r="1309" spans="1:28" ht="15" hidden="1" customHeight="1" x14ac:dyDescent="0.2">
      <c r="A1309" s="58" t="s">
        <v>1008</v>
      </c>
      <c r="B1309" s="58" t="s">
        <v>5051</v>
      </c>
      <c r="C1309" s="57">
        <f t="shared" ca="1" si="103"/>
        <v>69</v>
      </c>
      <c r="D1309" s="58" t="s">
        <v>5063</v>
      </c>
      <c r="E1309" s="58"/>
      <c r="F1309" s="56" t="str">
        <f>IF(AND(V1309="TEXT",AB1309&lt;&gt;""),"Coded",VLOOKUP(V1309,Lists!$E$1:$F$12,2,FALSE))</f>
        <v>Coded</v>
      </c>
      <c r="G1309" s="57">
        <f t="shared" ca="1" si="104"/>
        <v>15</v>
      </c>
      <c r="H1309" s="58" t="s">
        <v>3207</v>
      </c>
      <c r="J1309" s="34" t="str">
        <f t="shared" si="101"/>
        <v/>
      </c>
      <c r="K1309" s="34" t="str">
        <f t="shared" si="102"/>
        <v/>
      </c>
      <c r="O1309" t="s">
        <v>5052</v>
      </c>
      <c r="P1309" s="34" t="str">
        <f t="shared" si="105"/>
        <v/>
      </c>
      <c r="V1309" t="s">
        <v>16</v>
      </c>
      <c r="W1309" t="s">
        <v>1785</v>
      </c>
      <c r="X1309" t="s">
        <v>1786</v>
      </c>
      <c r="Y1309" t="s">
        <v>1755</v>
      </c>
      <c r="Z1309" t="s">
        <v>1756</v>
      </c>
      <c r="AA1309" t="s">
        <v>3207</v>
      </c>
      <c r="AB1309" t="s">
        <v>3210</v>
      </c>
    </row>
    <row r="1310" spans="1:28" ht="15" hidden="1" customHeight="1" x14ac:dyDescent="0.2">
      <c r="A1310" s="58" t="s">
        <v>1008</v>
      </c>
      <c r="B1310" s="58" t="s">
        <v>5051</v>
      </c>
      <c r="C1310" s="57">
        <f t="shared" ca="1" si="103"/>
        <v>69</v>
      </c>
      <c r="D1310" s="58" t="s">
        <v>5063</v>
      </c>
      <c r="E1310" s="58"/>
      <c r="F1310" s="56" t="str">
        <f>IF(AND(V1310="TEXT",AB1310&lt;&gt;""),"Coded",VLOOKUP(V1310,Lists!$E$1:$F$12,2,FALSE))</f>
        <v>Coded</v>
      </c>
      <c r="G1310" s="57">
        <f t="shared" ca="1" si="104"/>
        <v>16</v>
      </c>
      <c r="H1310" s="58" t="s">
        <v>3211</v>
      </c>
      <c r="J1310" s="34" t="str">
        <f t="shared" si="101"/>
        <v/>
      </c>
      <c r="K1310" s="34" t="str">
        <f t="shared" si="102"/>
        <v/>
      </c>
      <c r="O1310" t="s">
        <v>5052</v>
      </c>
      <c r="P1310" s="34" t="str">
        <f t="shared" si="105"/>
        <v/>
      </c>
      <c r="V1310" t="s">
        <v>16</v>
      </c>
      <c r="W1310" t="s">
        <v>1785</v>
      </c>
      <c r="X1310" t="s">
        <v>1786</v>
      </c>
      <c r="Y1310" t="s">
        <v>1755</v>
      </c>
      <c r="Z1310" t="s">
        <v>1756</v>
      </c>
      <c r="AA1310" t="s">
        <v>3211</v>
      </c>
      <c r="AB1310" t="s">
        <v>3214</v>
      </c>
    </row>
    <row r="1311" spans="1:28" ht="15" hidden="1" customHeight="1" x14ac:dyDescent="0.2">
      <c r="A1311" s="58" t="s">
        <v>1008</v>
      </c>
      <c r="B1311" s="58" t="s">
        <v>5051</v>
      </c>
      <c r="C1311" s="57">
        <f t="shared" ca="1" si="103"/>
        <v>69</v>
      </c>
      <c r="D1311" s="58" t="s">
        <v>5063</v>
      </c>
      <c r="E1311" s="58"/>
      <c r="F1311" s="56" t="str">
        <f>IF(AND(V1311="TEXT",AB1311&lt;&gt;""),"Coded",VLOOKUP(V1311,Lists!$E$1:$F$12,2,FALSE))</f>
        <v>Coded</v>
      </c>
      <c r="G1311" s="57">
        <f t="shared" ca="1" si="104"/>
        <v>17</v>
      </c>
      <c r="H1311" s="58" t="s">
        <v>3215</v>
      </c>
      <c r="J1311" s="34" t="str">
        <f t="shared" si="101"/>
        <v/>
      </c>
      <c r="K1311" s="34" t="str">
        <f t="shared" si="102"/>
        <v/>
      </c>
      <c r="O1311" t="s">
        <v>5052</v>
      </c>
      <c r="P1311" s="34" t="str">
        <f t="shared" si="105"/>
        <v/>
      </c>
      <c r="V1311" t="s">
        <v>16</v>
      </c>
      <c r="W1311" t="s">
        <v>1785</v>
      </c>
      <c r="X1311" t="s">
        <v>1786</v>
      </c>
      <c r="Y1311" t="s">
        <v>1755</v>
      </c>
      <c r="Z1311" t="s">
        <v>1756</v>
      </c>
      <c r="AA1311" t="s">
        <v>3215</v>
      </c>
      <c r="AB1311" t="s">
        <v>3218</v>
      </c>
    </row>
    <row r="1312" spans="1:28" ht="15" hidden="1" customHeight="1" x14ac:dyDescent="0.2">
      <c r="A1312" s="58" t="s">
        <v>1008</v>
      </c>
      <c r="B1312" s="58" t="s">
        <v>5051</v>
      </c>
      <c r="C1312" s="57">
        <f t="shared" ca="1" si="103"/>
        <v>69</v>
      </c>
      <c r="D1312" s="58" t="s">
        <v>5063</v>
      </c>
      <c r="E1312" s="58"/>
      <c r="F1312" s="56" t="str">
        <f>IF(AND(V1312="TEXT",AB1312&lt;&gt;""),"Coded",VLOOKUP(V1312,Lists!$E$1:$F$12,2,FALSE))</f>
        <v>Coded</v>
      </c>
      <c r="G1312" s="57">
        <f t="shared" ca="1" si="104"/>
        <v>18</v>
      </c>
      <c r="H1312" s="58" t="s">
        <v>3219</v>
      </c>
      <c r="J1312" s="34" t="str">
        <f t="shared" si="101"/>
        <v/>
      </c>
      <c r="K1312" s="34" t="str">
        <f t="shared" si="102"/>
        <v/>
      </c>
      <c r="O1312" t="s">
        <v>5052</v>
      </c>
      <c r="P1312" s="34" t="str">
        <f t="shared" si="105"/>
        <v/>
      </c>
      <c r="V1312" t="s">
        <v>16</v>
      </c>
      <c r="W1312" t="s">
        <v>1785</v>
      </c>
      <c r="X1312" t="s">
        <v>1786</v>
      </c>
      <c r="Y1312" t="s">
        <v>1755</v>
      </c>
      <c r="Z1312" t="s">
        <v>1756</v>
      </c>
      <c r="AA1312" t="s">
        <v>3219</v>
      </c>
      <c r="AB1312" t="s">
        <v>3222</v>
      </c>
    </row>
    <row r="1313" spans="1:28" ht="15" hidden="1" customHeight="1" x14ac:dyDescent="0.2">
      <c r="A1313" s="58" t="s">
        <v>1008</v>
      </c>
      <c r="B1313" s="58" t="s">
        <v>5051</v>
      </c>
      <c r="C1313" s="57">
        <f t="shared" ca="1" si="103"/>
        <v>69</v>
      </c>
      <c r="D1313" s="58" t="s">
        <v>5063</v>
      </c>
      <c r="E1313" s="58"/>
      <c r="F1313" s="56" t="str">
        <f>IF(AND(V1313="TEXT",AB1313&lt;&gt;""),"Coded",VLOOKUP(V1313,Lists!$E$1:$F$12,2,FALSE))</f>
        <v>Coded</v>
      </c>
      <c r="G1313" s="57">
        <f t="shared" ca="1" si="104"/>
        <v>19</v>
      </c>
      <c r="H1313" s="58" t="s">
        <v>3223</v>
      </c>
      <c r="J1313" s="34" t="str">
        <f t="shared" si="101"/>
        <v/>
      </c>
      <c r="K1313" s="34" t="str">
        <f t="shared" si="102"/>
        <v/>
      </c>
      <c r="O1313" t="s">
        <v>5052</v>
      </c>
      <c r="P1313" s="34" t="str">
        <f t="shared" si="105"/>
        <v/>
      </c>
      <c r="V1313" t="s">
        <v>16</v>
      </c>
      <c r="W1313" t="s">
        <v>1785</v>
      </c>
      <c r="X1313" t="s">
        <v>1786</v>
      </c>
      <c r="Y1313" t="s">
        <v>1755</v>
      </c>
      <c r="Z1313" t="s">
        <v>1756</v>
      </c>
      <c r="AA1313" t="s">
        <v>3223</v>
      </c>
      <c r="AB1313" t="s">
        <v>3226</v>
      </c>
    </row>
    <row r="1314" spans="1:28" ht="15" hidden="1" customHeight="1" x14ac:dyDescent="0.2">
      <c r="A1314" s="58" t="s">
        <v>1008</v>
      </c>
      <c r="B1314" s="58" t="s">
        <v>5051</v>
      </c>
      <c r="C1314" s="57">
        <f t="shared" ca="1" si="103"/>
        <v>69</v>
      </c>
      <c r="D1314" s="58" t="s">
        <v>5063</v>
      </c>
      <c r="E1314" s="58"/>
      <c r="F1314" s="56" t="str">
        <f>IF(AND(V1314="TEXT",AB1314&lt;&gt;""),"Coded",VLOOKUP(V1314,Lists!$E$1:$F$12,2,FALSE))</f>
        <v>Coded</v>
      </c>
      <c r="G1314" s="57">
        <f t="shared" ca="1" si="104"/>
        <v>20</v>
      </c>
      <c r="H1314" s="58" t="s">
        <v>580</v>
      </c>
      <c r="J1314" s="34" t="str">
        <f t="shared" si="101"/>
        <v/>
      </c>
      <c r="K1314" s="34" t="str">
        <f t="shared" si="102"/>
        <v/>
      </c>
      <c r="O1314" t="s">
        <v>5052</v>
      </c>
      <c r="P1314" s="34" t="str">
        <f t="shared" si="105"/>
        <v/>
      </c>
      <c r="V1314" t="s">
        <v>16</v>
      </c>
      <c r="W1314" t="s">
        <v>1785</v>
      </c>
      <c r="X1314" t="s">
        <v>1786</v>
      </c>
      <c r="Y1314" t="s">
        <v>1755</v>
      </c>
      <c r="Z1314" t="s">
        <v>1756</v>
      </c>
      <c r="AA1314" t="s">
        <v>580</v>
      </c>
      <c r="AB1314" t="s">
        <v>3227</v>
      </c>
    </row>
    <row r="1315" spans="1:28" ht="15" hidden="1" customHeight="1" x14ac:dyDescent="0.2">
      <c r="A1315" t="s">
        <v>5064</v>
      </c>
      <c r="B1315" t="s">
        <v>4088</v>
      </c>
      <c r="C1315" s="50">
        <f t="shared" ca="1" si="103"/>
        <v>1</v>
      </c>
      <c r="D1315" t="s">
        <v>4977</v>
      </c>
      <c r="F1315" s="34" t="str">
        <f>IF(AND(V1315="TEXT",AB1315&lt;&gt;""),"Coded",VLOOKUP(V1315,Lists!$E$1:$F$12,2,FALSE))</f>
        <v>Date</v>
      </c>
      <c r="G1315" s="50" t="str">
        <f t="shared" ca="1" si="104"/>
        <v/>
      </c>
      <c r="H1315" t="s">
        <v>1015</v>
      </c>
      <c r="J1315" s="34" t="str">
        <f t="shared" si="101"/>
        <v/>
      </c>
      <c r="K1315" s="34" t="str">
        <f t="shared" si="102"/>
        <v/>
      </c>
      <c r="O1315" t="s">
        <v>5065</v>
      </c>
      <c r="P1315" s="34" t="str">
        <f t="shared" si="105"/>
        <v/>
      </c>
      <c r="V1315" t="s">
        <v>28</v>
      </c>
      <c r="W1315" t="s">
        <v>5066</v>
      </c>
      <c r="X1315" t="s">
        <v>5067</v>
      </c>
      <c r="Y1315" t="s">
        <v>1015</v>
      </c>
      <c r="Z1315" t="s">
        <v>1015</v>
      </c>
      <c r="AA1315" t="s">
        <v>1015</v>
      </c>
      <c r="AB1315" t="s">
        <v>1015</v>
      </c>
    </row>
    <row r="1316" spans="1:28" ht="15" hidden="1" customHeight="1" x14ac:dyDescent="0.2">
      <c r="A1316" t="s">
        <v>5064</v>
      </c>
      <c r="B1316" t="s">
        <v>4088</v>
      </c>
      <c r="C1316" s="50">
        <f t="shared" ca="1" si="103"/>
        <v>2</v>
      </c>
      <c r="D1316" t="s">
        <v>1010</v>
      </c>
      <c r="F1316" s="34" t="str">
        <f>IF(AND(V1316="TEXT",AB1316&lt;&gt;""),"Coded",VLOOKUP(V1316,Lists!$E$1:$F$12,2,FALSE))</f>
        <v>Coded</v>
      </c>
      <c r="G1316" s="50">
        <f t="shared" ca="1" si="104"/>
        <v>1</v>
      </c>
      <c r="H1316" t="s">
        <v>2179</v>
      </c>
      <c r="J1316" s="34" t="str">
        <f t="shared" si="101"/>
        <v/>
      </c>
      <c r="K1316" s="34" t="str">
        <f t="shared" si="102"/>
        <v/>
      </c>
      <c r="O1316" t="s">
        <v>1015</v>
      </c>
      <c r="P1316" s="34" t="str">
        <f t="shared" si="105"/>
        <v/>
      </c>
      <c r="V1316" t="s">
        <v>16</v>
      </c>
      <c r="W1316" t="s">
        <v>1673</v>
      </c>
      <c r="X1316" t="s">
        <v>1674</v>
      </c>
      <c r="Y1316" t="s">
        <v>1020</v>
      </c>
      <c r="Z1316" t="s">
        <v>1021</v>
      </c>
      <c r="AA1316" t="s">
        <v>2179</v>
      </c>
      <c r="AB1316" t="s">
        <v>2195</v>
      </c>
    </row>
    <row r="1317" spans="1:28" ht="15" hidden="1" customHeight="1" x14ac:dyDescent="0.2">
      <c r="A1317" t="s">
        <v>5064</v>
      </c>
      <c r="B1317" t="s">
        <v>4088</v>
      </c>
      <c r="C1317" s="50">
        <f t="shared" ca="1" si="103"/>
        <v>2</v>
      </c>
      <c r="D1317" t="s">
        <v>1010</v>
      </c>
      <c r="F1317" s="34" t="str">
        <f>IF(AND(V1317="TEXT",AB1317&lt;&gt;""),"Coded",VLOOKUP(V1317,Lists!$E$1:$F$12,2,FALSE))</f>
        <v>Coded</v>
      </c>
      <c r="G1317" s="50">
        <f t="shared" ca="1" si="104"/>
        <v>2</v>
      </c>
      <c r="H1317" t="s">
        <v>2184</v>
      </c>
      <c r="J1317" s="34" t="str">
        <f t="shared" si="101"/>
        <v/>
      </c>
      <c r="K1317" s="34" t="str">
        <f t="shared" si="102"/>
        <v/>
      </c>
      <c r="O1317" t="s">
        <v>1015</v>
      </c>
      <c r="P1317" s="34" t="str">
        <f t="shared" si="105"/>
        <v/>
      </c>
      <c r="V1317" t="s">
        <v>16</v>
      </c>
      <c r="W1317" t="s">
        <v>1673</v>
      </c>
      <c r="X1317" t="s">
        <v>1674</v>
      </c>
      <c r="Y1317" t="s">
        <v>1020</v>
      </c>
      <c r="Z1317" t="s">
        <v>1021</v>
      </c>
      <c r="AA1317" t="s">
        <v>2184</v>
      </c>
      <c r="AB1317" t="s">
        <v>2196</v>
      </c>
    </row>
    <row r="1318" spans="1:28" ht="15" hidden="1" customHeight="1" x14ac:dyDescent="0.2">
      <c r="A1318" t="s">
        <v>5064</v>
      </c>
      <c r="B1318" t="s">
        <v>4981</v>
      </c>
      <c r="C1318" s="50">
        <f t="shared" ca="1" si="103"/>
        <v>3</v>
      </c>
      <c r="D1318" t="s">
        <v>4090</v>
      </c>
      <c r="F1318" s="34" t="str">
        <f>IF(AND(V1318="TEXT",AB1318&lt;&gt;""),"Coded",VLOOKUP(V1318,Lists!$E$1:$F$12,2,FALSE))</f>
        <v>Coded</v>
      </c>
      <c r="G1318" s="50">
        <f t="shared" ca="1" si="104"/>
        <v>1</v>
      </c>
      <c r="H1318" t="s">
        <v>2208</v>
      </c>
      <c r="J1318" s="34" t="str">
        <f t="shared" si="101"/>
        <v/>
      </c>
      <c r="K1318" s="34" t="str">
        <f t="shared" si="102"/>
        <v/>
      </c>
      <c r="O1318" t="s">
        <v>5068</v>
      </c>
      <c r="P1318" s="34" t="str">
        <f t="shared" si="105"/>
        <v/>
      </c>
      <c r="V1318" t="s">
        <v>16</v>
      </c>
      <c r="W1318" t="s">
        <v>5069</v>
      </c>
      <c r="X1318" t="s">
        <v>5070</v>
      </c>
      <c r="Y1318" t="s">
        <v>1033</v>
      </c>
      <c r="Z1318" t="s">
        <v>1034</v>
      </c>
      <c r="AA1318" t="s">
        <v>2208</v>
      </c>
      <c r="AB1318" t="s">
        <v>2212</v>
      </c>
    </row>
    <row r="1319" spans="1:28" ht="15" hidden="1" customHeight="1" x14ac:dyDescent="0.2">
      <c r="A1319" t="s">
        <v>5064</v>
      </c>
      <c r="B1319" t="s">
        <v>4981</v>
      </c>
      <c r="C1319" s="50">
        <f t="shared" ca="1" si="103"/>
        <v>3</v>
      </c>
      <c r="D1319" t="s">
        <v>4090</v>
      </c>
      <c r="F1319" s="34" t="str">
        <f>IF(AND(V1319="TEXT",AB1319&lt;&gt;""),"Coded",VLOOKUP(V1319,Lists!$E$1:$F$12,2,FALSE))</f>
        <v>Coded</v>
      </c>
      <c r="G1319" s="50">
        <f t="shared" ca="1" si="104"/>
        <v>2</v>
      </c>
      <c r="H1319" t="s">
        <v>2213</v>
      </c>
      <c r="J1319" s="34" t="str">
        <f t="shared" si="101"/>
        <v/>
      </c>
      <c r="K1319" s="34" t="str">
        <f t="shared" si="102"/>
        <v/>
      </c>
      <c r="O1319" t="s">
        <v>1015</v>
      </c>
      <c r="P1319" s="34" t="str">
        <f t="shared" si="105"/>
        <v/>
      </c>
      <c r="V1319" t="s">
        <v>16</v>
      </c>
      <c r="W1319" t="s">
        <v>5069</v>
      </c>
      <c r="X1319" t="s">
        <v>5070</v>
      </c>
      <c r="Y1319" t="s">
        <v>1033</v>
      </c>
      <c r="Z1319" t="s">
        <v>1034</v>
      </c>
      <c r="AA1319" t="s">
        <v>2213</v>
      </c>
      <c r="AB1319" t="s">
        <v>2217</v>
      </c>
    </row>
    <row r="1320" spans="1:28" ht="15" hidden="1" customHeight="1" x14ac:dyDescent="0.2">
      <c r="A1320" t="s">
        <v>5064</v>
      </c>
      <c r="B1320" t="s">
        <v>4981</v>
      </c>
      <c r="C1320" s="50">
        <f t="shared" ca="1" si="103"/>
        <v>3</v>
      </c>
      <c r="D1320" t="s">
        <v>4090</v>
      </c>
      <c r="F1320" s="34" t="str">
        <f>IF(AND(V1320="TEXT",AB1320&lt;&gt;""),"Coded",VLOOKUP(V1320,Lists!$E$1:$F$12,2,FALSE))</f>
        <v>Coded</v>
      </c>
      <c r="G1320" s="50">
        <f t="shared" ca="1" si="104"/>
        <v>3</v>
      </c>
      <c r="H1320" t="s">
        <v>2202</v>
      </c>
      <c r="J1320" s="34" t="str">
        <f t="shared" si="101"/>
        <v/>
      </c>
      <c r="K1320" s="34" t="str">
        <f t="shared" si="102"/>
        <v/>
      </c>
      <c r="O1320" t="s">
        <v>1015</v>
      </c>
      <c r="P1320" s="34" t="str">
        <f t="shared" si="105"/>
        <v/>
      </c>
      <c r="V1320" t="s">
        <v>16</v>
      </c>
      <c r="W1320" t="s">
        <v>5069</v>
      </c>
      <c r="X1320" t="s">
        <v>5070</v>
      </c>
      <c r="Y1320" t="s">
        <v>1033</v>
      </c>
      <c r="Z1320" t="s">
        <v>1034</v>
      </c>
      <c r="AA1320" t="s">
        <v>2202</v>
      </c>
      <c r="AB1320" t="s">
        <v>2207</v>
      </c>
    </row>
    <row r="1321" spans="1:28" ht="15" hidden="1" customHeight="1" x14ac:dyDescent="0.2">
      <c r="A1321" t="s">
        <v>5064</v>
      </c>
      <c r="B1321" t="s">
        <v>4981</v>
      </c>
      <c r="C1321" s="50">
        <f t="shared" ca="1" si="103"/>
        <v>3</v>
      </c>
      <c r="D1321" t="s">
        <v>4090</v>
      </c>
      <c r="F1321" s="34" t="str">
        <f>IF(AND(V1321="TEXT",AB1321&lt;&gt;""),"Coded",VLOOKUP(V1321,Lists!$E$1:$F$12,2,FALSE))</f>
        <v>Coded</v>
      </c>
      <c r="G1321" s="50">
        <f t="shared" ca="1" si="104"/>
        <v>4</v>
      </c>
      <c r="H1321" t="s">
        <v>4091</v>
      </c>
      <c r="J1321" s="34" t="str">
        <f t="shared" si="101"/>
        <v/>
      </c>
      <c r="K1321" s="34" t="str">
        <f t="shared" si="102"/>
        <v/>
      </c>
      <c r="O1321" t="s">
        <v>1015</v>
      </c>
      <c r="P1321" s="34" t="str">
        <f t="shared" si="105"/>
        <v/>
      </c>
      <c r="V1321" t="s">
        <v>16</v>
      </c>
      <c r="W1321" t="s">
        <v>5069</v>
      </c>
      <c r="X1321" t="s">
        <v>5070</v>
      </c>
      <c r="Y1321" t="s">
        <v>1033</v>
      </c>
      <c r="Z1321" t="s">
        <v>1034</v>
      </c>
      <c r="AA1321" t="s">
        <v>4091</v>
      </c>
      <c r="AB1321" t="s">
        <v>4092</v>
      </c>
    </row>
    <row r="1322" spans="1:28" ht="15" hidden="1" customHeight="1" x14ac:dyDescent="0.2">
      <c r="A1322" t="s">
        <v>5064</v>
      </c>
      <c r="B1322" t="s">
        <v>4981</v>
      </c>
      <c r="C1322" s="50">
        <f t="shared" ca="1" si="103"/>
        <v>3</v>
      </c>
      <c r="D1322" t="s">
        <v>4090</v>
      </c>
      <c r="F1322" s="34" t="str">
        <f>IF(AND(V1322="TEXT",AB1322&lt;&gt;""),"Coded",VLOOKUP(V1322,Lists!$E$1:$F$12,2,FALSE))</f>
        <v>Coded</v>
      </c>
      <c r="G1322" s="50">
        <f t="shared" ca="1" si="104"/>
        <v>5</v>
      </c>
      <c r="H1322" t="s">
        <v>2218</v>
      </c>
      <c r="J1322" s="34" t="str">
        <f t="shared" si="101"/>
        <v/>
      </c>
      <c r="K1322" s="34" t="str">
        <f t="shared" si="102"/>
        <v/>
      </c>
      <c r="O1322" t="s">
        <v>1015</v>
      </c>
      <c r="P1322" s="34" t="str">
        <f t="shared" si="105"/>
        <v/>
      </c>
      <c r="V1322" t="s">
        <v>16</v>
      </c>
      <c r="W1322" t="s">
        <v>5069</v>
      </c>
      <c r="X1322" t="s">
        <v>5070</v>
      </c>
      <c r="Y1322" t="s">
        <v>1033</v>
      </c>
      <c r="Z1322" t="s">
        <v>1034</v>
      </c>
      <c r="AA1322" t="s">
        <v>2218</v>
      </c>
      <c r="AB1322" t="s">
        <v>2223</v>
      </c>
    </row>
    <row r="1323" spans="1:28" ht="15" hidden="1" customHeight="1" x14ac:dyDescent="0.2">
      <c r="A1323" t="s">
        <v>5064</v>
      </c>
      <c r="B1323" t="s">
        <v>4981</v>
      </c>
      <c r="C1323" s="50">
        <f t="shared" ca="1" si="103"/>
        <v>4</v>
      </c>
      <c r="D1323" t="s">
        <v>1036</v>
      </c>
      <c r="F1323" s="34" t="str">
        <f>IF(AND(V1323="TEXT",AB1323&lt;&gt;""),"Coded",VLOOKUP(V1323,Lists!$E$1:$F$12,2,FALSE))</f>
        <v>Numeric</v>
      </c>
      <c r="G1323" s="50" t="str">
        <f t="shared" ca="1" si="104"/>
        <v/>
      </c>
      <c r="H1323" t="s">
        <v>1015</v>
      </c>
      <c r="J1323" s="34" t="str">
        <f t="shared" si="101"/>
        <v>Integer</v>
      </c>
      <c r="K1323" s="34" t="str">
        <f t="shared" si="102"/>
        <v/>
      </c>
      <c r="O1323" t="s">
        <v>5071</v>
      </c>
      <c r="P1323" s="34" t="str">
        <f t="shared" si="105"/>
        <v/>
      </c>
      <c r="V1323" t="s">
        <v>20</v>
      </c>
      <c r="W1323" t="s">
        <v>5072</v>
      </c>
      <c r="X1323" t="s">
        <v>5073</v>
      </c>
      <c r="Y1323" t="s">
        <v>1015</v>
      </c>
      <c r="Z1323" t="s">
        <v>1015</v>
      </c>
      <c r="AA1323" t="s">
        <v>1015</v>
      </c>
      <c r="AB1323" t="s">
        <v>1015</v>
      </c>
    </row>
    <row r="1324" spans="1:28" ht="15" hidden="1" customHeight="1" x14ac:dyDescent="0.2">
      <c r="A1324" t="s">
        <v>5064</v>
      </c>
      <c r="B1324" t="s">
        <v>4981</v>
      </c>
      <c r="C1324" s="50">
        <f t="shared" ca="1" si="103"/>
        <v>5</v>
      </c>
      <c r="D1324" t="s">
        <v>1042</v>
      </c>
      <c r="F1324" s="34" t="str">
        <f>IF(AND(V1324="TEXT",AB1324&lt;&gt;""),"Coded",VLOOKUP(V1324,Lists!$E$1:$F$12,2,FALSE))</f>
        <v>Coded</v>
      </c>
      <c r="G1324" s="50">
        <f t="shared" ca="1" si="104"/>
        <v>1</v>
      </c>
      <c r="H1324" t="s">
        <v>2239</v>
      </c>
      <c r="J1324" s="34" t="str">
        <f t="shared" si="101"/>
        <v/>
      </c>
      <c r="K1324" s="34" t="str">
        <f t="shared" si="102"/>
        <v/>
      </c>
      <c r="O1324" t="s">
        <v>1015</v>
      </c>
      <c r="P1324" s="34" t="str">
        <f t="shared" si="105"/>
        <v/>
      </c>
      <c r="V1324" t="s">
        <v>16</v>
      </c>
      <c r="W1324" t="s">
        <v>1676</v>
      </c>
      <c r="X1324" t="s">
        <v>1677</v>
      </c>
      <c r="Y1324" t="s">
        <v>1678</v>
      </c>
      <c r="Z1324" t="s">
        <v>2240</v>
      </c>
      <c r="AA1324" t="s">
        <v>2239</v>
      </c>
      <c r="AB1324" t="s">
        <v>2241</v>
      </c>
    </row>
    <row r="1325" spans="1:28" ht="15" hidden="1" customHeight="1" x14ac:dyDescent="0.2">
      <c r="A1325" t="s">
        <v>5064</v>
      </c>
      <c r="B1325" t="s">
        <v>4981</v>
      </c>
      <c r="C1325" s="50">
        <f t="shared" ca="1" si="103"/>
        <v>5</v>
      </c>
      <c r="D1325" t="s">
        <v>1042</v>
      </c>
      <c r="F1325" s="34" t="str">
        <f>IF(AND(V1325="TEXT",AB1325&lt;&gt;""),"Coded",VLOOKUP(V1325,Lists!$E$1:$F$12,2,FALSE))</f>
        <v>Coded</v>
      </c>
      <c r="G1325" s="50">
        <f t="shared" ca="1" si="104"/>
        <v>2</v>
      </c>
      <c r="H1325" t="s">
        <v>2242</v>
      </c>
      <c r="J1325" s="34" t="str">
        <f t="shared" si="101"/>
        <v/>
      </c>
      <c r="K1325" s="34" t="str">
        <f t="shared" si="102"/>
        <v/>
      </c>
      <c r="O1325" t="s">
        <v>1015</v>
      </c>
      <c r="P1325" s="34" t="str">
        <f t="shared" si="105"/>
        <v/>
      </c>
      <c r="V1325" t="s">
        <v>16</v>
      </c>
      <c r="W1325" t="s">
        <v>1676</v>
      </c>
      <c r="X1325" t="s">
        <v>1677</v>
      </c>
      <c r="Y1325" t="s">
        <v>1678</v>
      </c>
      <c r="Z1325" t="s">
        <v>2240</v>
      </c>
      <c r="AA1325" t="s">
        <v>2242</v>
      </c>
      <c r="AB1325" t="s">
        <v>2243</v>
      </c>
    </row>
    <row r="1326" spans="1:28" ht="15" hidden="1" customHeight="1" x14ac:dyDescent="0.2">
      <c r="A1326" t="s">
        <v>5064</v>
      </c>
      <c r="B1326" t="s">
        <v>4981</v>
      </c>
      <c r="C1326" s="50">
        <f t="shared" ca="1" si="103"/>
        <v>6</v>
      </c>
      <c r="D1326" t="s">
        <v>4987</v>
      </c>
      <c r="F1326" s="34" t="str">
        <f>IF(AND(V1326="TEXT",AB1326&lt;&gt;""),"Coded",VLOOKUP(V1326,Lists!$E$1:$F$12,2,FALSE))</f>
        <v>Text</v>
      </c>
      <c r="G1326" s="50" t="str">
        <f t="shared" ca="1" si="104"/>
        <v/>
      </c>
      <c r="H1326" t="s">
        <v>1015</v>
      </c>
      <c r="J1326" s="34" t="str">
        <f t="shared" si="101"/>
        <v/>
      </c>
      <c r="K1326" s="34">
        <f t="shared" si="102"/>
        <v>50</v>
      </c>
      <c r="O1326" t="s">
        <v>5074</v>
      </c>
      <c r="P1326" s="34" t="str">
        <f t="shared" si="105"/>
        <v/>
      </c>
      <c r="V1326" t="s">
        <v>16</v>
      </c>
      <c r="W1326" t="s">
        <v>4988</v>
      </c>
      <c r="X1326" t="s">
        <v>4989</v>
      </c>
      <c r="Y1326" t="s">
        <v>1015</v>
      </c>
      <c r="Z1326" t="s">
        <v>1015</v>
      </c>
      <c r="AA1326" t="s">
        <v>1015</v>
      </c>
      <c r="AB1326" t="s">
        <v>1015</v>
      </c>
    </row>
    <row r="1327" spans="1:28" ht="15" hidden="1" customHeight="1" x14ac:dyDescent="0.2">
      <c r="A1327" t="s">
        <v>5064</v>
      </c>
      <c r="B1327" t="s">
        <v>5075</v>
      </c>
      <c r="C1327" s="50">
        <f t="shared" ca="1" si="103"/>
        <v>7</v>
      </c>
      <c r="D1327" t="s">
        <v>4139</v>
      </c>
      <c r="F1327" s="34" t="str">
        <f>IF(AND(V1327="TEXT",AB1327&lt;&gt;""),"Coded",VLOOKUP(V1327,Lists!$E$1:$F$12,2,FALSE))</f>
        <v>Boolean</v>
      </c>
      <c r="G1327" s="50" t="str">
        <f t="shared" ca="1" si="104"/>
        <v/>
      </c>
      <c r="H1327" t="s">
        <v>1015</v>
      </c>
      <c r="J1327" s="34" t="str">
        <f t="shared" si="101"/>
        <v>Yes/no</v>
      </c>
      <c r="K1327" s="34" t="str">
        <f t="shared" si="102"/>
        <v/>
      </c>
      <c r="O1327" t="s">
        <v>5076</v>
      </c>
      <c r="P1327" s="34" t="str">
        <f t="shared" si="105"/>
        <v/>
      </c>
      <c r="V1327" t="s">
        <v>24</v>
      </c>
      <c r="W1327" t="s">
        <v>1700</v>
      </c>
      <c r="X1327" t="s">
        <v>1701</v>
      </c>
      <c r="Y1327" t="s">
        <v>1015</v>
      </c>
      <c r="Z1327" t="s">
        <v>1015</v>
      </c>
      <c r="AA1327" t="s">
        <v>1015</v>
      </c>
      <c r="AB1327" t="s">
        <v>1015</v>
      </c>
    </row>
    <row r="1328" spans="1:28" ht="15" hidden="1" customHeight="1" x14ac:dyDescent="0.2">
      <c r="A1328" t="s">
        <v>5064</v>
      </c>
      <c r="B1328" t="s">
        <v>5075</v>
      </c>
      <c r="C1328" s="50">
        <f t="shared" ca="1" si="103"/>
        <v>8</v>
      </c>
      <c r="D1328" t="s">
        <v>5053</v>
      </c>
      <c r="F1328" s="34" t="str">
        <f>IF(AND(V1328="TEXT",AB1328&lt;&gt;""),"Coded",VLOOKUP(V1328,Lists!$E$1:$F$12,2,FALSE))</f>
        <v>Boolean</v>
      </c>
      <c r="G1328" s="50" t="str">
        <f t="shared" ca="1" si="104"/>
        <v/>
      </c>
      <c r="H1328" t="s">
        <v>1015</v>
      </c>
      <c r="J1328" s="34" t="str">
        <f t="shared" si="101"/>
        <v>Yes/no</v>
      </c>
      <c r="K1328" s="34" t="str">
        <f t="shared" si="102"/>
        <v/>
      </c>
      <c r="O1328" t="s">
        <v>1015</v>
      </c>
      <c r="P1328" s="34" t="str">
        <f t="shared" si="105"/>
        <v/>
      </c>
      <c r="V1328" t="s">
        <v>24</v>
      </c>
      <c r="W1328" t="s">
        <v>1705</v>
      </c>
      <c r="X1328" t="s">
        <v>1706</v>
      </c>
      <c r="Y1328" t="s">
        <v>1015</v>
      </c>
      <c r="Z1328" t="s">
        <v>1015</v>
      </c>
      <c r="AA1328" t="s">
        <v>1015</v>
      </c>
      <c r="AB1328" t="s">
        <v>1015</v>
      </c>
    </row>
    <row r="1329" spans="1:28" ht="15" hidden="1" customHeight="1" x14ac:dyDescent="0.2">
      <c r="A1329" t="s">
        <v>5064</v>
      </c>
      <c r="B1329" t="s">
        <v>5075</v>
      </c>
      <c r="C1329" s="50">
        <f t="shared" ca="1" si="103"/>
        <v>9</v>
      </c>
      <c r="D1329" t="s">
        <v>5054</v>
      </c>
      <c r="F1329" s="34" t="str">
        <f>IF(AND(V1329="TEXT",AB1329&lt;&gt;""),"Coded",VLOOKUP(V1329,Lists!$E$1:$F$12,2,FALSE))</f>
        <v>Boolean</v>
      </c>
      <c r="G1329" s="50" t="str">
        <f t="shared" ca="1" si="104"/>
        <v/>
      </c>
      <c r="H1329" t="s">
        <v>1015</v>
      </c>
      <c r="J1329" s="34" t="str">
        <f t="shared" si="101"/>
        <v>Yes/no</v>
      </c>
      <c r="K1329" s="34" t="str">
        <f t="shared" si="102"/>
        <v/>
      </c>
      <c r="O1329" t="s">
        <v>1015</v>
      </c>
      <c r="P1329" s="34" t="str">
        <f t="shared" si="105"/>
        <v/>
      </c>
      <c r="V1329" t="s">
        <v>24</v>
      </c>
      <c r="W1329" t="s">
        <v>1710</v>
      </c>
      <c r="X1329" t="s">
        <v>1711</v>
      </c>
      <c r="Y1329" t="s">
        <v>1015</v>
      </c>
      <c r="Z1329" t="s">
        <v>1015</v>
      </c>
      <c r="AA1329" t="s">
        <v>1015</v>
      </c>
      <c r="AB1329" t="s">
        <v>1015</v>
      </c>
    </row>
    <row r="1330" spans="1:28" ht="15" hidden="1" customHeight="1" x14ac:dyDescent="0.2">
      <c r="A1330" t="s">
        <v>5064</v>
      </c>
      <c r="B1330" t="s">
        <v>5075</v>
      </c>
      <c r="C1330" s="50">
        <f t="shared" ca="1" si="103"/>
        <v>10</v>
      </c>
      <c r="D1330" t="s">
        <v>5055</v>
      </c>
      <c r="F1330" s="34" t="str">
        <f>IF(AND(V1330="TEXT",AB1330&lt;&gt;""),"Coded",VLOOKUP(V1330,Lists!$E$1:$F$12,2,FALSE))</f>
        <v>Boolean</v>
      </c>
      <c r="G1330" s="50" t="str">
        <f t="shared" ca="1" si="104"/>
        <v/>
      </c>
      <c r="H1330" t="s">
        <v>1015</v>
      </c>
      <c r="J1330" s="34" t="str">
        <f t="shared" si="101"/>
        <v>Yes/no</v>
      </c>
      <c r="K1330" s="34" t="str">
        <f t="shared" si="102"/>
        <v/>
      </c>
      <c r="O1330" t="s">
        <v>1015</v>
      </c>
      <c r="P1330" s="34" t="str">
        <f t="shared" si="105"/>
        <v/>
      </c>
      <c r="V1330" t="s">
        <v>24</v>
      </c>
      <c r="W1330" t="s">
        <v>1716</v>
      </c>
      <c r="X1330" t="s">
        <v>1717</v>
      </c>
      <c r="Y1330" t="s">
        <v>1015</v>
      </c>
      <c r="Z1330" t="s">
        <v>1015</v>
      </c>
      <c r="AA1330" t="s">
        <v>1015</v>
      </c>
      <c r="AB1330" t="s">
        <v>1015</v>
      </c>
    </row>
    <row r="1331" spans="1:28" ht="15" hidden="1" customHeight="1" x14ac:dyDescent="0.2">
      <c r="A1331" t="s">
        <v>5064</v>
      </c>
      <c r="B1331" t="s">
        <v>5075</v>
      </c>
      <c r="C1331" s="50">
        <f t="shared" ca="1" si="103"/>
        <v>11</v>
      </c>
      <c r="D1331" t="s">
        <v>4645</v>
      </c>
      <c r="F1331" s="34" t="str">
        <f>IF(AND(V1331="TEXT",AB1331&lt;&gt;""),"Coded",VLOOKUP(V1331,Lists!$E$1:$F$12,2,FALSE))</f>
        <v>Coded</v>
      </c>
      <c r="G1331" s="50">
        <f t="shared" ca="1" si="104"/>
        <v>1</v>
      </c>
      <c r="H1331" t="s">
        <v>961</v>
      </c>
      <c r="J1331" s="34" t="str">
        <f t="shared" si="101"/>
        <v/>
      </c>
      <c r="K1331" s="34" t="str">
        <f t="shared" si="102"/>
        <v/>
      </c>
      <c r="O1331" t="s">
        <v>4646</v>
      </c>
      <c r="P1331" s="34" t="str">
        <f t="shared" si="105"/>
        <v/>
      </c>
      <c r="V1331" t="s">
        <v>16</v>
      </c>
      <c r="W1331" t="s">
        <v>4647</v>
      </c>
      <c r="X1331" t="s">
        <v>4648</v>
      </c>
      <c r="Y1331" t="s">
        <v>4649</v>
      </c>
      <c r="Z1331" t="s">
        <v>4650</v>
      </c>
      <c r="AA1331" t="s">
        <v>961</v>
      </c>
      <c r="AB1331" t="s">
        <v>4651</v>
      </c>
    </row>
    <row r="1332" spans="1:28" ht="15" hidden="1" customHeight="1" x14ac:dyDescent="0.2">
      <c r="A1332" t="s">
        <v>5064</v>
      </c>
      <c r="B1332" t="s">
        <v>5075</v>
      </c>
      <c r="C1332" s="50">
        <f t="shared" ca="1" si="103"/>
        <v>11</v>
      </c>
      <c r="D1332" t="s">
        <v>4645</v>
      </c>
      <c r="F1332" s="34" t="str">
        <f>IF(AND(V1332="TEXT",AB1332&lt;&gt;""),"Coded",VLOOKUP(V1332,Lists!$E$1:$F$12,2,FALSE))</f>
        <v>Coded</v>
      </c>
      <c r="G1332" s="50">
        <f t="shared" ca="1" si="104"/>
        <v>2</v>
      </c>
      <c r="H1332" t="s">
        <v>2842</v>
      </c>
      <c r="J1332" s="34" t="str">
        <f t="shared" si="101"/>
        <v/>
      </c>
      <c r="K1332" s="34" t="str">
        <f t="shared" si="102"/>
        <v/>
      </c>
      <c r="O1332" t="s">
        <v>1015</v>
      </c>
      <c r="P1332" s="34" t="str">
        <f t="shared" si="105"/>
        <v/>
      </c>
      <c r="V1332" t="s">
        <v>16</v>
      </c>
      <c r="W1332" t="s">
        <v>4647</v>
      </c>
      <c r="X1332" t="s">
        <v>4648</v>
      </c>
      <c r="Y1332" t="s">
        <v>4649</v>
      </c>
      <c r="Z1332" t="s">
        <v>4650</v>
      </c>
      <c r="AA1332" t="s">
        <v>2842</v>
      </c>
      <c r="AB1332" t="s">
        <v>4652</v>
      </c>
    </row>
    <row r="1333" spans="1:28" ht="15" hidden="1" customHeight="1" x14ac:dyDescent="0.2">
      <c r="A1333" t="s">
        <v>5064</v>
      </c>
      <c r="B1333" t="s">
        <v>5075</v>
      </c>
      <c r="C1333" s="50">
        <f t="shared" ca="1" si="103"/>
        <v>12</v>
      </c>
      <c r="D1333" t="s">
        <v>4400</v>
      </c>
      <c r="F1333" s="34" t="str">
        <f>IF(AND(V1333="TEXT",AB1333&lt;&gt;""),"Coded",VLOOKUP(V1333,Lists!$E$1:$F$12,2,FALSE))</f>
        <v>Coded</v>
      </c>
      <c r="G1333" s="50">
        <f t="shared" ca="1" si="104"/>
        <v>1</v>
      </c>
      <c r="H1333" t="s">
        <v>2683</v>
      </c>
      <c r="J1333" s="34" t="str">
        <f t="shared" si="101"/>
        <v/>
      </c>
      <c r="K1333" s="34" t="str">
        <f t="shared" si="102"/>
        <v/>
      </c>
      <c r="O1333" t="s">
        <v>5077</v>
      </c>
      <c r="P1333" s="34" t="str">
        <f t="shared" si="105"/>
        <v/>
      </c>
      <c r="V1333" t="s">
        <v>16</v>
      </c>
      <c r="W1333" t="s">
        <v>1731</v>
      </c>
      <c r="X1333" t="s">
        <v>1732</v>
      </c>
      <c r="Y1333" t="s">
        <v>1192</v>
      </c>
      <c r="Z1333" t="s">
        <v>1193</v>
      </c>
      <c r="AA1333" t="s">
        <v>2683</v>
      </c>
      <c r="AB1333" t="s">
        <v>2684</v>
      </c>
    </row>
    <row r="1334" spans="1:28" ht="15" hidden="1" customHeight="1" x14ac:dyDescent="0.2">
      <c r="A1334" t="s">
        <v>5064</v>
      </c>
      <c r="B1334" t="s">
        <v>5075</v>
      </c>
      <c r="C1334" s="50">
        <f t="shared" ca="1" si="103"/>
        <v>12</v>
      </c>
      <c r="D1334" t="s">
        <v>4400</v>
      </c>
      <c r="F1334" s="34" t="str">
        <f>IF(AND(V1334="TEXT",AB1334&lt;&gt;""),"Coded",VLOOKUP(V1334,Lists!$E$1:$F$12,2,FALSE))</f>
        <v>Coded</v>
      </c>
      <c r="G1334" s="50">
        <f t="shared" ca="1" si="104"/>
        <v>2</v>
      </c>
      <c r="H1334" t="s">
        <v>2627</v>
      </c>
      <c r="J1334" s="34" t="str">
        <f t="shared" si="101"/>
        <v/>
      </c>
      <c r="K1334" s="34" t="str">
        <f t="shared" si="102"/>
        <v/>
      </c>
      <c r="O1334" t="s">
        <v>1015</v>
      </c>
      <c r="P1334" s="34" t="str">
        <f t="shared" si="105"/>
        <v/>
      </c>
      <c r="V1334" t="s">
        <v>16</v>
      </c>
      <c r="W1334" t="s">
        <v>1731</v>
      </c>
      <c r="X1334" t="s">
        <v>1732</v>
      </c>
      <c r="Y1334" t="s">
        <v>1192</v>
      </c>
      <c r="Z1334" t="s">
        <v>1193</v>
      </c>
      <c r="AA1334" t="s">
        <v>2627</v>
      </c>
      <c r="AB1334" t="s">
        <v>2631</v>
      </c>
    </row>
    <row r="1335" spans="1:28" ht="15" hidden="1" customHeight="1" x14ac:dyDescent="0.2">
      <c r="A1335" t="s">
        <v>5064</v>
      </c>
      <c r="B1335" t="s">
        <v>5075</v>
      </c>
      <c r="C1335" s="50">
        <f t="shared" ca="1" si="103"/>
        <v>12</v>
      </c>
      <c r="D1335" t="s">
        <v>4400</v>
      </c>
      <c r="F1335" s="34" t="str">
        <f>IF(AND(V1335="TEXT",AB1335&lt;&gt;""),"Coded",VLOOKUP(V1335,Lists!$E$1:$F$12,2,FALSE))</f>
        <v>Coded</v>
      </c>
      <c r="G1335" s="50">
        <f t="shared" ca="1" si="104"/>
        <v>3</v>
      </c>
      <c r="H1335" t="s">
        <v>4401</v>
      </c>
      <c r="J1335" s="34" t="str">
        <f t="shared" si="101"/>
        <v/>
      </c>
      <c r="K1335" s="34" t="str">
        <f t="shared" si="102"/>
        <v/>
      </c>
      <c r="O1335" t="s">
        <v>1015</v>
      </c>
      <c r="P1335" s="34" t="str">
        <f t="shared" si="105"/>
        <v/>
      </c>
      <c r="V1335" t="s">
        <v>16</v>
      </c>
      <c r="W1335" t="s">
        <v>1731</v>
      </c>
      <c r="X1335" t="s">
        <v>1732</v>
      </c>
      <c r="Y1335" t="s">
        <v>1192</v>
      </c>
      <c r="Z1335" t="s">
        <v>1193</v>
      </c>
      <c r="AA1335" t="s">
        <v>4401</v>
      </c>
      <c r="AB1335" t="s">
        <v>4402</v>
      </c>
    </row>
    <row r="1336" spans="1:28" ht="15" hidden="1" customHeight="1" x14ac:dyDescent="0.2">
      <c r="A1336" t="s">
        <v>5064</v>
      </c>
      <c r="B1336" t="s">
        <v>5075</v>
      </c>
      <c r="C1336" s="50">
        <f t="shared" ca="1" si="103"/>
        <v>12</v>
      </c>
      <c r="D1336" t="s">
        <v>4400</v>
      </c>
      <c r="F1336" s="34" t="str">
        <f>IF(AND(V1336="TEXT",AB1336&lt;&gt;""),"Coded",VLOOKUP(V1336,Lists!$E$1:$F$12,2,FALSE))</f>
        <v>Coded</v>
      </c>
      <c r="G1336" s="50">
        <f t="shared" ca="1" si="104"/>
        <v>4</v>
      </c>
      <c r="H1336" t="s">
        <v>2656</v>
      </c>
      <c r="J1336" s="34" t="str">
        <f t="shared" si="101"/>
        <v/>
      </c>
      <c r="K1336" s="34" t="str">
        <f t="shared" si="102"/>
        <v/>
      </c>
      <c r="O1336" t="s">
        <v>1015</v>
      </c>
      <c r="P1336" s="34" t="str">
        <f t="shared" si="105"/>
        <v/>
      </c>
      <c r="V1336" t="s">
        <v>16</v>
      </c>
      <c r="W1336" t="s">
        <v>1731</v>
      </c>
      <c r="X1336" t="s">
        <v>1732</v>
      </c>
      <c r="Y1336" t="s">
        <v>1192</v>
      </c>
      <c r="Z1336" t="s">
        <v>1193</v>
      </c>
      <c r="AA1336" t="s">
        <v>2656</v>
      </c>
      <c r="AB1336" t="s">
        <v>2660</v>
      </c>
    </row>
    <row r="1337" spans="1:28" ht="15" hidden="1" customHeight="1" x14ac:dyDescent="0.2">
      <c r="A1337" t="s">
        <v>5064</v>
      </c>
      <c r="B1337" t="s">
        <v>5075</v>
      </c>
      <c r="C1337" s="50">
        <f t="shared" ca="1" si="103"/>
        <v>12</v>
      </c>
      <c r="D1337" t="s">
        <v>4400</v>
      </c>
      <c r="F1337" s="34" t="str">
        <f>IF(AND(V1337="TEXT",AB1337&lt;&gt;""),"Coded",VLOOKUP(V1337,Lists!$E$1:$F$12,2,FALSE))</f>
        <v>Coded</v>
      </c>
      <c r="G1337" s="50">
        <f t="shared" ca="1" si="104"/>
        <v>5</v>
      </c>
      <c r="H1337" t="s">
        <v>2638</v>
      </c>
      <c r="J1337" s="34" t="str">
        <f t="shared" si="101"/>
        <v/>
      </c>
      <c r="K1337" s="34" t="str">
        <f t="shared" si="102"/>
        <v/>
      </c>
      <c r="O1337" t="s">
        <v>1015</v>
      </c>
      <c r="P1337" s="34" t="str">
        <f t="shared" si="105"/>
        <v/>
      </c>
      <c r="V1337" t="s">
        <v>16</v>
      </c>
      <c r="W1337" t="s">
        <v>1731</v>
      </c>
      <c r="X1337" t="s">
        <v>1732</v>
      </c>
      <c r="Y1337" t="s">
        <v>1192</v>
      </c>
      <c r="Z1337" t="s">
        <v>1193</v>
      </c>
      <c r="AA1337" t="s">
        <v>2638</v>
      </c>
      <c r="AB1337" t="s">
        <v>2639</v>
      </c>
    </row>
    <row r="1338" spans="1:28" ht="15" hidden="1" customHeight="1" x14ac:dyDescent="0.2">
      <c r="A1338" t="s">
        <v>5064</v>
      </c>
      <c r="B1338" t="s">
        <v>5075</v>
      </c>
      <c r="C1338" s="50">
        <f t="shared" ca="1" si="103"/>
        <v>12</v>
      </c>
      <c r="D1338" t="s">
        <v>4400</v>
      </c>
      <c r="F1338" s="34" t="str">
        <f>IF(AND(V1338="TEXT",AB1338&lt;&gt;""),"Coded",VLOOKUP(V1338,Lists!$E$1:$F$12,2,FALSE))</f>
        <v>Coded</v>
      </c>
      <c r="G1338" s="50">
        <f t="shared" ca="1" si="104"/>
        <v>6</v>
      </c>
      <c r="H1338" t="s">
        <v>2693</v>
      </c>
      <c r="J1338" s="34" t="str">
        <f t="shared" si="101"/>
        <v/>
      </c>
      <c r="K1338" s="34" t="str">
        <f t="shared" si="102"/>
        <v/>
      </c>
      <c r="O1338" t="s">
        <v>1015</v>
      </c>
      <c r="P1338" s="34" t="str">
        <f t="shared" si="105"/>
        <v/>
      </c>
      <c r="V1338" t="s">
        <v>16</v>
      </c>
      <c r="W1338" t="s">
        <v>1731</v>
      </c>
      <c r="X1338" t="s">
        <v>1732</v>
      </c>
      <c r="Y1338" t="s">
        <v>1192</v>
      </c>
      <c r="Z1338" t="s">
        <v>1193</v>
      </c>
      <c r="AA1338" t="s">
        <v>2693</v>
      </c>
      <c r="AB1338" t="s">
        <v>2696</v>
      </c>
    </row>
    <row r="1339" spans="1:28" ht="15" hidden="1" customHeight="1" x14ac:dyDescent="0.2">
      <c r="A1339" t="s">
        <v>5064</v>
      </c>
      <c r="B1339" t="s">
        <v>5075</v>
      </c>
      <c r="C1339" s="50">
        <f t="shared" ca="1" si="103"/>
        <v>12</v>
      </c>
      <c r="D1339" t="s">
        <v>4400</v>
      </c>
      <c r="F1339" s="34" t="str">
        <f>IF(AND(V1339="TEXT",AB1339&lt;&gt;""),"Coded",VLOOKUP(V1339,Lists!$E$1:$F$12,2,FALSE))</f>
        <v>Coded</v>
      </c>
      <c r="G1339" s="50">
        <f t="shared" ca="1" si="104"/>
        <v>7</v>
      </c>
      <c r="H1339" t="s">
        <v>2713</v>
      </c>
      <c r="J1339" s="34" t="str">
        <f t="shared" si="101"/>
        <v/>
      </c>
      <c r="K1339" s="34" t="str">
        <f t="shared" si="102"/>
        <v/>
      </c>
      <c r="O1339" t="s">
        <v>1015</v>
      </c>
      <c r="P1339" s="34" t="str">
        <f t="shared" si="105"/>
        <v/>
      </c>
      <c r="V1339" t="s">
        <v>16</v>
      </c>
      <c r="W1339" t="s">
        <v>1731</v>
      </c>
      <c r="X1339" t="s">
        <v>1732</v>
      </c>
      <c r="Y1339" t="s">
        <v>1192</v>
      </c>
      <c r="Z1339" t="s">
        <v>1193</v>
      </c>
      <c r="AA1339" t="s">
        <v>2713</v>
      </c>
      <c r="AB1339" t="s">
        <v>2714</v>
      </c>
    </row>
    <row r="1340" spans="1:28" ht="15" hidden="1" customHeight="1" x14ac:dyDescent="0.2">
      <c r="A1340" t="s">
        <v>5064</v>
      </c>
      <c r="B1340" t="s">
        <v>5075</v>
      </c>
      <c r="C1340" s="50">
        <f t="shared" ca="1" si="103"/>
        <v>12</v>
      </c>
      <c r="D1340" t="s">
        <v>4400</v>
      </c>
      <c r="F1340" s="34" t="str">
        <f>IF(AND(V1340="TEXT",AB1340&lt;&gt;""),"Coded",VLOOKUP(V1340,Lists!$E$1:$F$12,2,FALSE))</f>
        <v>Coded</v>
      </c>
      <c r="G1340" s="50">
        <f t="shared" ca="1" si="104"/>
        <v>8</v>
      </c>
      <c r="H1340" t="s">
        <v>4403</v>
      </c>
      <c r="J1340" s="34" t="str">
        <f t="shared" si="101"/>
        <v/>
      </c>
      <c r="K1340" s="34" t="str">
        <f t="shared" si="102"/>
        <v/>
      </c>
      <c r="O1340" t="s">
        <v>1015</v>
      </c>
      <c r="P1340" s="34" t="str">
        <f t="shared" si="105"/>
        <v/>
      </c>
      <c r="V1340" t="s">
        <v>16</v>
      </c>
      <c r="W1340" t="s">
        <v>1731</v>
      </c>
      <c r="X1340" t="s">
        <v>1732</v>
      </c>
      <c r="Y1340" t="s">
        <v>1192</v>
      </c>
      <c r="Z1340" t="s">
        <v>1193</v>
      </c>
      <c r="AA1340" t="s">
        <v>4403</v>
      </c>
      <c r="AB1340" t="s">
        <v>4404</v>
      </c>
    </row>
    <row r="1341" spans="1:28" ht="15" hidden="1" customHeight="1" x14ac:dyDescent="0.2">
      <c r="A1341" t="s">
        <v>5064</v>
      </c>
      <c r="B1341" t="s">
        <v>5075</v>
      </c>
      <c r="C1341" s="50">
        <f t="shared" ca="1" si="103"/>
        <v>12</v>
      </c>
      <c r="D1341" t="s">
        <v>4400</v>
      </c>
      <c r="F1341" s="34" t="str">
        <f>IF(AND(V1341="TEXT",AB1341&lt;&gt;""),"Coded",VLOOKUP(V1341,Lists!$E$1:$F$12,2,FALSE))</f>
        <v>Coded</v>
      </c>
      <c r="G1341" s="50">
        <f t="shared" ca="1" si="104"/>
        <v>9</v>
      </c>
      <c r="H1341" t="s">
        <v>2717</v>
      </c>
      <c r="J1341" s="34" t="str">
        <f t="shared" si="101"/>
        <v/>
      </c>
      <c r="K1341" s="34" t="str">
        <f t="shared" si="102"/>
        <v/>
      </c>
      <c r="O1341" t="s">
        <v>1015</v>
      </c>
      <c r="P1341" s="34" t="str">
        <f t="shared" si="105"/>
        <v/>
      </c>
      <c r="V1341" t="s">
        <v>16</v>
      </c>
      <c r="W1341" t="s">
        <v>1731</v>
      </c>
      <c r="X1341" t="s">
        <v>1732</v>
      </c>
      <c r="Y1341" t="s">
        <v>1192</v>
      </c>
      <c r="Z1341" t="s">
        <v>1193</v>
      </c>
      <c r="AA1341" t="s">
        <v>2717</v>
      </c>
      <c r="AB1341" t="s">
        <v>2720</v>
      </c>
    </row>
    <row r="1342" spans="1:28" ht="15" hidden="1" customHeight="1" x14ac:dyDescent="0.2">
      <c r="A1342" t="s">
        <v>5064</v>
      </c>
      <c r="B1342" t="s">
        <v>5075</v>
      </c>
      <c r="C1342" s="50">
        <f t="shared" ca="1" si="103"/>
        <v>12</v>
      </c>
      <c r="D1342" t="s">
        <v>4400</v>
      </c>
      <c r="F1342" s="34" t="str">
        <f>IF(AND(V1342="TEXT",AB1342&lt;&gt;""),"Coded",VLOOKUP(V1342,Lists!$E$1:$F$12,2,FALSE))</f>
        <v>Coded</v>
      </c>
      <c r="G1342" s="50">
        <f t="shared" ca="1" si="104"/>
        <v>10</v>
      </c>
      <c r="H1342" t="s">
        <v>2687</v>
      </c>
      <c r="J1342" s="34" t="str">
        <f t="shared" si="101"/>
        <v/>
      </c>
      <c r="K1342" s="34" t="str">
        <f t="shared" si="102"/>
        <v/>
      </c>
      <c r="O1342" t="s">
        <v>1015</v>
      </c>
      <c r="P1342" s="34" t="str">
        <f t="shared" si="105"/>
        <v/>
      </c>
      <c r="V1342" t="s">
        <v>16</v>
      </c>
      <c r="W1342" t="s">
        <v>1731</v>
      </c>
      <c r="X1342" t="s">
        <v>1732</v>
      </c>
      <c r="Y1342" t="s">
        <v>1192</v>
      </c>
      <c r="Z1342" t="s">
        <v>1193</v>
      </c>
      <c r="AA1342" t="s">
        <v>2687</v>
      </c>
      <c r="AB1342" t="s">
        <v>2690</v>
      </c>
    </row>
    <row r="1343" spans="1:28" ht="15" hidden="1" customHeight="1" x14ac:dyDescent="0.2">
      <c r="A1343" t="s">
        <v>5064</v>
      </c>
      <c r="B1343" t="s">
        <v>5075</v>
      </c>
      <c r="C1343" s="50">
        <f t="shared" ca="1" si="103"/>
        <v>12</v>
      </c>
      <c r="D1343" t="s">
        <v>4400</v>
      </c>
      <c r="F1343" s="34" t="str">
        <f>IF(AND(V1343="TEXT",AB1343&lt;&gt;""),"Coded",VLOOKUP(V1343,Lists!$E$1:$F$12,2,FALSE))</f>
        <v>Coded</v>
      </c>
      <c r="G1343" s="50">
        <f t="shared" ca="1" si="104"/>
        <v>11</v>
      </c>
      <c r="H1343" t="s">
        <v>2668</v>
      </c>
      <c r="J1343" s="34" t="str">
        <f t="shared" si="101"/>
        <v/>
      </c>
      <c r="K1343" s="34" t="str">
        <f t="shared" si="102"/>
        <v/>
      </c>
      <c r="O1343" t="s">
        <v>1015</v>
      </c>
      <c r="P1343" s="34" t="str">
        <f t="shared" si="105"/>
        <v/>
      </c>
      <c r="V1343" t="s">
        <v>16</v>
      </c>
      <c r="W1343" t="s">
        <v>1731</v>
      </c>
      <c r="X1343" t="s">
        <v>1732</v>
      </c>
      <c r="Y1343" t="s">
        <v>1192</v>
      </c>
      <c r="Z1343" t="s">
        <v>1193</v>
      </c>
      <c r="AA1343" t="s">
        <v>2668</v>
      </c>
      <c r="AB1343" t="s">
        <v>2671</v>
      </c>
    </row>
    <row r="1344" spans="1:28" ht="15" hidden="1" customHeight="1" x14ac:dyDescent="0.2">
      <c r="A1344" t="s">
        <v>5064</v>
      </c>
      <c r="B1344" t="s">
        <v>5075</v>
      </c>
      <c r="C1344" s="50">
        <f t="shared" ca="1" si="103"/>
        <v>12</v>
      </c>
      <c r="D1344" t="s">
        <v>4400</v>
      </c>
      <c r="F1344" s="34" t="str">
        <f>IF(AND(V1344="TEXT",AB1344&lt;&gt;""),"Coded",VLOOKUP(V1344,Lists!$E$1:$F$12,2,FALSE))</f>
        <v>Coded</v>
      </c>
      <c r="G1344" s="50">
        <f t="shared" ca="1" si="104"/>
        <v>12</v>
      </c>
      <c r="H1344" t="s">
        <v>2707</v>
      </c>
      <c r="J1344" s="34" t="str">
        <f t="shared" si="101"/>
        <v/>
      </c>
      <c r="K1344" s="34" t="str">
        <f t="shared" si="102"/>
        <v/>
      </c>
      <c r="O1344" t="s">
        <v>1015</v>
      </c>
      <c r="P1344" s="34" t="str">
        <f t="shared" si="105"/>
        <v/>
      </c>
      <c r="V1344" t="s">
        <v>16</v>
      </c>
      <c r="W1344" t="s">
        <v>1731</v>
      </c>
      <c r="X1344" t="s">
        <v>1732</v>
      </c>
      <c r="Y1344" t="s">
        <v>1192</v>
      </c>
      <c r="Z1344" t="s">
        <v>1193</v>
      </c>
      <c r="AA1344" t="s">
        <v>2707</v>
      </c>
      <c r="AB1344" t="s">
        <v>2708</v>
      </c>
    </row>
    <row r="1345" spans="1:28" ht="15" hidden="1" customHeight="1" x14ac:dyDescent="0.2">
      <c r="A1345" t="s">
        <v>5064</v>
      </c>
      <c r="B1345" t="s">
        <v>5075</v>
      </c>
      <c r="C1345" s="50">
        <f t="shared" ca="1" si="103"/>
        <v>12</v>
      </c>
      <c r="D1345" t="s">
        <v>4400</v>
      </c>
      <c r="F1345" s="34" t="str">
        <f>IF(AND(V1345="TEXT",AB1345&lt;&gt;""),"Coded",VLOOKUP(V1345,Lists!$E$1:$F$12,2,FALSE))</f>
        <v>Coded</v>
      </c>
      <c r="G1345" s="50">
        <f t="shared" ca="1" si="104"/>
        <v>13</v>
      </c>
      <c r="H1345" t="s">
        <v>2652</v>
      </c>
      <c r="J1345" s="34" t="str">
        <f t="shared" si="101"/>
        <v/>
      </c>
      <c r="K1345" s="34" t="str">
        <f t="shared" si="102"/>
        <v/>
      </c>
      <c r="O1345" t="s">
        <v>1015</v>
      </c>
      <c r="P1345" s="34" t="str">
        <f t="shared" si="105"/>
        <v/>
      </c>
      <c r="V1345" t="s">
        <v>16</v>
      </c>
      <c r="W1345" t="s">
        <v>1731</v>
      </c>
      <c r="X1345" t="s">
        <v>1732</v>
      </c>
      <c r="Y1345" t="s">
        <v>1192</v>
      </c>
      <c r="Z1345" t="s">
        <v>1193</v>
      </c>
      <c r="AA1345" t="s">
        <v>2652</v>
      </c>
      <c r="AB1345" t="s">
        <v>2653</v>
      </c>
    </row>
    <row r="1346" spans="1:28" ht="15" hidden="1" customHeight="1" x14ac:dyDescent="0.2">
      <c r="A1346" t="s">
        <v>5064</v>
      </c>
      <c r="B1346" t="s">
        <v>5075</v>
      </c>
      <c r="C1346" s="50">
        <f t="shared" ca="1" si="103"/>
        <v>12</v>
      </c>
      <c r="D1346" t="s">
        <v>4400</v>
      </c>
      <c r="F1346" s="34" t="str">
        <f>IF(AND(V1346="TEXT",AB1346&lt;&gt;""),"Coded",VLOOKUP(V1346,Lists!$E$1:$F$12,2,FALSE))</f>
        <v>Coded</v>
      </c>
      <c r="G1346" s="50">
        <f t="shared" ca="1" si="104"/>
        <v>14</v>
      </c>
      <c r="H1346" t="s">
        <v>2395</v>
      </c>
      <c r="J1346" s="34" t="str">
        <f t="shared" si="101"/>
        <v/>
      </c>
      <c r="K1346" s="34" t="str">
        <f t="shared" si="102"/>
        <v/>
      </c>
      <c r="O1346" t="s">
        <v>1015</v>
      </c>
      <c r="P1346" s="34" t="str">
        <f t="shared" si="105"/>
        <v/>
      </c>
      <c r="V1346" t="s">
        <v>16</v>
      </c>
      <c r="W1346" t="s">
        <v>1731</v>
      </c>
      <c r="X1346" t="s">
        <v>1732</v>
      </c>
      <c r="Y1346" t="s">
        <v>1192</v>
      </c>
      <c r="Z1346" t="s">
        <v>1193</v>
      </c>
      <c r="AA1346" t="s">
        <v>2395</v>
      </c>
      <c r="AB1346" t="s">
        <v>2700</v>
      </c>
    </row>
    <row r="1347" spans="1:28" ht="15" hidden="1" customHeight="1" x14ac:dyDescent="0.2">
      <c r="A1347" t="s">
        <v>5064</v>
      </c>
      <c r="B1347" t="s">
        <v>5075</v>
      </c>
      <c r="C1347" s="50">
        <f t="shared" ca="1" si="103"/>
        <v>12</v>
      </c>
      <c r="D1347" t="s">
        <v>4400</v>
      </c>
      <c r="F1347" s="34" t="str">
        <f>IF(AND(V1347="TEXT",AB1347&lt;&gt;""),"Coded",VLOOKUP(V1347,Lists!$E$1:$F$12,2,FALSE))</f>
        <v>Coded</v>
      </c>
      <c r="G1347" s="50">
        <f t="shared" ca="1" si="104"/>
        <v>15</v>
      </c>
      <c r="H1347" t="s">
        <v>2728</v>
      </c>
      <c r="J1347" s="34" t="str">
        <f t="shared" ref="J1347:J1410" si="106">IF(V1347="BOOLEAN","Yes/no",IF(V1347="TRUE_ONLY","True only",IF(V1347="INTEGER","Integer",IF(V1347="INTEGER_ZERO_OR_POSITIVE","Integer zero or positive",""))))</f>
        <v/>
      </c>
      <c r="K1347" s="34" t="str">
        <f t="shared" ref="K1347:K1410" si="107">IF(V1347="LONG_TEXT",255,IF(AND(V1347="TEXT",AB1347=""),50,""))</f>
        <v/>
      </c>
      <c r="O1347" t="s">
        <v>1015</v>
      </c>
      <c r="P1347" s="34" t="str">
        <f t="shared" si="105"/>
        <v/>
      </c>
      <c r="V1347" t="s">
        <v>16</v>
      </c>
      <c r="W1347" t="s">
        <v>1731</v>
      </c>
      <c r="X1347" t="s">
        <v>1732</v>
      </c>
      <c r="Y1347" t="s">
        <v>1192</v>
      </c>
      <c r="Z1347" t="s">
        <v>1193</v>
      </c>
      <c r="AA1347" t="s">
        <v>2728</v>
      </c>
      <c r="AB1347" t="s">
        <v>2729</v>
      </c>
    </row>
    <row r="1348" spans="1:28" ht="15" hidden="1" customHeight="1" x14ac:dyDescent="0.2">
      <c r="A1348" t="s">
        <v>5064</v>
      </c>
      <c r="B1348" t="s">
        <v>5075</v>
      </c>
      <c r="C1348" s="50">
        <f t="shared" ref="C1348:C1411" ca="1" si="108">IF(A1348&lt;&gt;OFFSET(A1348,-1,0),1,OFFSET(C1348,-1,0)+IF(D1348=OFFSET(D1348,-1,0),0,1))</f>
        <v>12</v>
      </c>
      <c r="D1348" t="s">
        <v>4400</v>
      </c>
      <c r="F1348" s="34" t="str">
        <f>IF(AND(V1348="TEXT",AB1348&lt;&gt;""),"Coded",VLOOKUP(V1348,Lists!$E$1:$F$12,2,FALSE))</f>
        <v>Coded</v>
      </c>
      <c r="G1348" s="50">
        <f t="shared" ca="1" si="104"/>
        <v>16</v>
      </c>
      <c r="H1348" t="s">
        <v>4405</v>
      </c>
      <c r="J1348" s="34" t="str">
        <f t="shared" si="106"/>
        <v/>
      </c>
      <c r="K1348" s="34" t="str">
        <f t="shared" si="107"/>
        <v/>
      </c>
      <c r="O1348" t="s">
        <v>1015</v>
      </c>
      <c r="P1348" s="34" t="str">
        <f t="shared" si="105"/>
        <v/>
      </c>
      <c r="V1348" t="s">
        <v>16</v>
      </c>
      <c r="W1348" t="s">
        <v>1731</v>
      </c>
      <c r="X1348" t="s">
        <v>1732</v>
      </c>
      <c r="Y1348" t="s">
        <v>1192</v>
      </c>
      <c r="Z1348" t="s">
        <v>1193</v>
      </c>
      <c r="AA1348" t="s">
        <v>4405</v>
      </c>
      <c r="AB1348" t="s">
        <v>4406</v>
      </c>
    </row>
    <row r="1349" spans="1:28" ht="15" hidden="1" customHeight="1" x14ac:dyDescent="0.2">
      <c r="A1349" t="s">
        <v>5064</v>
      </c>
      <c r="B1349" t="s">
        <v>5075</v>
      </c>
      <c r="C1349" s="50">
        <f t="shared" ca="1" si="108"/>
        <v>12</v>
      </c>
      <c r="D1349" t="s">
        <v>4400</v>
      </c>
      <c r="F1349" s="34" t="str">
        <f>IF(AND(V1349="TEXT",AB1349&lt;&gt;""),"Coded",VLOOKUP(V1349,Lists!$E$1:$F$12,2,FALSE))</f>
        <v>Coded</v>
      </c>
      <c r="G1349" s="50">
        <f t="shared" ref="G1349:G1412" ca="1" si="109">IF(F1349="Coded",IF(D1349&lt;&gt;OFFSET(D1349,-1,0),1,_xlfn.MAXIFS(INDIRECT("G$1:G"&amp;ROW()-1),INDIRECT("A$1:A"&amp;ROW()-1),A1349,INDIRECT("D$1:D"&amp;ROW()-1),D1349)+1),"")</f>
        <v>17</v>
      </c>
      <c r="H1349" t="s">
        <v>2664</v>
      </c>
      <c r="J1349" s="34" t="str">
        <f t="shared" si="106"/>
        <v/>
      </c>
      <c r="K1349" s="34" t="str">
        <f t="shared" si="107"/>
        <v/>
      </c>
      <c r="O1349" t="s">
        <v>1015</v>
      </c>
      <c r="P1349" s="34" t="str">
        <f t="shared" si="105"/>
        <v/>
      </c>
      <c r="V1349" t="s">
        <v>16</v>
      </c>
      <c r="W1349" t="s">
        <v>1731</v>
      </c>
      <c r="X1349" t="s">
        <v>1732</v>
      </c>
      <c r="Y1349" t="s">
        <v>1192</v>
      </c>
      <c r="Z1349" t="s">
        <v>1193</v>
      </c>
      <c r="AA1349" t="s">
        <v>2664</v>
      </c>
      <c r="AB1349" t="s">
        <v>2665</v>
      </c>
    </row>
    <row r="1350" spans="1:28" ht="15" hidden="1" customHeight="1" x14ac:dyDescent="0.2">
      <c r="A1350" t="s">
        <v>5064</v>
      </c>
      <c r="B1350" t="s">
        <v>5075</v>
      </c>
      <c r="C1350" s="50">
        <f t="shared" ca="1" si="108"/>
        <v>12</v>
      </c>
      <c r="D1350" t="s">
        <v>4400</v>
      </c>
      <c r="F1350" s="34" t="str">
        <f>IF(AND(V1350="TEXT",AB1350&lt;&gt;""),"Coded",VLOOKUP(V1350,Lists!$E$1:$F$12,2,FALSE))</f>
        <v>Coded</v>
      </c>
      <c r="G1350" s="50">
        <f t="shared" ca="1" si="109"/>
        <v>18</v>
      </c>
      <c r="H1350" t="s">
        <v>2740</v>
      </c>
      <c r="J1350" s="34" t="str">
        <f t="shared" si="106"/>
        <v/>
      </c>
      <c r="K1350" s="34" t="str">
        <f t="shared" si="107"/>
        <v/>
      </c>
      <c r="O1350" t="s">
        <v>1015</v>
      </c>
      <c r="P1350" s="34" t="str">
        <f t="shared" si="105"/>
        <v/>
      </c>
      <c r="V1350" t="s">
        <v>16</v>
      </c>
      <c r="W1350" t="s">
        <v>1731</v>
      </c>
      <c r="X1350" t="s">
        <v>1732</v>
      </c>
      <c r="Y1350" t="s">
        <v>1192</v>
      </c>
      <c r="Z1350" t="s">
        <v>1193</v>
      </c>
      <c r="AA1350" t="s">
        <v>2740</v>
      </c>
      <c r="AB1350" t="s">
        <v>2741</v>
      </c>
    </row>
    <row r="1351" spans="1:28" ht="15" hidden="1" customHeight="1" x14ac:dyDescent="0.2">
      <c r="A1351" t="s">
        <v>5064</v>
      </c>
      <c r="B1351" t="s">
        <v>5075</v>
      </c>
      <c r="C1351" s="50">
        <f t="shared" ca="1" si="108"/>
        <v>12</v>
      </c>
      <c r="D1351" t="s">
        <v>4400</v>
      </c>
      <c r="F1351" s="34" t="str">
        <f>IF(AND(V1351="TEXT",AB1351&lt;&gt;""),"Coded",VLOOKUP(V1351,Lists!$E$1:$F$12,2,FALSE))</f>
        <v>Coded</v>
      </c>
      <c r="G1351" s="50">
        <f t="shared" ca="1" si="109"/>
        <v>19</v>
      </c>
      <c r="H1351" t="s">
        <v>4407</v>
      </c>
      <c r="J1351" s="34" t="str">
        <f t="shared" si="106"/>
        <v/>
      </c>
      <c r="K1351" s="34" t="str">
        <f t="shared" si="107"/>
        <v/>
      </c>
      <c r="O1351" t="s">
        <v>1015</v>
      </c>
      <c r="P1351" s="34" t="str">
        <f t="shared" si="105"/>
        <v/>
      </c>
      <c r="V1351" t="s">
        <v>16</v>
      </c>
      <c r="W1351" t="s">
        <v>1731</v>
      </c>
      <c r="X1351" t="s">
        <v>1732</v>
      </c>
      <c r="Y1351" t="s">
        <v>1192</v>
      </c>
      <c r="Z1351" t="s">
        <v>1193</v>
      </c>
      <c r="AA1351" t="s">
        <v>4407</v>
      </c>
      <c r="AB1351" t="s">
        <v>4408</v>
      </c>
    </row>
    <row r="1352" spans="1:28" ht="15" hidden="1" customHeight="1" x14ac:dyDescent="0.2">
      <c r="A1352" t="s">
        <v>5064</v>
      </c>
      <c r="B1352" t="s">
        <v>5075</v>
      </c>
      <c r="C1352" s="50">
        <f t="shared" ca="1" si="108"/>
        <v>12</v>
      </c>
      <c r="D1352" t="s">
        <v>4400</v>
      </c>
      <c r="F1352" s="34" t="str">
        <f>IF(AND(V1352="TEXT",AB1352&lt;&gt;""),"Coded",VLOOKUP(V1352,Lists!$E$1:$F$12,2,FALSE))</f>
        <v>Coded</v>
      </c>
      <c r="G1352" s="50">
        <f t="shared" ca="1" si="109"/>
        <v>20</v>
      </c>
      <c r="H1352" t="s">
        <v>4409</v>
      </c>
      <c r="J1352" s="34" t="str">
        <f t="shared" si="106"/>
        <v/>
      </c>
      <c r="K1352" s="34" t="str">
        <f t="shared" si="107"/>
        <v/>
      </c>
      <c r="O1352" t="s">
        <v>1015</v>
      </c>
      <c r="P1352" s="34" t="str">
        <f t="shared" si="105"/>
        <v/>
      </c>
      <c r="V1352" t="s">
        <v>16</v>
      </c>
      <c r="W1352" t="s">
        <v>1731</v>
      </c>
      <c r="X1352" t="s">
        <v>1732</v>
      </c>
      <c r="Y1352" t="s">
        <v>1192</v>
      </c>
      <c r="Z1352" t="s">
        <v>1193</v>
      </c>
      <c r="AA1352" t="s">
        <v>4409</v>
      </c>
      <c r="AB1352" t="s">
        <v>4410</v>
      </c>
    </row>
    <row r="1353" spans="1:28" ht="15" hidden="1" customHeight="1" x14ac:dyDescent="0.2">
      <c r="A1353" t="s">
        <v>5064</v>
      </c>
      <c r="B1353" t="s">
        <v>5075</v>
      </c>
      <c r="C1353" s="50">
        <f t="shared" ca="1" si="108"/>
        <v>12</v>
      </c>
      <c r="D1353" t="s">
        <v>4400</v>
      </c>
      <c r="F1353" s="34" t="str">
        <f>IF(AND(V1353="TEXT",AB1353&lt;&gt;""),"Coded",VLOOKUP(V1353,Lists!$E$1:$F$12,2,FALSE))</f>
        <v>Coded</v>
      </c>
      <c r="G1353" s="50">
        <f t="shared" ca="1" si="109"/>
        <v>21</v>
      </c>
      <c r="H1353" t="s">
        <v>4411</v>
      </c>
      <c r="J1353" s="34" t="str">
        <f t="shared" si="106"/>
        <v/>
      </c>
      <c r="K1353" s="34" t="str">
        <f t="shared" si="107"/>
        <v/>
      </c>
      <c r="O1353" t="s">
        <v>1015</v>
      </c>
      <c r="P1353" s="34" t="str">
        <f t="shared" si="105"/>
        <v/>
      </c>
      <c r="V1353" t="s">
        <v>16</v>
      </c>
      <c r="W1353" t="s">
        <v>1731</v>
      </c>
      <c r="X1353" t="s">
        <v>1732</v>
      </c>
      <c r="Y1353" t="s">
        <v>1192</v>
      </c>
      <c r="Z1353" t="s">
        <v>1193</v>
      </c>
      <c r="AA1353" t="s">
        <v>4411</v>
      </c>
      <c r="AB1353" t="s">
        <v>4412</v>
      </c>
    </row>
    <row r="1354" spans="1:28" ht="15" hidden="1" customHeight="1" x14ac:dyDescent="0.2">
      <c r="A1354" t="s">
        <v>5064</v>
      </c>
      <c r="B1354" t="s">
        <v>5075</v>
      </c>
      <c r="C1354" s="50">
        <f t="shared" ca="1" si="108"/>
        <v>12</v>
      </c>
      <c r="D1354" t="s">
        <v>4400</v>
      </c>
      <c r="F1354" s="34" t="str">
        <f>IF(AND(V1354="TEXT",AB1354&lt;&gt;""),"Coded",VLOOKUP(V1354,Lists!$E$1:$F$12,2,FALSE))</f>
        <v>Coded</v>
      </c>
      <c r="G1354" s="50">
        <f t="shared" ca="1" si="109"/>
        <v>22</v>
      </c>
      <c r="H1354" t="s">
        <v>2733</v>
      </c>
      <c r="J1354" s="34" t="str">
        <f t="shared" si="106"/>
        <v/>
      </c>
      <c r="K1354" s="34" t="str">
        <f t="shared" si="107"/>
        <v/>
      </c>
      <c r="O1354" t="s">
        <v>1015</v>
      </c>
      <c r="P1354" s="34" t="str">
        <f t="shared" si="105"/>
        <v/>
      </c>
      <c r="V1354" t="s">
        <v>16</v>
      </c>
      <c r="W1354" t="s">
        <v>1731</v>
      </c>
      <c r="X1354" t="s">
        <v>1732</v>
      </c>
      <c r="Y1354" t="s">
        <v>1192</v>
      </c>
      <c r="Z1354" t="s">
        <v>1193</v>
      </c>
      <c r="AA1354" t="s">
        <v>2733</v>
      </c>
      <c r="AB1354" t="s">
        <v>2734</v>
      </c>
    </row>
    <row r="1355" spans="1:28" ht="15" hidden="1" customHeight="1" x14ac:dyDescent="0.2">
      <c r="A1355" t="s">
        <v>5064</v>
      </c>
      <c r="B1355" t="s">
        <v>5075</v>
      </c>
      <c r="C1355" s="50">
        <f t="shared" ca="1" si="108"/>
        <v>12</v>
      </c>
      <c r="D1355" t="s">
        <v>4400</v>
      </c>
      <c r="F1355" s="34" t="str">
        <f>IF(AND(V1355="TEXT",AB1355&lt;&gt;""),"Coded",VLOOKUP(V1355,Lists!$E$1:$F$12,2,FALSE))</f>
        <v>Coded</v>
      </c>
      <c r="G1355" s="50">
        <f t="shared" ca="1" si="109"/>
        <v>23</v>
      </c>
      <c r="H1355" t="s">
        <v>4413</v>
      </c>
      <c r="J1355" s="34" t="str">
        <f t="shared" si="106"/>
        <v/>
      </c>
      <c r="K1355" s="34" t="str">
        <f t="shared" si="107"/>
        <v/>
      </c>
      <c r="O1355" t="s">
        <v>1015</v>
      </c>
      <c r="P1355" s="34" t="str">
        <f t="shared" si="105"/>
        <v/>
      </c>
      <c r="V1355" t="s">
        <v>16</v>
      </c>
      <c r="W1355" t="s">
        <v>1731</v>
      </c>
      <c r="X1355" t="s">
        <v>1732</v>
      </c>
      <c r="Y1355" t="s">
        <v>1192</v>
      </c>
      <c r="Z1355" t="s">
        <v>1193</v>
      </c>
      <c r="AA1355" t="s">
        <v>4413</v>
      </c>
      <c r="AB1355" t="s">
        <v>4414</v>
      </c>
    </row>
    <row r="1356" spans="1:28" ht="15" hidden="1" customHeight="1" x14ac:dyDescent="0.2">
      <c r="A1356" t="s">
        <v>5064</v>
      </c>
      <c r="B1356" t="s">
        <v>5075</v>
      </c>
      <c r="C1356" s="50">
        <f t="shared" ca="1" si="108"/>
        <v>12</v>
      </c>
      <c r="D1356" t="s">
        <v>4400</v>
      </c>
      <c r="F1356" s="34" t="str">
        <f>IF(AND(V1356="TEXT",AB1356&lt;&gt;""),"Coded",VLOOKUP(V1356,Lists!$E$1:$F$12,2,FALSE))</f>
        <v>Coded</v>
      </c>
      <c r="G1356" s="50">
        <f t="shared" ca="1" si="109"/>
        <v>24</v>
      </c>
      <c r="H1356" t="s">
        <v>2475</v>
      </c>
      <c r="J1356" s="34" t="str">
        <f t="shared" si="106"/>
        <v/>
      </c>
      <c r="K1356" s="34" t="str">
        <f t="shared" si="107"/>
        <v/>
      </c>
      <c r="O1356" t="s">
        <v>1015</v>
      </c>
      <c r="P1356" s="34" t="str">
        <f t="shared" si="105"/>
        <v/>
      </c>
      <c r="V1356" t="s">
        <v>16</v>
      </c>
      <c r="W1356" t="s">
        <v>1731</v>
      </c>
      <c r="X1356" t="s">
        <v>1732</v>
      </c>
      <c r="Y1356" t="s">
        <v>1192</v>
      </c>
      <c r="Z1356" t="s">
        <v>1193</v>
      </c>
      <c r="AA1356" t="s">
        <v>2475</v>
      </c>
      <c r="AB1356" t="s">
        <v>4415</v>
      </c>
    </row>
    <row r="1357" spans="1:28" ht="15" hidden="1" customHeight="1" x14ac:dyDescent="0.2">
      <c r="A1357" t="s">
        <v>5064</v>
      </c>
      <c r="B1357" t="s">
        <v>5075</v>
      </c>
      <c r="C1357" s="50">
        <f t="shared" ca="1" si="108"/>
        <v>12</v>
      </c>
      <c r="D1357" t="s">
        <v>4400</v>
      </c>
      <c r="F1357" s="34" t="str">
        <f>IF(AND(V1357="TEXT",AB1357&lt;&gt;""),"Coded",VLOOKUP(V1357,Lists!$E$1:$F$12,2,FALSE))</f>
        <v>Coded</v>
      </c>
      <c r="G1357" s="50">
        <f t="shared" ca="1" si="109"/>
        <v>25</v>
      </c>
      <c r="H1357" t="s">
        <v>4416</v>
      </c>
      <c r="J1357" s="34" t="str">
        <f t="shared" si="106"/>
        <v/>
      </c>
      <c r="K1357" s="34" t="str">
        <f t="shared" si="107"/>
        <v/>
      </c>
      <c r="O1357" t="s">
        <v>1015</v>
      </c>
      <c r="P1357" s="34" t="str">
        <f t="shared" si="105"/>
        <v/>
      </c>
      <c r="V1357" t="s">
        <v>16</v>
      </c>
      <c r="W1357" t="s">
        <v>1731</v>
      </c>
      <c r="X1357" t="s">
        <v>1732</v>
      </c>
      <c r="Y1357" t="s">
        <v>1192</v>
      </c>
      <c r="Z1357" t="s">
        <v>1193</v>
      </c>
      <c r="AA1357" t="s">
        <v>4416</v>
      </c>
      <c r="AB1357" t="s">
        <v>4417</v>
      </c>
    </row>
    <row r="1358" spans="1:28" ht="15" hidden="1" customHeight="1" x14ac:dyDescent="0.2">
      <c r="A1358" t="s">
        <v>5064</v>
      </c>
      <c r="B1358" t="s">
        <v>5075</v>
      </c>
      <c r="C1358" s="50">
        <f t="shared" ca="1" si="108"/>
        <v>12</v>
      </c>
      <c r="D1358" t="s">
        <v>4400</v>
      </c>
      <c r="F1358" s="34" t="str">
        <f>IF(AND(V1358="TEXT",AB1358&lt;&gt;""),"Coded",VLOOKUP(V1358,Lists!$E$1:$F$12,2,FALSE))</f>
        <v>Coded</v>
      </c>
      <c r="G1358" s="50">
        <f t="shared" ca="1" si="109"/>
        <v>26</v>
      </c>
      <c r="H1358" t="s">
        <v>2645</v>
      </c>
      <c r="J1358" s="34" t="str">
        <f t="shared" si="106"/>
        <v/>
      </c>
      <c r="K1358" s="34" t="str">
        <f t="shared" si="107"/>
        <v/>
      </c>
      <c r="O1358" t="s">
        <v>1015</v>
      </c>
      <c r="P1358" s="34" t="str">
        <f t="shared" si="105"/>
        <v/>
      </c>
      <c r="V1358" t="s">
        <v>16</v>
      </c>
      <c r="W1358" t="s">
        <v>1731</v>
      </c>
      <c r="X1358" t="s">
        <v>1732</v>
      </c>
      <c r="Y1358" t="s">
        <v>1192</v>
      </c>
      <c r="Z1358" t="s">
        <v>1193</v>
      </c>
      <c r="AA1358" t="s">
        <v>2645</v>
      </c>
      <c r="AB1358" t="s">
        <v>2646</v>
      </c>
    </row>
    <row r="1359" spans="1:28" ht="15" hidden="1" customHeight="1" x14ac:dyDescent="0.2">
      <c r="A1359" t="s">
        <v>5064</v>
      </c>
      <c r="B1359" t="s">
        <v>5075</v>
      </c>
      <c r="C1359" s="50">
        <f t="shared" ca="1" si="108"/>
        <v>12</v>
      </c>
      <c r="D1359" t="s">
        <v>4400</v>
      </c>
      <c r="F1359" s="34" t="str">
        <f>IF(AND(V1359="TEXT",AB1359&lt;&gt;""),"Coded",VLOOKUP(V1359,Lists!$E$1:$F$12,2,FALSE))</f>
        <v>Coded</v>
      </c>
      <c r="G1359" s="50">
        <f t="shared" ca="1" si="109"/>
        <v>27</v>
      </c>
      <c r="H1359" t="s">
        <v>2675</v>
      </c>
      <c r="J1359" s="34" t="str">
        <f t="shared" si="106"/>
        <v/>
      </c>
      <c r="K1359" s="34" t="str">
        <f t="shared" si="107"/>
        <v/>
      </c>
      <c r="O1359" t="s">
        <v>1015</v>
      </c>
      <c r="P1359" s="34" t="str">
        <f t="shared" si="105"/>
        <v/>
      </c>
      <c r="V1359" t="s">
        <v>16</v>
      </c>
      <c r="W1359" t="s">
        <v>1731</v>
      </c>
      <c r="X1359" t="s">
        <v>1732</v>
      </c>
      <c r="Y1359" t="s">
        <v>1192</v>
      </c>
      <c r="Z1359" t="s">
        <v>1193</v>
      </c>
      <c r="AA1359" t="s">
        <v>2675</v>
      </c>
      <c r="AB1359" t="s">
        <v>2676</v>
      </c>
    </row>
    <row r="1360" spans="1:28" ht="15" hidden="1" customHeight="1" x14ac:dyDescent="0.2">
      <c r="A1360" t="s">
        <v>5064</v>
      </c>
      <c r="B1360" t="s">
        <v>5075</v>
      </c>
      <c r="C1360" s="50">
        <f t="shared" ca="1" si="108"/>
        <v>12</v>
      </c>
      <c r="D1360" t="s">
        <v>4400</v>
      </c>
      <c r="F1360" s="34" t="str">
        <f>IF(AND(V1360="TEXT",AB1360&lt;&gt;""),"Coded",VLOOKUP(V1360,Lists!$E$1:$F$12,2,FALSE))</f>
        <v>Coded</v>
      </c>
      <c r="G1360" s="50">
        <f t="shared" ca="1" si="109"/>
        <v>28</v>
      </c>
      <c r="H1360" t="s">
        <v>2723</v>
      </c>
      <c r="J1360" s="34" t="str">
        <f t="shared" si="106"/>
        <v/>
      </c>
      <c r="K1360" s="34" t="str">
        <f t="shared" si="107"/>
        <v/>
      </c>
      <c r="O1360" t="s">
        <v>1015</v>
      </c>
      <c r="P1360" s="34" t="str">
        <f t="shared" si="105"/>
        <v/>
      </c>
      <c r="V1360" t="s">
        <v>16</v>
      </c>
      <c r="W1360" t="s">
        <v>1731</v>
      </c>
      <c r="X1360" t="s">
        <v>1732</v>
      </c>
      <c r="Y1360" t="s">
        <v>1192</v>
      </c>
      <c r="Z1360" t="s">
        <v>1193</v>
      </c>
      <c r="AA1360" t="s">
        <v>2723</v>
      </c>
      <c r="AB1360" t="s">
        <v>2724</v>
      </c>
    </row>
    <row r="1361" spans="1:28" ht="15" hidden="1" customHeight="1" x14ac:dyDescent="0.2">
      <c r="A1361" t="s">
        <v>5064</v>
      </c>
      <c r="B1361" t="s">
        <v>5075</v>
      </c>
      <c r="C1361" s="50">
        <f t="shared" ca="1" si="108"/>
        <v>13</v>
      </c>
      <c r="D1361" t="s">
        <v>5056</v>
      </c>
      <c r="F1361" s="34" t="str">
        <f>IF(AND(V1361="TEXT",AB1361&lt;&gt;""),"Coded",VLOOKUP(V1361,Lists!$E$1:$F$12,2,FALSE))</f>
        <v>Text</v>
      </c>
      <c r="G1361" s="50" t="str">
        <f t="shared" ca="1" si="109"/>
        <v/>
      </c>
      <c r="H1361" t="s">
        <v>1015</v>
      </c>
      <c r="J1361" s="34" t="str">
        <f t="shared" si="106"/>
        <v/>
      </c>
      <c r="K1361" s="34">
        <f t="shared" si="107"/>
        <v>50</v>
      </c>
      <c r="O1361" t="s">
        <v>5078</v>
      </c>
      <c r="P1361" s="34" t="str">
        <f t="shared" si="105"/>
        <v>Hide concept if [Main clinical diagnosis] &lt;&gt; 'Other'</v>
      </c>
      <c r="V1361" t="s">
        <v>16</v>
      </c>
      <c r="W1361" t="s">
        <v>1735</v>
      </c>
      <c r="X1361" t="s">
        <v>1736</v>
      </c>
      <c r="Y1361" t="s">
        <v>1015</v>
      </c>
      <c r="Z1361" t="s">
        <v>1015</v>
      </c>
      <c r="AA1361" t="s">
        <v>1015</v>
      </c>
      <c r="AB1361" t="s">
        <v>1015</v>
      </c>
    </row>
    <row r="1362" spans="1:28" ht="15" hidden="1" customHeight="1" x14ac:dyDescent="0.2">
      <c r="A1362" t="s">
        <v>5064</v>
      </c>
      <c r="B1362" t="s">
        <v>5075</v>
      </c>
      <c r="C1362" s="50">
        <f t="shared" ca="1" si="108"/>
        <v>14</v>
      </c>
      <c r="D1362" t="s">
        <v>5057</v>
      </c>
      <c r="F1362" s="34" t="str">
        <f>IF(AND(V1362="TEXT",AB1362&lt;&gt;""),"Coded",VLOOKUP(V1362,Lists!$E$1:$F$12,2,FALSE))</f>
        <v>Text</v>
      </c>
      <c r="G1362" s="50" t="str">
        <f t="shared" ca="1" si="109"/>
        <v/>
      </c>
      <c r="H1362" t="s">
        <v>1015</v>
      </c>
      <c r="J1362" s="34" t="str">
        <f t="shared" si="106"/>
        <v/>
      </c>
      <c r="K1362" s="34">
        <f t="shared" si="107"/>
        <v>50</v>
      </c>
      <c r="O1362" t="s">
        <v>5079</v>
      </c>
      <c r="P1362" s="34" t="str">
        <f t="shared" ref="P1362:P1425" si="110">IF(RIGHT(TRIM(SUBSTITUTE(D1362,":","")),7)="specify","Hide concept if ["&amp;D1361&amp;"] &lt;&gt; 'Other'","")</f>
        <v/>
      </c>
      <c r="V1362" t="s">
        <v>16</v>
      </c>
      <c r="W1362" t="s">
        <v>1737</v>
      </c>
      <c r="X1362" t="s">
        <v>1738</v>
      </c>
      <c r="Y1362" t="s">
        <v>1015</v>
      </c>
      <c r="Z1362" t="s">
        <v>1015</v>
      </c>
      <c r="AA1362" t="s">
        <v>1015</v>
      </c>
      <c r="AB1362" t="s">
        <v>1015</v>
      </c>
    </row>
    <row r="1363" spans="1:28" ht="15" hidden="1" customHeight="1" x14ac:dyDescent="0.2">
      <c r="A1363" t="s">
        <v>5064</v>
      </c>
      <c r="B1363" t="s">
        <v>5075</v>
      </c>
      <c r="C1363" s="50">
        <f t="shared" ca="1" si="108"/>
        <v>15</v>
      </c>
      <c r="D1363" t="s">
        <v>2780</v>
      </c>
      <c r="F1363" s="34" t="str">
        <f>IF(AND(V1363="TEXT",AB1363&lt;&gt;""),"Coded",VLOOKUP(V1363,Lists!$E$1:$F$12,2,FALSE))</f>
        <v>Coded</v>
      </c>
      <c r="G1363" s="50">
        <f t="shared" ca="1" si="109"/>
        <v>1</v>
      </c>
      <c r="H1363" t="s">
        <v>2781</v>
      </c>
      <c r="J1363" s="34" t="str">
        <f t="shared" si="106"/>
        <v/>
      </c>
      <c r="K1363" s="34" t="str">
        <f t="shared" si="107"/>
        <v/>
      </c>
      <c r="O1363" t="s">
        <v>1015</v>
      </c>
      <c r="P1363" s="34" t="str">
        <f t="shared" si="110"/>
        <v/>
      </c>
      <c r="V1363" t="s">
        <v>16</v>
      </c>
      <c r="W1363" t="s">
        <v>1304</v>
      </c>
      <c r="X1363" t="s">
        <v>1305</v>
      </c>
      <c r="Y1363" t="s">
        <v>1306</v>
      </c>
      <c r="Z1363" t="s">
        <v>1307</v>
      </c>
      <c r="AA1363" t="s">
        <v>2781</v>
      </c>
      <c r="AB1363" t="s">
        <v>2782</v>
      </c>
    </row>
    <row r="1364" spans="1:28" ht="15" hidden="1" customHeight="1" x14ac:dyDescent="0.2">
      <c r="A1364" t="s">
        <v>5064</v>
      </c>
      <c r="B1364" t="s">
        <v>5075</v>
      </c>
      <c r="C1364" s="50">
        <f t="shared" ca="1" si="108"/>
        <v>15</v>
      </c>
      <c r="D1364" t="s">
        <v>2780</v>
      </c>
      <c r="F1364" s="34" t="str">
        <f>IF(AND(V1364="TEXT",AB1364&lt;&gt;""),"Coded",VLOOKUP(V1364,Lists!$E$1:$F$12,2,FALSE))</f>
        <v>Coded</v>
      </c>
      <c r="G1364" s="50">
        <f t="shared" ca="1" si="109"/>
        <v>2</v>
      </c>
      <c r="H1364" t="s">
        <v>2783</v>
      </c>
      <c r="J1364" s="34" t="str">
        <f t="shared" si="106"/>
        <v/>
      </c>
      <c r="K1364" s="34" t="str">
        <f t="shared" si="107"/>
        <v/>
      </c>
      <c r="O1364" t="s">
        <v>1015</v>
      </c>
      <c r="P1364" s="34" t="str">
        <f t="shared" si="110"/>
        <v/>
      </c>
      <c r="V1364" t="s">
        <v>16</v>
      </c>
      <c r="W1364" t="s">
        <v>1304</v>
      </c>
      <c r="X1364" t="s">
        <v>1305</v>
      </c>
      <c r="Y1364" t="s">
        <v>1306</v>
      </c>
      <c r="Z1364" t="s">
        <v>1307</v>
      </c>
      <c r="AA1364" t="s">
        <v>2783</v>
      </c>
      <c r="AB1364" t="s">
        <v>2784</v>
      </c>
    </row>
    <row r="1365" spans="1:28" ht="15" hidden="1" customHeight="1" x14ac:dyDescent="0.2">
      <c r="A1365" t="s">
        <v>5064</v>
      </c>
      <c r="B1365" t="s">
        <v>5075</v>
      </c>
      <c r="C1365" s="50">
        <f t="shared" ca="1" si="108"/>
        <v>15</v>
      </c>
      <c r="D1365" t="s">
        <v>2780</v>
      </c>
      <c r="F1365" s="34" t="str">
        <f>IF(AND(V1365="TEXT",AB1365&lt;&gt;""),"Coded",VLOOKUP(V1365,Lists!$E$1:$F$12,2,FALSE))</f>
        <v>Coded</v>
      </c>
      <c r="G1365" s="50">
        <f t="shared" ca="1" si="109"/>
        <v>3</v>
      </c>
      <c r="H1365" t="s">
        <v>2785</v>
      </c>
      <c r="J1365" s="34" t="str">
        <f t="shared" si="106"/>
        <v/>
      </c>
      <c r="K1365" s="34" t="str">
        <f t="shared" si="107"/>
        <v/>
      </c>
      <c r="O1365" t="s">
        <v>1015</v>
      </c>
      <c r="P1365" s="34" t="str">
        <f t="shared" si="110"/>
        <v/>
      </c>
      <c r="V1365" t="s">
        <v>16</v>
      </c>
      <c r="W1365" t="s">
        <v>1304</v>
      </c>
      <c r="X1365" t="s">
        <v>1305</v>
      </c>
      <c r="Y1365" t="s">
        <v>1306</v>
      </c>
      <c r="Z1365" t="s">
        <v>1307</v>
      </c>
      <c r="AA1365" t="s">
        <v>2785</v>
      </c>
      <c r="AB1365" t="s">
        <v>2786</v>
      </c>
    </row>
    <row r="1366" spans="1:28" ht="15" hidden="1" customHeight="1" x14ac:dyDescent="0.2">
      <c r="A1366" t="s">
        <v>5064</v>
      </c>
      <c r="B1366" t="s">
        <v>5075</v>
      </c>
      <c r="C1366" s="50">
        <f t="shared" ca="1" si="108"/>
        <v>15</v>
      </c>
      <c r="D1366" t="s">
        <v>2780</v>
      </c>
      <c r="F1366" s="34" t="str">
        <f>IF(AND(V1366="TEXT",AB1366&lt;&gt;""),"Coded",VLOOKUP(V1366,Lists!$E$1:$F$12,2,FALSE))</f>
        <v>Coded</v>
      </c>
      <c r="G1366" s="50">
        <f t="shared" ca="1" si="109"/>
        <v>4</v>
      </c>
      <c r="H1366" t="s">
        <v>2787</v>
      </c>
      <c r="J1366" s="34" t="str">
        <f t="shared" si="106"/>
        <v/>
      </c>
      <c r="K1366" s="34" t="str">
        <f t="shared" si="107"/>
        <v/>
      </c>
      <c r="O1366" t="s">
        <v>1015</v>
      </c>
      <c r="P1366" s="34" t="str">
        <f t="shared" si="110"/>
        <v/>
      </c>
      <c r="V1366" t="s">
        <v>16</v>
      </c>
      <c r="W1366" t="s">
        <v>1304</v>
      </c>
      <c r="X1366" t="s">
        <v>1305</v>
      </c>
      <c r="Y1366" t="s">
        <v>1306</v>
      </c>
      <c r="Z1366" t="s">
        <v>1307</v>
      </c>
      <c r="AA1366" t="s">
        <v>2787</v>
      </c>
      <c r="AB1366" t="s">
        <v>2788</v>
      </c>
    </row>
    <row r="1367" spans="1:28" ht="15" hidden="1" customHeight="1" x14ac:dyDescent="0.2">
      <c r="A1367" t="s">
        <v>5064</v>
      </c>
      <c r="B1367" t="s">
        <v>5075</v>
      </c>
      <c r="C1367" s="50">
        <f t="shared" ca="1" si="108"/>
        <v>15</v>
      </c>
      <c r="D1367" t="s">
        <v>2780</v>
      </c>
      <c r="F1367" s="34" t="str">
        <f>IF(AND(V1367="TEXT",AB1367&lt;&gt;""),"Coded",VLOOKUP(V1367,Lists!$E$1:$F$12,2,FALSE))</f>
        <v>Coded</v>
      </c>
      <c r="G1367" s="50">
        <f t="shared" ca="1" si="109"/>
        <v>5</v>
      </c>
      <c r="H1367" t="s">
        <v>2789</v>
      </c>
      <c r="J1367" s="34" t="str">
        <f t="shared" si="106"/>
        <v/>
      </c>
      <c r="K1367" s="34" t="str">
        <f t="shared" si="107"/>
        <v/>
      </c>
      <c r="O1367" t="s">
        <v>1015</v>
      </c>
      <c r="P1367" s="34" t="str">
        <f t="shared" si="110"/>
        <v/>
      </c>
      <c r="V1367" t="s">
        <v>16</v>
      </c>
      <c r="W1367" t="s">
        <v>1304</v>
      </c>
      <c r="X1367" t="s">
        <v>1305</v>
      </c>
      <c r="Y1367" t="s">
        <v>1306</v>
      </c>
      <c r="Z1367" t="s">
        <v>1307</v>
      </c>
      <c r="AA1367" t="s">
        <v>2789</v>
      </c>
      <c r="AB1367" t="s">
        <v>2790</v>
      </c>
    </row>
    <row r="1368" spans="1:28" ht="15" hidden="1" customHeight="1" x14ac:dyDescent="0.2">
      <c r="A1368" t="s">
        <v>5064</v>
      </c>
      <c r="B1368" t="s">
        <v>5075</v>
      </c>
      <c r="C1368" s="50">
        <f t="shared" ca="1" si="108"/>
        <v>16</v>
      </c>
      <c r="D1368" t="s">
        <v>1312</v>
      </c>
      <c r="F1368" s="34" t="str">
        <f>IF(AND(V1368="TEXT",AB1368&lt;&gt;""),"Coded",VLOOKUP(V1368,Lists!$E$1:$F$12,2,FALSE))</f>
        <v>Coded</v>
      </c>
      <c r="G1368" s="50">
        <f t="shared" ca="1" si="109"/>
        <v>1</v>
      </c>
      <c r="H1368" t="s">
        <v>2793</v>
      </c>
      <c r="J1368" s="34" t="str">
        <f t="shared" si="106"/>
        <v/>
      </c>
      <c r="K1368" s="34" t="str">
        <f t="shared" si="107"/>
        <v/>
      </c>
      <c r="O1368" t="s">
        <v>1015</v>
      </c>
      <c r="P1368" s="34" t="str">
        <f t="shared" si="110"/>
        <v/>
      </c>
      <c r="V1368" t="s">
        <v>16</v>
      </c>
      <c r="W1368" t="s">
        <v>1318</v>
      </c>
      <c r="X1368" t="s">
        <v>1319</v>
      </c>
      <c r="Y1368" t="s">
        <v>1320</v>
      </c>
      <c r="Z1368" t="s">
        <v>1321</v>
      </c>
      <c r="AA1368" t="s">
        <v>2793</v>
      </c>
      <c r="AB1368" t="s">
        <v>2794</v>
      </c>
    </row>
    <row r="1369" spans="1:28" ht="15" hidden="1" customHeight="1" x14ac:dyDescent="0.2">
      <c r="A1369" t="s">
        <v>5064</v>
      </c>
      <c r="B1369" t="s">
        <v>5075</v>
      </c>
      <c r="C1369" s="50">
        <f t="shared" ca="1" si="108"/>
        <v>16</v>
      </c>
      <c r="D1369" t="s">
        <v>1312</v>
      </c>
      <c r="F1369" s="34" t="str">
        <f>IF(AND(V1369="TEXT",AB1369&lt;&gt;""),"Coded",VLOOKUP(V1369,Lists!$E$1:$F$12,2,FALSE))</f>
        <v>Coded</v>
      </c>
      <c r="G1369" s="50">
        <f t="shared" ca="1" si="109"/>
        <v>2</v>
      </c>
      <c r="H1369" t="s">
        <v>2797</v>
      </c>
      <c r="J1369" s="34" t="str">
        <f t="shared" si="106"/>
        <v/>
      </c>
      <c r="K1369" s="34" t="str">
        <f t="shared" si="107"/>
        <v/>
      </c>
      <c r="O1369" t="s">
        <v>1015</v>
      </c>
      <c r="P1369" s="34" t="str">
        <f t="shared" si="110"/>
        <v/>
      </c>
      <c r="V1369" t="s">
        <v>16</v>
      </c>
      <c r="W1369" t="s">
        <v>1318</v>
      </c>
      <c r="X1369" t="s">
        <v>1319</v>
      </c>
      <c r="Y1369" t="s">
        <v>1320</v>
      </c>
      <c r="Z1369" t="s">
        <v>1321</v>
      </c>
      <c r="AA1369" t="s">
        <v>2797</v>
      </c>
      <c r="AB1369" t="s">
        <v>2798</v>
      </c>
    </row>
    <row r="1370" spans="1:28" ht="15" hidden="1" customHeight="1" x14ac:dyDescent="0.2">
      <c r="A1370" t="s">
        <v>5064</v>
      </c>
      <c r="B1370" t="s">
        <v>5075</v>
      </c>
      <c r="C1370" s="50">
        <f t="shared" ca="1" si="108"/>
        <v>16</v>
      </c>
      <c r="D1370" t="s">
        <v>1312</v>
      </c>
      <c r="F1370" s="34" t="str">
        <f>IF(AND(V1370="TEXT",AB1370&lt;&gt;""),"Coded",VLOOKUP(V1370,Lists!$E$1:$F$12,2,FALSE))</f>
        <v>Coded</v>
      </c>
      <c r="G1370" s="50">
        <f t="shared" ca="1" si="109"/>
        <v>3</v>
      </c>
      <c r="H1370" t="s">
        <v>2801</v>
      </c>
      <c r="J1370" s="34" t="str">
        <f t="shared" si="106"/>
        <v/>
      </c>
      <c r="K1370" s="34" t="str">
        <f t="shared" si="107"/>
        <v/>
      </c>
      <c r="O1370" t="s">
        <v>1015</v>
      </c>
      <c r="P1370" s="34" t="str">
        <f t="shared" si="110"/>
        <v/>
      </c>
      <c r="V1370" t="s">
        <v>16</v>
      </c>
      <c r="W1370" t="s">
        <v>1318</v>
      </c>
      <c r="X1370" t="s">
        <v>1319</v>
      </c>
      <c r="Y1370" t="s">
        <v>1320</v>
      </c>
      <c r="Z1370" t="s">
        <v>1321</v>
      </c>
      <c r="AA1370" t="s">
        <v>2801</v>
      </c>
      <c r="AB1370" t="s">
        <v>2802</v>
      </c>
    </row>
    <row r="1371" spans="1:28" ht="15" hidden="1" customHeight="1" x14ac:dyDescent="0.2">
      <c r="A1371" t="s">
        <v>5064</v>
      </c>
      <c r="B1371" t="s">
        <v>5075</v>
      </c>
      <c r="C1371" s="50">
        <f t="shared" ca="1" si="108"/>
        <v>16</v>
      </c>
      <c r="D1371" t="s">
        <v>1312</v>
      </c>
      <c r="F1371" s="34" t="str">
        <f>IF(AND(V1371="TEXT",AB1371&lt;&gt;""),"Coded",VLOOKUP(V1371,Lists!$E$1:$F$12,2,FALSE))</f>
        <v>Coded</v>
      </c>
      <c r="G1371" s="50">
        <f t="shared" ca="1" si="109"/>
        <v>4</v>
      </c>
      <c r="H1371" t="s">
        <v>2805</v>
      </c>
      <c r="J1371" s="34" t="str">
        <f t="shared" si="106"/>
        <v/>
      </c>
      <c r="K1371" s="34" t="str">
        <f t="shared" si="107"/>
        <v/>
      </c>
      <c r="O1371" t="s">
        <v>1015</v>
      </c>
      <c r="P1371" s="34" t="str">
        <f t="shared" si="110"/>
        <v/>
      </c>
      <c r="V1371" t="s">
        <v>16</v>
      </c>
      <c r="W1371" t="s">
        <v>1318</v>
      </c>
      <c r="X1371" t="s">
        <v>1319</v>
      </c>
      <c r="Y1371" t="s">
        <v>1320</v>
      </c>
      <c r="Z1371" t="s">
        <v>1321</v>
      </c>
      <c r="AA1371" t="s">
        <v>2805</v>
      </c>
      <c r="AB1371" t="s">
        <v>2806</v>
      </c>
    </row>
    <row r="1372" spans="1:28" ht="15" hidden="1" customHeight="1" x14ac:dyDescent="0.2">
      <c r="A1372" t="s">
        <v>5064</v>
      </c>
      <c r="B1372" t="s">
        <v>5075</v>
      </c>
      <c r="C1372" s="50">
        <f t="shared" ca="1" si="108"/>
        <v>16</v>
      </c>
      <c r="D1372" t="s">
        <v>1312</v>
      </c>
      <c r="F1372" s="34" t="str">
        <f>IF(AND(V1372="TEXT",AB1372&lt;&gt;""),"Coded",VLOOKUP(V1372,Lists!$E$1:$F$12,2,FALSE))</f>
        <v>Coded</v>
      </c>
      <c r="G1372" s="50">
        <f t="shared" ca="1" si="109"/>
        <v>5</v>
      </c>
      <c r="H1372" t="s">
        <v>2809</v>
      </c>
      <c r="J1372" s="34" t="str">
        <f t="shared" si="106"/>
        <v/>
      </c>
      <c r="K1372" s="34" t="str">
        <f t="shared" si="107"/>
        <v/>
      </c>
      <c r="O1372" t="s">
        <v>1015</v>
      </c>
      <c r="P1372" s="34" t="str">
        <f t="shared" si="110"/>
        <v/>
      </c>
      <c r="V1372" t="s">
        <v>16</v>
      </c>
      <c r="W1372" t="s">
        <v>1318</v>
      </c>
      <c r="X1372" t="s">
        <v>1319</v>
      </c>
      <c r="Y1372" t="s">
        <v>1320</v>
      </c>
      <c r="Z1372" t="s">
        <v>1321</v>
      </c>
      <c r="AA1372" t="s">
        <v>2809</v>
      </c>
      <c r="AB1372" t="s">
        <v>2810</v>
      </c>
    </row>
    <row r="1373" spans="1:28" ht="15" hidden="1" customHeight="1" x14ac:dyDescent="0.2">
      <c r="A1373" t="s">
        <v>5064</v>
      </c>
      <c r="B1373" t="s">
        <v>5075</v>
      </c>
      <c r="C1373" s="50">
        <f t="shared" ca="1" si="108"/>
        <v>16</v>
      </c>
      <c r="D1373" t="s">
        <v>1312</v>
      </c>
      <c r="F1373" s="34" t="str">
        <f>IF(AND(V1373="TEXT",AB1373&lt;&gt;""),"Coded",VLOOKUP(V1373,Lists!$E$1:$F$12,2,FALSE))</f>
        <v>Coded</v>
      </c>
      <c r="G1373" s="50">
        <f t="shared" ca="1" si="109"/>
        <v>6</v>
      </c>
      <c r="H1373" t="s">
        <v>2813</v>
      </c>
      <c r="J1373" s="34" t="str">
        <f t="shared" si="106"/>
        <v/>
      </c>
      <c r="K1373" s="34" t="str">
        <f t="shared" si="107"/>
        <v/>
      </c>
      <c r="O1373" t="s">
        <v>1015</v>
      </c>
      <c r="P1373" s="34" t="str">
        <f t="shared" si="110"/>
        <v/>
      </c>
      <c r="V1373" t="s">
        <v>16</v>
      </c>
      <c r="W1373" t="s">
        <v>1318</v>
      </c>
      <c r="X1373" t="s">
        <v>1319</v>
      </c>
      <c r="Y1373" t="s">
        <v>1320</v>
      </c>
      <c r="Z1373" t="s">
        <v>1321</v>
      </c>
      <c r="AA1373" t="s">
        <v>2813</v>
      </c>
      <c r="AB1373" t="s">
        <v>2814</v>
      </c>
    </row>
    <row r="1374" spans="1:28" ht="15" hidden="1" customHeight="1" x14ac:dyDescent="0.2">
      <c r="A1374" t="s">
        <v>5064</v>
      </c>
      <c r="B1374" t="s">
        <v>5075</v>
      </c>
      <c r="C1374" s="50">
        <f t="shared" ca="1" si="108"/>
        <v>16</v>
      </c>
      <c r="D1374" t="s">
        <v>1312</v>
      </c>
      <c r="F1374" s="34" t="str">
        <f>IF(AND(V1374="TEXT",AB1374&lt;&gt;""),"Coded",VLOOKUP(V1374,Lists!$E$1:$F$12,2,FALSE))</f>
        <v>Coded</v>
      </c>
      <c r="G1374" s="50">
        <f t="shared" ca="1" si="109"/>
        <v>7</v>
      </c>
      <c r="H1374" t="s">
        <v>2817</v>
      </c>
      <c r="J1374" s="34" t="str">
        <f t="shared" si="106"/>
        <v/>
      </c>
      <c r="K1374" s="34" t="str">
        <f t="shared" si="107"/>
        <v/>
      </c>
      <c r="O1374" t="s">
        <v>1015</v>
      </c>
      <c r="P1374" s="34" t="str">
        <f t="shared" si="110"/>
        <v/>
      </c>
      <c r="V1374" t="s">
        <v>16</v>
      </c>
      <c r="W1374" t="s">
        <v>1318</v>
      </c>
      <c r="X1374" t="s">
        <v>1319</v>
      </c>
      <c r="Y1374" t="s">
        <v>1320</v>
      </c>
      <c r="Z1374" t="s">
        <v>1321</v>
      </c>
      <c r="AA1374" t="s">
        <v>2817</v>
      </c>
      <c r="AB1374" t="s">
        <v>2818</v>
      </c>
    </row>
    <row r="1375" spans="1:28" ht="15" hidden="1" customHeight="1" x14ac:dyDescent="0.2">
      <c r="A1375" t="s">
        <v>5064</v>
      </c>
      <c r="B1375" t="s">
        <v>5075</v>
      </c>
      <c r="C1375" s="50">
        <f t="shared" ca="1" si="108"/>
        <v>16</v>
      </c>
      <c r="D1375" t="s">
        <v>1312</v>
      </c>
      <c r="F1375" s="34" t="str">
        <f>IF(AND(V1375="TEXT",AB1375&lt;&gt;""),"Coded",VLOOKUP(V1375,Lists!$E$1:$F$12,2,FALSE))</f>
        <v>Coded</v>
      </c>
      <c r="G1375" s="50">
        <f t="shared" ca="1" si="109"/>
        <v>8</v>
      </c>
      <c r="H1375" t="s">
        <v>2821</v>
      </c>
      <c r="J1375" s="34" t="str">
        <f t="shared" si="106"/>
        <v/>
      </c>
      <c r="K1375" s="34" t="str">
        <f t="shared" si="107"/>
        <v/>
      </c>
      <c r="O1375" t="s">
        <v>1015</v>
      </c>
      <c r="P1375" s="34" t="str">
        <f t="shared" si="110"/>
        <v/>
      </c>
      <c r="V1375" t="s">
        <v>16</v>
      </c>
      <c r="W1375" t="s">
        <v>1318</v>
      </c>
      <c r="X1375" t="s">
        <v>1319</v>
      </c>
      <c r="Y1375" t="s">
        <v>1320</v>
      </c>
      <c r="Z1375" t="s">
        <v>1321</v>
      </c>
      <c r="AA1375" t="s">
        <v>2821</v>
      </c>
      <c r="AB1375" t="s">
        <v>2822</v>
      </c>
    </row>
    <row r="1376" spans="1:28" ht="15" hidden="1" customHeight="1" x14ac:dyDescent="0.2">
      <c r="A1376" t="s">
        <v>5064</v>
      </c>
      <c r="B1376" t="s">
        <v>5075</v>
      </c>
      <c r="C1376" s="50">
        <f t="shared" ca="1" si="108"/>
        <v>17</v>
      </c>
      <c r="D1376" t="s">
        <v>5058</v>
      </c>
      <c r="F1376" s="34" t="str">
        <f>IF(AND(V1376="TEXT",AB1376&lt;&gt;""),"Coded",VLOOKUP(V1376,Lists!$E$1:$F$12,2,FALSE))</f>
        <v>Boolean</v>
      </c>
      <c r="G1376" s="50" t="str">
        <f t="shared" ca="1" si="109"/>
        <v/>
      </c>
      <c r="H1376" t="s">
        <v>1015</v>
      </c>
      <c r="J1376" s="34" t="str">
        <f t="shared" si="106"/>
        <v>Yes/no</v>
      </c>
      <c r="K1376" s="34" t="str">
        <f t="shared" si="107"/>
        <v/>
      </c>
      <c r="O1376" t="s">
        <v>1015</v>
      </c>
      <c r="P1376" s="34" t="str">
        <f t="shared" si="110"/>
        <v/>
      </c>
      <c r="V1376" t="s">
        <v>24</v>
      </c>
      <c r="W1376" t="s">
        <v>1758</v>
      </c>
      <c r="X1376" t="s">
        <v>1759</v>
      </c>
      <c r="Y1376" t="s">
        <v>1015</v>
      </c>
      <c r="Z1376" t="s">
        <v>1015</v>
      </c>
      <c r="AA1376" t="s">
        <v>1015</v>
      </c>
      <c r="AB1376" t="s">
        <v>1015</v>
      </c>
    </row>
    <row r="1377" spans="1:28" ht="15" hidden="1" customHeight="1" x14ac:dyDescent="0.2">
      <c r="A1377" t="s">
        <v>5064</v>
      </c>
      <c r="B1377" t="s">
        <v>5075</v>
      </c>
      <c r="C1377" s="50">
        <f t="shared" ca="1" si="108"/>
        <v>18</v>
      </c>
      <c r="D1377" t="s">
        <v>5059</v>
      </c>
      <c r="F1377" s="34" t="str">
        <f>IF(AND(V1377="TEXT",AB1377&lt;&gt;""),"Coded",VLOOKUP(V1377,Lists!$E$1:$F$12,2,FALSE))</f>
        <v>Coded</v>
      </c>
      <c r="G1377" s="50">
        <f t="shared" ca="1" si="109"/>
        <v>1</v>
      </c>
      <c r="H1377" t="s">
        <v>49</v>
      </c>
      <c r="J1377" s="34" t="str">
        <f t="shared" si="106"/>
        <v/>
      </c>
      <c r="K1377" s="34" t="str">
        <f t="shared" si="107"/>
        <v/>
      </c>
      <c r="O1377" t="s">
        <v>5080</v>
      </c>
      <c r="P1377" s="34" t="str">
        <f t="shared" si="110"/>
        <v/>
      </c>
      <c r="V1377" t="s">
        <v>16</v>
      </c>
      <c r="W1377" t="s">
        <v>1753</v>
      </c>
      <c r="X1377" t="s">
        <v>1754</v>
      </c>
      <c r="Y1377" t="s">
        <v>1755</v>
      </c>
      <c r="Z1377" t="s">
        <v>1756</v>
      </c>
      <c r="AA1377" t="s">
        <v>49</v>
      </c>
      <c r="AB1377" t="s">
        <v>3155</v>
      </c>
    </row>
    <row r="1378" spans="1:28" ht="15" hidden="1" customHeight="1" x14ac:dyDescent="0.2">
      <c r="A1378" t="s">
        <v>5064</v>
      </c>
      <c r="B1378" t="s">
        <v>5075</v>
      </c>
      <c r="C1378" s="50">
        <f t="shared" ca="1" si="108"/>
        <v>18</v>
      </c>
      <c r="D1378" t="s">
        <v>5059</v>
      </c>
      <c r="F1378" s="34" t="str">
        <f>IF(AND(V1378="TEXT",AB1378&lt;&gt;""),"Coded",VLOOKUP(V1378,Lists!$E$1:$F$12,2,FALSE))</f>
        <v>Coded</v>
      </c>
      <c r="G1378" s="50">
        <f t="shared" ca="1" si="109"/>
        <v>2</v>
      </c>
      <c r="H1378" t="s">
        <v>3156</v>
      </c>
      <c r="J1378" s="34" t="str">
        <f t="shared" si="106"/>
        <v/>
      </c>
      <c r="K1378" s="34" t="str">
        <f t="shared" si="107"/>
        <v/>
      </c>
      <c r="O1378" t="s">
        <v>1015</v>
      </c>
      <c r="P1378" s="34" t="str">
        <f t="shared" si="110"/>
        <v/>
      </c>
      <c r="V1378" t="s">
        <v>16</v>
      </c>
      <c r="W1378" t="s">
        <v>1753</v>
      </c>
      <c r="X1378" t="s">
        <v>1754</v>
      </c>
      <c r="Y1378" t="s">
        <v>1755</v>
      </c>
      <c r="Z1378" t="s">
        <v>1756</v>
      </c>
      <c r="AA1378" t="s">
        <v>3156</v>
      </c>
      <c r="AB1378" t="s">
        <v>3160</v>
      </c>
    </row>
    <row r="1379" spans="1:28" ht="15" hidden="1" customHeight="1" x14ac:dyDescent="0.2">
      <c r="A1379" t="s">
        <v>5064</v>
      </c>
      <c r="B1379" t="s">
        <v>5075</v>
      </c>
      <c r="C1379" s="50">
        <f t="shared" ca="1" si="108"/>
        <v>18</v>
      </c>
      <c r="D1379" t="s">
        <v>5059</v>
      </c>
      <c r="F1379" s="34" t="str">
        <f>IF(AND(V1379="TEXT",AB1379&lt;&gt;""),"Coded",VLOOKUP(V1379,Lists!$E$1:$F$12,2,FALSE))</f>
        <v>Coded</v>
      </c>
      <c r="G1379" s="50">
        <f t="shared" ca="1" si="109"/>
        <v>3</v>
      </c>
      <c r="H1379" t="s">
        <v>3161</v>
      </c>
      <c r="J1379" s="34" t="str">
        <f t="shared" si="106"/>
        <v/>
      </c>
      <c r="K1379" s="34" t="str">
        <f t="shared" si="107"/>
        <v/>
      </c>
      <c r="O1379" t="s">
        <v>1015</v>
      </c>
      <c r="P1379" s="34" t="str">
        <f t="shared" si="110"/>
        <v/>
      </c>
      <c r="V1379" t="s">
        <v>16</v>
      </c>
      <c r="W1379" t="s">
        <v>1753</v>
      </c>
      <c r="X1379" t="s">
        <v>1754</v>
      </c>
      <c r="Y1379" t="s">
        <v>1755</v>
      </c>
      <c r="Z1379" t="s">
        <v>1756</v>
      </c>
      <c r="AA1379" t="s">
        <v>3161</v>
      </c>
      <c r="AB1379" t="s">
        <v>3164</v>
      </c>
    </row>
    <row r="1380" spans="1:28" ht="15" hidden="1" customHeight="1" x14ac:dyDescent="0.2">
      <c r="A1380" t="s">
        <v>5064</v>
      </c>
      <c r="B1380" t="s">
        <v>5075</v>
      </c>
      <c r="C1380" s="50">
        <f t="shared" ca="1" si="108"/>
        <v>18</v>
      </c>
      <c r="D1380" t="s">
        <v>5059</v>
      </c>
      <c r="F1380" s="34" t="str">
        <f>IF(AND(V1380="TEXT",AB1380&lt;&gt;""),"Coded",VLOOKUP(V1380,Lists!$E$1:$F$12,2,FALSE))</f>
        <v>Coded</v>
      </c>
      <c r="G1380" s="50">
        <f t="shared" ca="1" si="109"/>
        <v>4</v>
      </c>
      <c r="H1380" t="s">
        <v>3165</v>
      </c>
      <c r="J1380" s="34" t="str">
        <f t="shared" si="106"/>
        <v/>
      </c>
      <c r="K1380" s="34" t="str">
        <f t="shared" si="107"/>
        <v/>
      </c>
      <c r="O1380" t="s">
        <v>1015</v>
      </c>
      <c r="P1380" s="34" t="str">
        <f t="shared" si="110"/>
        <v/>
      </c>
      <c r="V1380" t="s">
        <v>16</v>
      </c>
      <c r="W1380" t="s">
        <v>1753</v>
      </c>
      <c r="X1380" t="s">
        <v>1754</v>
      </c>
      <c r="Y1380" t="s">
        <v>1755</v>
      </c>
      <c r="Z1380" t="s">
        <v>1756</v>
      </c>
      <c r="AA1380" t="s">
        <v>3165</v>
      </c>
      <c r="AB1380" t="s">
        <v>3168</v>
      </c>
    </row>
    <row r="1381" spans="1:28" ht="15" hidden="1" customHeight="1" x14ac:dyDescent="0.2">
      <c r="A1381" t="s">
        <v>5064</v>
      </c>
      <c r="B1381" t="s">
        <v>5075</v>
      </c>
      <c r="C1381" s="50">
        <f t="shared" ca="1" si="108"/>
        <v>18</v>
      </c>
      <c r="D1381" t="s">
        <v>5059</v>
      </c>
      <c r="F1381" s="34" t="str">
        <f>IF(AND(V1381="TEXT",AB1381&lt;&gt;""),"Coded",VLOOKUP(V1381,Lists!$E$1:$F$12,2,FALSE))</f>
        <v>Coded</v>
      </c>
      <c r="G1381" s="50">
        <f t="shared" ca="1" si="109"/>
        <v>5</v>
      </c>
      <c r="H1381" t="s">
        <v>3169</v>
      </c>
      <c r="J1381" s="34" t="str">
        <f t="shared" si="106"/>
        <v/>
      </c>
      <c r="K1381" s="34" t="str">
        <f t="shared" si="107"/>
        <v/>
      </c>
      <c r="O1381" t="s">
        <v>1015</v>
      </c>
      <c r="P1381" s="34" t="str">
        <f t="shared" si="110"/>
        <v/>
      </c>
      <c r="V1381" t="s">
        <v>16</v>
      </c>
      <c r="W1381" t="s">
        <v>1753</v>
      </c>
      <c r="X1381" t="s">
        <v>1754</v>
      </c>
      <c r="Y1381" t="s">
        <v>1755</v>
      </c>
      <c r="Z1381" t="s">
        <v>1756</v>
      </c>
      <c r="AA1381" t="s">
        <v>3169</v>
      </c>
      <c r="AB1381" t="s">
        <v>3172</v>
      </c>
    </row>
    <row r="1382" spans="1:28" ht="15" hidden="1" customHeight="1" x14ac:dyDescent="0.2">
      <c r="A1382" t="s">
        <v>5064</v>
      </c>
      <c r="B1382" t="s">
        <v>5075</v>
      </c>
      <c r="C1382" s="50">
        <f t="shared" ca="1" si="108"/>
        <v>18</v>
      </c>
      <c r="D1382" t="s">
        <v>5059</v>
      </c>
      <c r="F1382" s="34" t="str">
        <f>IF(AND(V1382="TEXT",AB1382&lt;&gt;""),"Coded",VLOOKUP(V1382,Lists!$E$1:$F$12,2,FALSE))</f>
        <v>Coded</v>
      </c>
      <c r="G1382" s="50">
        <f t="shared" ca="1" si="109"/>
        <v>6</v>
      </c>
      <c r="H1382" t="s">
        <v>3173</v>
      </c>
      <c r="J1382" s="34" t="str">
        <f t="shared" si="106"/>
        <v/>
      </c>
      <c r="K1382" s="34" t="str">
        <f t="shared" si="107"/>
        <v/>
      </c>
      <c r="O1382" t="s">
        <v>1015</v>
      </c>
      <c r="P1382" s="34" t="str">
        <f t="shared" si="110"/>
        <v/>
      </c>
      <c r="V1382" t="s">
        <v>16</v>
      </c>
      <c r="W1382" t="s">
        <v>1753</v>
      </c>
      <c r="X1382" t="s">
        <v>1754</v>
      </c>
      <c r="Y1382" t="s">
        <v>1755</v>
      </c>
      <c r="Z1382" t="s">
        <v>1756</v>
      </c>
      <c r="AA1382" t="s">
        <v>3173</v>
      </c>
      <c r="AB1382" t="s">
        <v>3176</v>
      </c>
    </row>
    <row r="1383" spans="1:28" ht="15" hidden="1" customHeight="1" x14ac:dyDescent="0.2">
      <c r="A1383" t="s">
        <v>5064</v>
      </c>
      <c r="B1383" t="s">
        <v>5075</v>
      </c>
      <c r="C1383" s="50">
        <f t="shared" ca="1" si="108"/>
        <v>18</v>
      </c>
      <c r="D1383" t="s">
        <v>5059</v>
      </c>
      <c r="F1383" s="34" t="str">
        <f>IF(AND(V1383="TEXT",AB1383&lt;&gt;""),"Coded",VLOOKUP(V1383,Lists!$E$1:$F$12,2,FALSE))</f>
        <v>Coded</v>
      </c>
      <c r="G1383" s="50">
        <f t="shared" ca="1" si="109"/>
        <v>7</v>
      </c>
      <c r="H1383" t="s">
        <v>3177</v>
      </c>
      <c r="J1383" s="34" t="str">
        <f t="shared" si="106"/>
        <v/>
      </c>
      <c r="K1383" s="34" t="str">
        <f t="shared" si="107"/>
        <v/>
      </c>
      <c r="O1383" t="s">
        <v>1015</v>
      </c>
      <c r="P1383" s="34" t="str">
        <f t="shared" si="110"/>
        <v/>
      </c>
      <c r="V1383" t="s">
        <v>16</v>
      </c>
      <c r="W1383" t="s">
        <v>1753</v>
      </c>
      <c r="X1383" t="s">
        <v>1754</v>
      </c>
      <c r="Y1383" t="s">
        <v>1755</v>
      </c>
      <c r="Z1383" t="s">
        <v>1756</v>
      </c>
      <c r="AA1383" t="s">
        <v>3177</v>
      </c>
      <c r="AB1383" t="s">
        <v>3180</v>
      </c>
    </row>
    <row r="1384" spans="1:28" ht="15" hidden="1" customHeight="1" x14ac:dyDescent="0.2">
      <c r="A1384" t="s">
        <v>5064</v>
      </c>
      <c r="B1384" t="s">
        <v>5075</v>
      </c>
      <c r="C1384" s="50">
        <f t="shared" ca="1" si="108"/>
        <v>18</v>
      </c>
      <c r="D1384" t="s">
        <v>5059</v>
      </c>
      <c r="F1384" s="34" t="str">
        <f>IF(AND(V1384="TEXT",AB1384&lt;&gt;""),"Coded",VLOOKUP(V1384,Lists!$E$1:$F$12,2,FALSE))</f>
        <v>Coded</v>
      </c>
      <c r="G1384" s="50">
        <f t="shared" ca="1" si="109"/>
        <v>8</v>
      </c>
      <c r="H1384" t="s">
        <v>3181</v>
      </c>
      <c r="J1384" s="34" t="str">
        <f t="shared" si="106"/>
        <v/>
      </c>
      <c r="K1384" s="34" t="str">
        <f t="shared" si="107"/>
        <v/>
      </c>
      <c r="O1384" t="s">
        <v>1015</v>
      </c>
      <c r="P1384" s="34" t="str">
        <f t="shared" si="110"/>
        <v/>
      </c>
      <c r="V1384" t="s">
        <v>16</v>
      </c>
      <c r="W1384" t="s">
        <v>1753</v>
      </c>
      <c r="X1384" t="s">
        <v>1754</v>
      </c>
      <c r="Y1384" t="s">
        <v>1755</v>
      </c>
      <c r="Z1384" t="s">
        <v>1756</v>
      </c>
      <c r="AA1384" t="s">
        <v>3181</v>
      </c>
      <c r="AB1384" t="s">
        <v>3184</v>
      </c>
    </row>
    <row r="1385" spans="1:28" ht="15" hidden="1" customHeight="1" x14ac:dyDescent="0.2">
      <c r="A1385" t="s">
        <v>5064</v>
      </c>
      <c r="B1385" t="s">
        <v>5075</v>
      </c>
      <c r="C1385" s="50">
        <f t="shared" ca="1" si="108"/>
        <v>18</v>
      </c>
      <c r="D1385" t="s">
        <v>5059</v>
      </c>
      <c r="F1385" s="34" t="str">
        <f>IF(AND(V1385="TEXT",AB1385&lt;&gt;""),"Coded",VLOOKUP(V1385,Lists!$E$1:$F$12,2,FALSE))</f>
        <v>Coded</v>
      </c>
      <c r="G1385" s="50">
        <f t="shared" ca="1" si="109"/>
        <v>9</v>
      </c>
      <c r="H1385" t="s">
        <v>3185</v>
      </c>
      <c r="J1385" s="34" t="str">
        <f t="shared" si="106"/>
        <v/>
      </c>
      <c r="K1385" s="34" t="str">
        <f t="shared" si="107"/>
        <v/>
      </c>
      <c r="O1385" t="s">
        <v>1015</v>
      </c>
      <c r="P1385" s="34" t="str">
        <f t="shared" si="110"/>
        <v/>
      </c>
      <c r="V1385" t="s">
        <v>16</v>
      </c>
      <c r="W1385" t="s">
        <v>1753</v>
      </c>
      <c r="X1385" t="s">
        <v>1754</v>
      </c>
      <c r="Y1385" t="s">
        <v>1755</v>
      </c>
      <c r="Z1385" t="s">
        <v>1756</v>
      </c>
      <c r="AA1385" t="s">
        <v>3185</v>
      </c>
      <c r="AB1385" t="s">
        <v>3188</v>
      </c>
    </row>
    <row r="1386" spans="1:28" ht="15" hidden="1" customHeight="1" x14ac:dyDescent="0.2">
      <c r="A1386" t="s">
        <v>5064</v>
      </c>
      <c r="B1386" t="s">
        <v>5075</v>
      </c>
      <c r="C1386" s="50">
        <f t="shared" ca="1" si="108"/>
        <v>18</v>
      </c>
      <c r="D1386" t="s">
        <v>5059</v>
      </c>
      <c r="F1386" s="34" t="str">
        <f>IF(AND(V1386="TEXT",AB1386&lt;&gt;""),"Coded",VLOOKUP(V1386,Lists!$E$1:$F$12,2,FALSE))</f>
        <v>Coded</v>
      </c>
      <c r="G1386" s="50">
        <f t="shared" ca="1" si="109"/>
        <v>10</v>
      </c>
      <c r="H1386" t="s">
        <v>3189</v>
      </c>
      <c r="J1386" s="34" t="str">
        <f t="shared" si="106"/>
        <v/>
      </c>
      <c r="K1386" s="34" t="str">
        <f t="shared" si="107"/>
        <v/>
      </c>
      <c r="O1386" t="s">
        <v>1015</v>
      </c>
      <c r="P1386" s="34" t="str">
        <f t="shared" si="110"/>
        <v/>
      </c>
      <c r="V1386" t="s">
        <v>16</v>
      </c>
      <c r="W1386" t="s">
        <v>1753</v>
      </c>
      <c r="X1386" t="s">
        <v>1754</v>
      </c>
      <c r="Y1386" t="s">
        <v>1755</v>
      </c>
      <c r="Z1386" t="s">
        <v>1756</v>
      </c>
      <c r="AA1386" t="s">
        <v>3189</v>
      </c>
      <c r="AB1386" t="s">
        <v>3192</v>
      </c>
    </row>
    <row r="1387" spans="1:28" ht="15" hidden="1" customHeight="1" x14ac:dyDescent="0.2">
      <c r="A1387" t="s">
        <v>5064</v>
      </c>
      <c r="B1387" t="s">
        <v>5075</v>
      </c>
      <c r="C1387" s="50">
        <f t="shared" ca="1" si="108"/>
        <v>18</v>
      </c>
      <c r="D1387" t="s">
        <v>5059</v>
      </c>
      <c r="F1387" s="34" t="str">
        <f>IF(AND(V1387="TEXT",AB1387&lt;&gt;""),"Coded",VLOOKUP(V1387,Lists!$E$1:$F$12,2,FALSE))</f>
        <v>Coded</v>
      </c>
      <c r="G1387" s="50">
        <f t="shared" ca="1" si="109"/>
        <v>11</v>
      </c>
      <c r="H1387" t="s">
        <v>3193</v>
      </c>
      <c r="J1387" s="34" t="str">
        <f t="shared" si="106"/>
        <v/>
      </c>
      <c r="K1387" s="34" t="str">
        <f t="shared" si="107"/>
        <v/>
      </c>
      <c r="O1387" t="s">
        <v>1015</v>
      </c>
      <c r="P1387" s="34" t="str">
        <f t="shared" si="110"/>
        <v/>
      </c>
      <c r="V1387" t="s">
        <v>16</v>
      </c>
      <c r="W1387" t="s">
        <v>1753</v>
      </c>
      <c r="X1387" t="s">
        <v>1754</v>
      </c>
      <c r="Y1387" t="s">
        <v>1755</v>
      </c>
      <c r="Z1387" t="s">
        <v>1756</v>
      </c>
      <c r="AA1387" t="s">
        <v>3193</v>
      </c>
      <c r="AB1387" t="s">
        <v>3196</v>
      </c>
    </row>
    <row r="1388" spans="1:28" ht="15" hidden="1" customHeight="1" x14ac:dyDescent="0.2">
      <c r="A1388" t="s">
        <v>5064</v>
      </c>
      <c r="B1388" t="s">
        <v>5075</v>
      </c>
      <c r="C1388" s="50">
        <f t="shared" ca="1" si="108"/>
        <v>18</v>
      </c>
      <c r="D1388" t="s">
        <v>5059</v>
      </c>
      <c r="F1388" s="34" t="str">
        <f>IF(AND(V1388="TEXT",AB1388&lt;&gt;""),"Coded",VLOOKUP(V1388,Lists!$E$1:$F$12,2,FALSE))</f>
        <v>Coded</v>
      </c>
      <c r="G1388" s="50">
        <f t="shared" ca="1" si="109"/>
        <v>12</v>
      </c>
      <c r="H1388" t="s">
        <v>3197</v>
      </c>
      <c r="J1388" s="34" t="str">
        <f t="shared" si="106"/>
        <v/>
      </c>
      <c r="K1388" s="34" t="str">
        <f t="shared" si="107"/>
        <v/>
      </c>
      <c r="O1388" t="s">
        <v>1015</v>
      </c>
      <c r="P1388" s="34" t="str">
        <f t="shared" si="110"/>
        <v/>
      </c>
      <c r="V1388" t="s">
        <v>16</v>
      </c>
      <c r="W1388" t="s">
        <v>1753</v>
      </c>
      <c r="X1388" t="s">
        <v>1754</v>
      </c>
      <c r="Y1388" t="s">
        <v>1755</v>
      </c>
      <c r="Z1388" t="s">
        <v>1756</v>
      </c>
      <c r="AA1388" t="s">
        <v>3197</v>
      </c>
      <c r="AB1388" t="s">
        <v>3198</v>
      </c>
    </row>
    <row r="1389" spans="1:28" ht="15" hidden="1" customHeight="1" x14ac:dyDescent="0.2">
      <c r="A1389" t="s">
        <v>5064</v>
      </c>
      <c r="B1389" t="s">
        <v>5075</v>
      </c>
      <c r="C1389" s="50">
        <f t="shared" ca="1" si="108"/>
        <v>18</v>
      </c>
      <c r="D1389" t="s">
        <v>5059</v>
      </c>
      <c r="F1389" s="34" t="str">
        <f>IF(AND(V1389="TEXT",AB1389&lt;&gt;""),"Coded",VLOOKUP(V1389,Lists!$E$1:$F$12,2,FALSE))</f>
        <v>Coded</v>
      </c>
      <c r="G1389" s="50">
        <f t="shared" ca="1" si="109"/>
        <v>13</v>
      </c>
      <c r="H1389" t="s">
        <v>3199</v>
      </c>
      <c r="J1389" s="34" t="str">
        <f t="shared" si="106"/>
        <v/>
      </c>
      <c r="K1389" s="34" t="str">
        <f t="shared" si="107"/>
        <v/>
      </c>
      <c r="O1389" t="s">
        <v>1015</v>
      </c>
      <c r="P1389" s="34" t="str">
        <f t="shared" si="110"/>
        <v/>
      </c>
      <c r="V1389" t="s">
        <v>16</v>
      </c>
      <c r="W1389" t="s">
        <v>1753</v>
      </c>
      <c r="X1389" t="s">
        <v>1754</v>
      </c>
      <c r="Y1389" t="s">
        <v>1755</v>
      </c>
      <c r="Z1389" t="s">
        <v>1756</v>
      </c>
      <c r="AA1389" t="s">
        <v>3199</v>
      </c>
      <c r="AB1389" t="s">
        <v>3202</v>
      </c>
    </row>
    <row r="1390" spans="1:28" ht="15" hidden="1" customHeight="1" x14ac:dyDescent="0.2">
      <c r="A1390" t="s">
        <v>5064</v>
      </c>
      <c r="B1390" t="s">
        <v>5075</v>
      </c>
      <c r="C1390" s="50">
        <f t="shared" ca="1" si="108"/>
        <v>18</v>
      </c>
      <c r="D1390" t="s">
        <v>5059</v>
      </c>
      <c r="F1390" s="34" t="str">
        <f>IF(AND(V1390="TEXT",AB1390&lt;&gt;""),"Coded",VLOOKUP(V1390,Lists!$E$1:$F$12,2,FALSE))</f>
        <v>Coded</v>
      </c>
      <c r="G1390" s="50">
        <f t="shared" ca="1" si="109"/>
        <v>14</v>
      </c>
      <c r="H1390" t="s">
        <v>3203</v>
      </c>
      <c r="J1390" s="34" t="str">
        <f t="shared" si="106"/>
        <v/>
      </c>
      <c r="K1390" s="34" t="str">
        <f t="shared" si="107"/>
        <v/>
      </c>
      <c r="O1390" t="s">
        <v>1015</v>
      </c>
      <c r="P1390" s="34" t="str">
        <f t="shared" si="110"/>
        <v/>
      </c>
      <c r="V1390" t="s">
        <v>16</v>
      </c>
      <c r="W1390" t="s">
        <v>1753</v>
      </c>
      <c r="X1390" t="s">
        <v>1754</v>
      </c>
      <c r="Y1390" t="s">
        <v>1755</v>
      </c>
      <c r="Z1390" t="s">
        <v>1756</v>
      </c>
      <c r="AA1390" t="s">
        <v>3203</v>
      </c>
      <c r="AB1390" t="s">
        <v>3206</v>
      </c>
    </row>
    <row r="1391" spans="1:28" ht="15" hidden="1" customHeight="1" x14ac:dyDescent="0.2">
      <c r="A1391" t="s">
        <v>5064</v>
      </c>
      <c r="B1391" t="s">
        <v>5075</v>
      </c>
      <c r="C1391" s="50">
        <f t="shared" ca="1" si="108"/>
        <v>18</v>
      </c>
      <c r="D1391" t="s">
        <v>5059</v>
      </c>
      <c r="F1391" s="34" t="str">
        <f>IF(AND(V1391="TEXT",AB1391&lt;&gt;""),"Coded",VLOOKUP(V1391,Lists!$E$1:$F$12,2,FALSE))</f>
        <v>Coded</v>
      </c>
      <c r="G1391" s="50">
        <f t="shared" ca="1" si="109"/>
        <v>15</v>
      </c>
      <c r="H1391" t="s">
        <v>3207</v>
      </c>
      <c r="J1391" s="34" t="str">
        <f t="shared" si="106"/>
        <v/>
      </c>
      <c r="K1391" s="34" t="str">
        <f t="shared" si="107"/>
        <v/>
      </c>
      <c r="O1391" t="s">
        <v>1015</v>
      </c>
      <c r="P1391" s="34" t="str">
        <f t="shared" si="110"/>
        <v/>
      </c>
      <c r="V1391" t="s">
        <v>16</v>
      </c>
      <c r="W1391" t="s">
        <v>1753</v>
      </c>
      <c r="X1391" t="s">
        <v>1754</v>
      </c>
      <c r="Y1391" t="s">
        <v>1755</v>
      </c>
      <c r="Z1391" t="s">
        <v>1756</v>
      </c>
      <c r="AA1391" t="s">
        <v>3207</v>
      </c>
      <c r="AB1391" t="s">
        <v>3210</v>
      </c>
    </row>
    <row r="1392" spans="1:28" ht="15" hidden="1" customHeight="1" x14ac:dyDescent="0.2">
      <c r="A1392" t="s">
        <v>5064</v>
      </c>
      <c r="B1392" t="s">
        <v>5075</v>
      </c>
      <c r="C1392" s="50">
        <f t="shared" ca="1" si="108"/>
        <v>18</v>
      </c>
      <c r="D1392" t="s">
        <v>5059</v>
      </c>
      <c r="F1392" s="34" t="str">
        <f>IF(AND(V1392="TEXT",AB1392&lt;&gt;""),"Coded",VLOOKUP(V1392,Lists!$E$1:$F$12,2,FALSE))</f>
        <v>Coded</v>
      </c>
      <c r="G1392" s="50">
        <f t="shared" ca="1" si="109"/>
        <v>16</v>
      </c>
      <c r="H1392" t="s">
        <v>3211</v>
      </c>
      <c r="J1392" s="34" t="str">
        <f t="shared" si="106"/>
        <v/>
      </c>
      <c r="K1392" s="34" t="str">
        <f t="shared" si="107"/>
        <v/>
      </c>
      <c r="O1392" t="s">
        <v>1015</v>
      </c>
      <c r="P1392" s="34" t="str">
        <f t="shared" si="110"/>
        <v/>
      </c>
      <c r="V1392" t="s">
        <v>16</v>
      </c>
      <c r="W1392" t="s">
        <v>1753</v>
      </c>
      <c r="X1392" t="s">
        <v>1754</v>
      </c>
      <c r="Y1392" t="s">
        <v>1755</v>
      </c>
      <c r="Z1392" t="s">
        <v>1756</v>
      </c>
      <c r="AA1392" t="s">
        <v>3211</v>
      </c>
      <c r="AB1392" t="s">
        <v>3214</v>
      </c>
    </row>
    <row r="1393" spans="1:28" ht="15" hidden="1" customHeight="1" x14ac:dyDescent="0.2">
      <c r="A1393" t="s">
        <v>5064</v>
      </c>
      <c r="B1393" t="s">
        <v>5075</v>
      </c>
      <c r="C1393" s="50">
        <f t="shared" ca="1" si="108"/>
        <v>18</v>
      </c>
      <c r="D1393" t="s">
        <v>5059</v>
      </c>
      <c r="F1393" s="34" t="str">
        <f>IF(AND(V1393="TEXT",AB1393&lt;&gt;""),"Coded",VLOOKUP(V1393,Lists!$E$1:$F$12,2,FALSE))</f>
        <v>Coded</v>
      </c>
      <c r="G1393" s="50">
        <f t="shared" ca="1" si="109"/>
        <v>17</v>
      </c>
      <c r="H1393" t="s">
        <v>3215</v>
      </c>
      <c r="J1393" s="34" t="str">
        <f t="shared" si="106"/>
        <v/>
      </c>
      <c r="K1393" s="34" t="str">
        <f t="shared" si="107"/>
        <v/>
      </c>
      <c r="O1393" t="s">
        <v>1015</v>
      </c>
      <c r="P1393" s="34" t="str">
        <f t="shared" si="110"/>
        <v/>
      </c>
      <c r="V1393" t="s">
        <v>16</v>
      </c>
      <c r="W1393" t="s">
        <v>1753</v>
      </c>
      <c r="X1393" t="s">
        <v>1754</v>
      </c>
      <c r="Y1393" t="s">
        <v>1755</v>
      </c>
      <c r="Z1393" t="s">
        <v>1756</v>
      </c>
      <c r="AA1393" t="s">
        <v>3215</v>
      </c>
      <c r="AB1393" t="s">
        <v>3218</v>
      </c>
    </row>
    <row r="1394" spans="1:28" ht="15" hidden="1" customHeight="1" x14ac:dyDescent="0.2">
      <c r="A1394" t="s">
        <v>5064</v>
      </c>
      <c r="B1394" t="s">
        <v>5075</v>
      </c>
      <c r="C1394" s="50">
        <f t="shared" ca="1" si="108"/>
        <v>18</v>
      </c>
      <c r="D1394" t="s">
        <v>5059</v>
      </c>
      <c r="F1394" s="34" t="str">
        <f>IF(AND(V1394="TEXT",AB1394&lt;&gt;""),"Coded",VLOOKUP(V1394,Lists!$E$1:$F$12,2,FALSE))</f>
        <v>Coded</v>
      </c>
      <c r="G1394" s="50">
        <f t="shared" ca="1" si="109"/>
        <v>18</v>
      </c>
      <c r="H1394" t="s">
        <v>3219</v>
      </c>
      <c r="J1394" s="34" t="str">
        <f t="shared" si="106"/>
        <v/>
      </c>
      <c r="K1394" s="34" t="str">
        <f t="shared" si="107"/>
        <v/>
      </c>
      <c r="O1394" t="s">
        <v>1015</v>
      </c>
      <c r="P1394" s="34" t="str">
        <f t="shared" si="110"/>
        <v/>
      </c>
      <c r="V1394" t="s">
        <v>16</v>
      </c>
      <c r="W1394" t="s">
        <v>1753</v>
      </c>
      <c r="X1394" t="s">
        <v>1754</v>
      </c>
      <c r="Y1394" t="s">
        <v>1755</v>
      </c>
      <c r="Z1394" t="s">
        <v>1756</v>
      </c>
      <c r="AA1394" t="s">
        <v>3219</v>
      </c>
      <c r="AB1394" t="s">
        <v>3222</v>
      </c>
    </row>
    <row r="1395" spans="1:28" ht="15" hidden="1" customHeight="1" x14ac:dyDescent="0.2">
      <c r="A1395" t="s">
        <v>5064</v>
      </c>
      <c r="B1395" t="s">
        <v>5075</v>
      </c>
      <c r="C1395" s="50">
        <f t="shared" ca="1" si="108"/>
        <v>18</v>
      </c>
      <c r="D1395" t="s">
        <v>5059</v>
      </c>
      <c r="F1395" s="34" t="str">
        <f>IF(AND(V1395="TEXT",AB1395&lt;&gt;""),"Coded",VLOOKUP(V1395,Lists!$E$1:$F$12,2,FALSE))</f>
        <v>Coded</v>
      </c>
      <c r="G1395" s="50">
        <f t="shared" ca="1" si="109"/>
        <v>19</v>
      </c>
      <c r="H1395" t="s">
        <v>3223</v>
      </c>
      <c r="J1395" s="34" t="str">
        <f t="shared" si="106"/>
        <v/>
      </c>
      <c r="K1395" s="34" t="str">
        <f t="shared" si="107"/>
        <v/>
      </c>
      <c r="O1395" t="s">
        <v>1015</v>
      </c>
      <c r="P1395" s="34" t="str">
        <f t="shared" si="110"/>
        <v/>
      </c>
      <c r="V1395" t="s">
        <v>16</v>
      </c>
      <c r="W1395" t="s">
        <v>1753</v>
      </c>
      <c r="X1395" t="s">
        <v>1754</v>
      </c>
      <c r="Y1395" t="s">
        <v>1755</v>
      </c>
      <c r="Z1395" t="s">
        <v>1756</v>
      </c>
      <c r="AA1395" t="s">
        <v>3223</v>
      </c>
      <c r="AB1395" t="s">
        <v>3226</v>
      </c>
    </row>
    <row r="1396" spans="1:28" ht="15" hidden="1" customHeight="1" x14ac:dyDescent="0.2">
      <c r="A1396" t="s">
        <v>5064</v>
      </c>
      <c r="B1396" t="s">
        <v>5075</v>
      </c>
      <c r="C1396" s="50">
        <f t="shared" ca="1" si="108"/>
        <v>18</v>
      </c>
      <c r="D1396" t="s">
        <v>5059</v>
      </c>
      <c r="F1396" s="34" t="str">
        <f>IF(AND(V1396="TEXT",AB1396&lt;&gt;""),"Coded",VLOOKUP(V1396,Lists!$E$1:$F$12,2,FALSE))</f>
        <v>Coded</v>
      </c>
      <c r="G1396" s="50">
        <f t="shared" ca="1" si="109"/>
        <v>20</v>
      </c>
      <c r="H1396" t="s">
        <v>580</v>
      </c>
      <c r="J1396" s="34" t="str">
        <f t="shared" si="106"/>
        <v/>
      </c>
      <c r="K1396" s="34" t="str">
        <f t="shared" si="107"/>
        <v/>
      </c>
      <c r="O1396" t="s">
        <v>1015</v>
      </c>
      <c r="P1396" s="34" t="str">
        <f t="shared" si="110"/>
        <v/>
      </c>
      <c r="V1396" t="s">
        <v>16</v>
      </c>
      <c r="W1396" t="s">
        <v>1753</v>
      </c>
      <c r="X1396" t="s">
        <v>1754</v>
      </c>
      <c r="Y1396" t="s">
        <v>1755</v>
      </c>
      <c r="Z1396" t="s">
        <v>1756</v>
      </c>
      <c r="AA1396" t="s">
        <v>580</v>
      </c>
      <c r="AB1396" t="s">
        <v>3227</v>
      </c>
    </row>
    <row r="1397" spans="1:28" ht="15" hidden="1" customHeight="1" x14ac:dyDescent="0.2">
      <c r="A1397" t="s">
        <v>5064</v>
      </c>
      <c r="B1397" t="s">
        <v>5075</v>
      </c>
      <c r="C1397" s="50">
        <f t="shared" ca="1" si="108"/>
        <v>19</v>
      </c>
      <c r="D1397" t="s">
        <v>5060</v>
      </c>
      <c r="F1397" s="34" t="str">
        <f>IF(AND(V1397="TEXT",AB1397&lt;&gt;""),"Coded",VLOOKUP(V1397,Lists!$E$1:$F$12,2,FALSE))</f>
        <v>Boolean</v>
      </c>
      <c r="G1397" s="50" t="str">
        <f t="shared" ca="1" si="109"/>
        <v/>
      </c>
      <c r="H1397" t="s">
        <v>1015</v>
      </c>
      <c r="J1397" s="34" t="str">
        <f t="shared" si="106"/>
        <v>Yes/no</v>
      </c>
      <c r="K1397" s="34" t="str">
        <f t="shared" si="107"/>
        <v/>
      </c>
      <c r="O1397" t="s">
        <v>1015</v>
      </c>
      <c r="P1397" s="34" t="str">
        <f t="shared" si="110"/>
        <v/>
      </c>
      <c r="V1397" t="s">
        <v>24</v>
      </c>
      <c r="W1397" t="s">
        <v>1775</v>
      </c>
      <c r="X1397" t="s">
        <v>1776</v>
      </c>
      <c r="Y1397" t="s">
        <v>1015</v>
      </c>
      <c r="Z1397" t="s">
        <v>1015</v>
      </c>
      <c r="AA1397" t="s">
        <v>1015</v>
      </c>
      <c r="AB1397" t="s">
        <v>1015</v>
      </c>
    </row>
    <row r="1398" spans="1:28" ht="15" hidden="1" customHeight="1" x14ac:dyDescent="0.2">
      <c r="A1398" t="s">
        <v>5064</v>
      </c>
      <c r="B1398" t="s">
        <v>5075</v>
      </c>
      <c r="C1398" s="50">
        <f t="shared" ca="1" si="108"/>
        <v>20</v>
      </c>
      <c r="D1398" t="s">
        <v>5061</v>
      </c>
      <c r="F1398" s="34" t="str">
        <f>IF(AND(V1398="TEXT",AB1398&lt;&gt;""),"Coded",VLOOKUP(V1398,Lists!$E$1:$F$12,2,FALSE))</f>
        <v>Coded</v>
      </c>
      <c r="G1398" s="50">
        <f t="shared" ca="1" si="109"/>
        <v>1</v>
      </c>
      <c r="H1398" t="s">
        <v>49</v>
      </c>
      <c r="J1398" s="34" t="str">
        <f t="shared" si="106"/>
        <v/>
      </c>
      <c r="K1398" s="34" t="str">
        <f t="shared" si="107"/>
        <v/>
      </c>
      <c r="O1398" t="s">
        <v>5081</v>
      </c>
      <c r="P1398" s="34" t="str">
        <f t="shared" si="110"/>
        <v/>
      </c>
      <c r="V1398" t="s">
        <v>16</v>
      </c>
      <c r="W1398" t="s">
        <v>1772</v>
      </c>
      <c r="X1398" t="s">
        <v>1773</v>
      </c>
      <c r="Y1398" t="s">
        <v>1755</v>
      </c>
      <c r="Z1398" t="s">
        <v>1756</v>
      </c>
      <c r="AA1398" t="s">
        <v>49</v>
      </c>
      <c r="AB1398" t="s">
        <v>3155</v>
      </c>
    </row>
    <row r="1399" spans="1:28" ht="15" hidden="1" customHeight="1" x14ac:dyDescent="0.2">
      <c r="A1399" t="s">
        <v>5064</v>
      </c>
      <c r="B1399" t="s">
        <v>5075</v>
      </c>
      <c r="C1399" s="50">
        <f t="shared" ca="1" si="108"/>
        <v>20</v>
      </c>
      <c r="D1399" t="s">
        <v>5061</v>
      </c>
      <c r="F1399" s="34" t="str">
        <f>IF(AND(V1399="TEXT",AB1399&lt;&gt;""),"Coded",VLOOKUP(V1399,Lists!$E$1:$F$12,2,FALSE))</f>
        <v>Coded</v>
      </c>
      <c r="G1399" s="50">
        <f t="shared" ca="1" si="109"/>
        <v>2</v>
      </c>
      <c r="H1399" t="s">
        <v>3156</v>
      </c>
      <c r="J1399" s="34" t="str">
        <f t="shared" si="106"/>
        <v/>
      </c>
      <c r="K1399" s="34" t="str">
        <f t="shared" si="107"/>
        <v/>
      </c>
      <c r="O1399" t="s">
        <v>1015</v>
      </c>
      <c r="P1399" s="34" t="str">
        <f t="shared" si="110"/>
        <v/>
      </c>
      <c r="V1399" t="s">
        <v>16</v>
      </c>
      <c r="W1399" t="s">
        <v>1772</v>
      </c>
      <c r="X1399" t="s">
        <v>1773</v>
      </c>
      <c r="Y1399" t="s">
        <v>1755</v>
      </c>
      <c r="Z1399" t="s">
        <v>1756</v>
      </c>
      <c r="AA1399" t="s">
        <v>3156</v>
      </c>
      <c r="AB1399" t="s">
        <v>3160</v>
      </c>
    </row>
    <row r="1400" spans="1:28" ht="15" hidden="1" customHeight="1" x14ac:dyDescent="0.2">
      <c r="A1400" t="s">
        <v>5064</v>
      </c>
      <c r="B1400" t="s">
        <v>5075</v>
      </c>
      <c r="C1400" s="50">
        <f t="shared" ca="1" si="108"/>
        <v>20</v>
      </c>
      <c r="D1400" t="s">
        <v>5061</v>
      </c>
      <c r="F1400" s="34" t="str">
        <f>IF(AND(V1400="TEXT",AB1400&lt;&gt;""),"Coded",VLOOKUP(V1400,Lists!$E$1:$F$12,2,FALSE))</f>
        <v>Coded</v>
      </c>
      <c r="G1400" s="50">
        <f t="shared" ca="1" si="109"/>
        <v>3</v>
      </c>
      <c r="H1400" t="s">
        <v>3161</v>
      </c>
      <c r="J1400" s="34" t="str">
        <f t="shared" si="106"/>
        <v/>
      </c>
      <c r="K1400" s="34" t="str">
        <f t="shared" si="107"/>
        <v/>
      </c>
      <c r="O1400" t="s">
        <v>1015</v>
      </c>
      <c r="P1400" s="34" t="str">
        <f t="shared" si="110"/>
        <v/>
      </c>
      <c r="V1400" t="s">
        <v>16</v>
      </c>
      <c r="W1400" t="s">
        <v>1772</v>
      </c>
      <c r="X1400" t="s">
        <v>1773</v>
      </c>
      <c r="Y1400" t="s">
        <v>1755</v>
      </c>
      <c r="Z1400" t="s">
        <v>1756</v>
      </c>
      <c r="AA1400" t="s">
        <v>3161</v>
      </c>
      <c r="AB1400" t="s">
        <v>3164</v>
      </c>
    </row>
    <row r="1401" spans="1:28" ht="15" hidden="1" customHeight="1" x14ac:dyDescent="0.2">
      <c r="A1401" t="s">
        <v>5064</v>
      </c>
      <c r="B1401" t="s">
        <v>5075</v>
      </c>
      <c r="C1401" s="50">
        <f t="shared" ca="1" si="108"/>
        <v>20</v>
      </c>
      <c r="D1401" t="s">
        <v>5061</v>
      </c>
      <c r="F1401" s="34" t="str">
        <f>IF(AND(V1401="TEXT",AB1401&lt;&gt;""),"Coded",VLOOKUP(V1401,Lists!$E$1:$F$12,2,FALSE))</f>
        <v>Coded</v>
      </c>
      <c r="G1401" s="50">
        <f t="shared" ca="1" si="109"/>
        <v>4</v>
      </c>
      <c r="H1401" t="s">
        <v>3165</v>
      </c>
      <c r="J1401" s="34" t="str">
        <f t="shared" si="106"/>
        <v/>
      </c>
      <c r="K1401" s="34" t="str">
        <f t="shared" si="107"/>
        <v/>
      </c>
      <c r="O1401" t="s">
        <v>1015</v>
      </c>
      <c r="P1401" s="34" t="str">
        <f t="shared" si="110"/>
        <v/>
      </c>
      <c r="V1401" t="s">
        <v>16</v>
      </c>
      <c r="W1401" t="s">
        <v>1772</v>
      </c>
      <c r="X1401" t="s">
        <v>1773</v>
      </c>
      <c r="Y1401" t="s">
        <v>1755</v>
      </c>
      <c r="Z1401" t="s">
        <v>1756</v>
      </c>
      <c r="AA1401" t="s">
        <v>3165</v>
      </c>
      <c r="AB1401" t="s">
        <v>3168</v>
      </c>
    </row>
    <row r="1402" spans="1:28" ht="15" hidden="1" customHeight="1" x14ac:dyDescent="0.2">
      <c r="A1402" t="s">
        <v>5064</v>
      </c>
      <c r="B1402" t="s">
        <v>5075</v>
      </c>
      <c r="C1402" s="50">
        <f t="shared" ca="1" si="108"/>
        <v>20</v>
      </c>
      <c r="D1402" t="s">
        <v>5061</v>
      </c>
      <c r="F1402" s="34" t="str">
        <f>IF(AND(V1402="TEXT",AB1402&lt;&gt;""),"Coded",VLOOKUP(V1402,Lists!$E$1:$F$12,2,FALSE))</f>
        <v>Coded</v>
      </c>
      <c r="G1402" s="50">
        <f t="shared" ca="1" si="109"/>
        <v>5</v>
      </c>
      <c r="H1402" t="s">
        <v>3169</v>
      </c>
      <c r="J1402" s="34" t="str">
        <f t="shared" si="106"/>
        <v/>
      </c>
      <c r="K1402" s="34" t="str">
        <f t="shared" si="107"/>
        <v/>
      </c>
      <c r="O1402" t="s">
        <v>1015</v>
      </c>
      <c r="P1402" s="34" t="str">
        <f t="shared" si="110"/>
        <v/>
      </c>
      <c r="V1402" t="s">
        <v>16</v>
      </c>
      <c r="W1402" t="s">
        <v>1772</v>
      </c>
      <c r="X1402" t="s">
        <v>1773</v>
      </c>
      <c r="Y1402" t="s">
        <v>1755</v>
      </c>
      <c r="Z1402" t="s">
        <v>1756</v>
      </c>
      <c r="AA1402" t="s">
        <v>3169</v>
      </c>
      <c r="AB1402" t="s">
        <v>3172</v>
      </c>
    </row>
    <row r="1403" spans="1:28" ht="15" hidden="1" customHeight="1" x14ac:dyDescent="0.2">
      <c r="A1403" t="s">
        <v>5064</v>
      </c>
      <c r="B1403" t="s">
        <v>5075</v>
      </c>
      <c r="C1403" s="50">
        <f t="shared" ca="1" si="108"/>
        <v>20</v>
      </c>
      <c r="D1403" t="s">
        <v>5061</v>
      </c>
      <c r="F1403" s="34" t="str">
        <f>IF(AND(V1403="TEXT",AB1403&lt;&gt;""),"Coded",VLOOKUP(V1403,Lists!$E$1:$F$12,2,FALSE))</f>
        <v>Coded</v>
      </c>
      <c r="G1403" s="50">
        <f t="shared" ca="1" si="109"/>
        <v>6</v>
      </c>
      <c r="H1403" t="s">
        <v>3173</v>
      </c>
      <c r="J1403" s="34" t="str">
        <f t="shared" si="106"/>
        <v/>
      </c>
      <c r="K1403" s="34" t="str">
        <f t="shared" si="107"/>
        <v/>
      </c>
      <c r="O1403" t="s">
        <v>1015</v>
      </c>
      <c r="P1403" s="34" t="str">
        <f t="shared" si="110"/>
        <v/>
      </c>
      <c r="V1403" t="s">
        <v>16</v>
      </c>
      <c r="W1403" t="s">
        <v>1772</v>
      </c>
      <c r="X1403" t="s">
        <v>1773</v>
      </c>
      <c r="Y1403" t="s">
        <v>1755</v>
      </c>
      <c r="Z1403" t="s">
        <v>1756</v>
      </c>
      <c r="AA1403" t="s">
        <v>3173</v>
      </c>
      <c r="AB1403" t="s">
        <v>3176</v>
      </c>
    </row>
    <row r="1404" spans="1:28" ht="15" hidden="1" customHeight="1" x14ac:dyDescent="0.2">
      <c r="A1404" t="s">
        <v>5064</v>
      </c>
      <c r="B1404" t="s">
        <v>5075</v>
      </c>
      <c r="C1404" s="50">
        <f t="shared" ca="1" si="108"/>
        <v>20</v>
      </c>
      <c r="D1404" t="s">
        <v>5061</v>
      </c>
      <c r="F1404" s="34" t="str">
        <f>IF(AND(V1404="TEXT",AB1404&lt;&gt;""),"Coded",VLOOKUP(V1404,Lists!$E$1:$F$12,2,FALSE))</f>
        <v>Coded</v>
      </c>
      <c r="G1404" s="50">
        <f t="shared" ca="1" si="109"/>
        <v>7</v>
      </c>
      <c r="H1404" t="s">
        <v>3177</v>
      </c>
      <c r="J1404" s="34" t="str">
        <f t="shared" si="106"/>
        <v/>
      </c>
      <c r="K1404" s="34" t="str">
        <f t="shared" si="107"/>
        <v/>
      </c>
      <c r="O1404" t="s">
        <v>1015</v>
      </c>
      <c r="P1404" s="34" t="str">
        <f t="shared" si="110"/>
        <v/>
      </c>
      <c r="V1404" t="s">
        <v>16</v>
      </c>
      <c r="W1404" t="s">
        <v>1772</v>
      </c>
      <c r="X1404" t="s">
        <v>1773</v>
      </c>
      <c r="Y1404" t="s">
        <v>1755</v>
      </c>
      <c r="Z1404" t="s">
        <v>1756</v>
      </c>
      <c r="AA1404" t="s">
        <v>3177</v>
      </c>
      <c r="AB1404" t="s">
        <v>3180</v>
      </c>
    </row>
    <row r="1405" spans="1:28" ht="15" hidden="1" customHeight="1" x14ac:dyDescent="0.2">
      <c r="A1405" t="s">
        <v>5064</v>
      </c>
      <c r="B1405" t="s">
        <v>5075</v>
      </c>
      <c r="C1405" s="50">
        <f t="shared" ca="1" si="108"/>
        <v>20</v>
      </c>
      <c r="D1405" t="s">
        <v>5061</v>
      </c>
      <c r="F1405" s="34" t="str">
        <f>IF(AND(V1405="TEXT",AB1405&lt;&gt;""),"Coded",VLOOKUP(V1405,Lists!$E$1:$F$12,2,FALSE))</f>
        <v>Coded</v>
      </c>
      <c r="G1405" s="50">
        <f t="shared" ca="1" si="109"/>
        <v>8</v>
      </c>
      <c r="H1405" t="s">
        <v>3181</v>
      </c>
      <c r="J1405" s="34" t="str">
        <f t="shared" si="106"/>
        <v/>
      </c>
      <c r="K1405" s="34" t="str">
        <f t="shared" si="107"/>
        <v/>
      </c>
      <c r="O1405" t="s">
        <v>1015</v>
      </c>
      <c r="P1405" s="34" t="str">
        <f t="shared" si="110"/>
        <v/>
      </c>
      <c r="V1405" t="s">
        <v>16</v>
      </c>
      <c r="W1405" t="s">
        <v>1772</v>
      </c>
      <c r="X1405" t="s">
        <v>1773</v>
      </c>
      <c r="Y1405" t="s">
        <v>1755</v>
      </c>
      <c r="Z1405" t="s">
        <v>1756</v>
      </c>
      <c r="AA1405" t="s">
        <v>3181</v>
      </c>
      <c r="AB1405" t="s">
        <v>3184</v>
      </c>
    </row>
    <row r="1406" spans="1:28" ht="15" hidden="1" customHeight="1" x14ac:dyDescent="0.2">
      <c r="A1406" t="s">
        <v>5064</v>
      </c>
      <c r="B1406" t="s">
        <v>5075</v>
      </c>
      <c r="C1406" s="50">
        <f t="shared" ca="1" si="108"/>
        <v>20</v>
      </c>
      <c r="D1406" t="s">
        <v>5061</v>
      </c>
      <c r="F1406" s="34" t="str">
        <f>IF(AND(V1406="TEXT",AB1406&lt;&gt;""),"Coded",VLOOKUP(V1406,Lists!$E$1:$F$12,2,FALSE))</f>
        <v>Coded</v>
      </c>
      <c r="G1406" s="50">
        <f t="shared" ca="1" si="109"/>
        <v>9</v>
      </c>
      <c r="H1406" t="s">
        <v>3185</v>
      </c>
      <c r="J1406" s="34" t="str">
        <f t="shared" si="106"/>
        <v/>
      </c>
      <c r="K1406" s="34" t="str">
        <f t="shared" si="107"/>
        <v/>
      </c>
      <c r="O1406" t="s">
        <v>1015</v>
      </c>
      <c r="P1406" s="34" t="str">
        <f t="shared" si="110"/>
        <v/>
      </c>
      <c r="V1406" t="s">
        <v>16</v>
      </c>
      <c r="W1406" t="s">
        <v>1772</v>
      </c>
      <c r="X1406" t="s">
        <v>1773</v>
      </c>
      <c r="Y1406" t="s">
        <v>1755</v>
      </c>
      <c r="Z1406" t="s">
        <v>1756</v>
      </c>
      <c r="AA1406" t="s">
        <v>3185</v>
      </c>
      <c r="AB1406" t="s">
        <v>3188</v>
      </c>
    </row>
    <row r="1407" spans="1:28" ht="15" hidden="1" customHeight="1" x14ac:dyDescent="0.2">
      <c r="A1407" t="s">
        <v>5064</v>
      </c>
      <c r="B1407" t="s">
        <v>5075</v>
      </c>
      <c r="C1407" s="50">
        <f t="shared" ca="1" si="108"/>
        <v>20</v>
      </c>
      <c r="D1407" t="s">
        <v>5061</v>
      </c>
      <c r="F1407" s="34" t="str">
        <f>IF(AND(V1407="TEXT",AB1407&lt;&gt;""),"Coded",VLOOKUP(V1407,Lists!$E$1:$F$12,2,FALSE))</f>
        <v>Coded</v>
      </c>
      <c r="G1407" s="50">
        <f t="shared" ca="1" si="109"/>
        <v>10</v>
      </c>
      <c r="H1407" t="s">
        <v>3189</v>
      </c>
      <c r="J1407" s="34" t="str">
        <f t="shared" si="106"/>
        <v/>
      </c>
      <c r="K1407" s="34" t="str">
        <f t="shared" si="107"/>
        <v/>
      </c>
      <c r="O1407" t="s">
        <v>1015</v>
      </c>
      <c r="P1407" s="34" t="str">
        <f t="shared" si="110"/>
        <v/>
      </c>
      <c r="V1407" t="s">
        <v>16</v>
      </c>
      <c r="W1407" t="s">
        <v>1772</v>
      </c>
      <c r="X1407" t="s">
        <v>1773</v>
      </c>
      <c r="Y1407" t="s">
        <v>1755</v>
      </c>
      <c r="Z1407" t="s">
        <v>1756</v>
      </c>
      <c r="AA1407" t="s">
        <v>3189</v>
      </c>
      <c r="AB1407" t="s">
        <v>3192</v>
      </c>
    </row>
    <row r="1408" spans="1:28" ht="15" hidden="1" customHeight="1" x14ac:dyDescent="0.2">
      <c r="A1408" t="s">
        <v>5064</v>
      </c>
      <c r="B1408" t="s">
        <v>5075</v>
      </c>
      <c r="C1408" s="50">
        <f t="shared" ca="1" si="108"/>
        <v>20</v>
      </c>
      <c r="D1408" t="s">
        <v>5061</v>
      </c>
      <c r="F1408" s="34" t="str">
        <f>IF(AND(V1408="TEXT",AB1408&lt;&gt;""),"Coded",VLOOKUP(V1408,Lists!$E$1:$F$12,2,FALSE))</f>
        <v>Coded</v>
      </c>
      <c r="G1408" s="50">
        <f t="shared" ca="1" si="109"/>
        <v>11</v>
      </c>
      <c r="H1408" t="s">
        <v>3193</v>
      </c>
      <c r="J1408" s="34" t="str">
        <f t="shared" si="106"/>
        <v/>
      </c>
      <c r="K1408" s="34" t="str">
        <f t="shared" si="107"/>
        <v/>
      </c>
      <c r="O1408" t="s">
        <v>1015</v>
      </c>
      <c r="P1408" s="34" t="str">
        <f t="shared" si="110"/>
        <v/>
      </c>
      <c r="V1408" t="s">
        <v>16</v>
      </c>
      <c r="W1408" t="s">
        <v>1772</v>
      </c>
      <c r="X1408" t="s">
        <v>1773</v>
      </c>
      <c r="Y1408" t="s">
        <v>1755</v>
      </c>
      <c r="Z1408" t="s">
        <v>1756</v>
      </c>
      <c r="AA1408" t="s">
        <v>3193</v>
      </c>
      <c r="AB1408" t="s">
        <v>3196</v>
      </c>
    </row>
    <row r="1409" spans="1:28" ht="15" hidden="1" customHeight="1" x14ac:dyDescent="0.2">
      <c r="A1409" t="s">
        <v>5064</v>
      </c>
      <c r="B1409" t="s">
        <v>5075</v>
      </c>
      <c r="C1409" s="50">
        <f t="shared" ca="1" si="108"/>
        <v>20</v>
      </c>
      <c r="D1409" t="s">
        <v>5061</v>
      </c>
      <c r="F1409" s="34" t="str">
        <f>IF(AND(V1409="TEXT",AB1409&lt;&gt;""),"Coded",VLOOKUP(V1409,Lists!$E$1:$F$12,2,FALSE))</f>
        <v>Coded</v>
      </c>
      <c r="G1409" s="50">
        <f t="shared" ca="1" si="109"/>
        <v>12</v>
      </c>
      <c r="H1409" t="s">
        <v>3197</v>
      </c>
      <c r="J1409" s="34" t="str">
        <f t="shared" si="106"/>
        <v/>
      </c>
      <c r="K1409" s="34" t="str">
        <f t="shared" si="107"/>
        <v/>
      </c>
      <c r="O1409" t="s">
        <v>1015</v>
      </c>
      <c r="P1409" s="34" t="str">
        <f t="shared" si="110"/>
        <v/>
      </c>
      <c r="V1409" t="s">
        <v>16</v>
      </c>
      <c r="W1409" t="s">
        <v>1772</v>
      </c>
      <c r="X1409" t="s">
        <v>1773</v>
      </c>
      <c r="Y1409" t="s">
        <v>1755</v>
      </c>
      <c r="Z1409" t="s">
        <v>1756</v>
      </c>
      <c r="AA1409" t="s">
        <v>3197</v>
      </c>
      <c r="AB1409" t="s">
        <v>3198</v>
      </c>
    </row>
    <row r="1410" spans="1:28" ht="15" hidden="1" customHeight="1" x14ac:dyDescent="0.2">
      <c r="A1410" t="s">
        <v>5064</v>
      </c>
      <c r="B1410" t="s">
        <v>5075</v>
      </c>
      <c r="C1410" s="50">
        <f t="shared" ca="1" si="108"/>
        <v>20</v>
      </c>
      <c r="D1410" t="s">
        <v>5061</v>
      </c>
      <c r="F1410" s="34" t="str">
        <f>IF(AND(V1410="TEXT",AB1410&lt;&gt;""),"Coded",VLOOKUP(V1410,Lists!$E$1:$F$12,2,FALSE))</f>
        <v>Coded</v>
      </c>
      <c r="G1410" s="50">
        <f t="shared" ca="1" si="109"/>
        <v>13</v>
      </c>
      <c r="H1410" t="s">
        <v>3199</v>
      </c>
      <c r="J1410" s="34" t="str">
        <f t="shared" si="106"/>
        <v/>
      </c>
      <c r="K1410" s="34" t="str">
        <f t="shared" si="107"/>
        <v/>
      </c>
      <c r="O1410" t="s">
        <v>1015</v>
      </c>
      <c r="P1410" s="34" t="str">
        <f t="shared" si="110"/>
        <v/>
      </c>
      <c r="V1410" t="s">
        <v>16</v>
      </c>
      <c r="W1410" t="s">
        <v>1772</v>
      </c>
      <c r="X1410" t="s">
        <v>1773</v>
      </c>
      <c r="Y1410" t="s">
        <v>1755</v>
      </c>
      <c r="Z1410" t="s">
        <v>1756</v>
      </c>
      <c r="AA1410" t="s">
        <v>3199</v>
      </c>
      <c r="AB1410" t="s">
        <v>3202</v>
      </c>
    </row>
    <row r="1411" spans="1:28" ht="15" hidden="1" customHeight="1" x14ac:dyDescent="0.2">
      <c r="A1411" t="s">
        <v>5064</v>
      </c>
      <c r="B1411" t="s">
        <v>5075</v>
      </c>
      <c r="C1411" s="50">
        <f t="shared" ca="1" si="108"/>
        <v>20</v>
      </c>
      <c r="D1411" t="s">
        <v>5061</v>
      </c>
      <c r="F1411" s="34" t="str">
        <f>IF(AND(V1411="TEXT",AB1411&lt;&gt;""),"Coded",VLOOKUP(V1411,Lists!$E$1:$F$12,2,FALSE))</f>
        <v>Coded</v>
      </c>
      <c r="G1411" s="50">
        <f t="shared" ca="1" si="109"/>
        <v>14</v>
      </c>
      <c r="H1411" t="s">
        <v>3203</v>
      </c>
      <c r="J1411" s="34" t="str">
        <f t="shared" ref="J1411:J1474" si="111">IF(V1411="BOOLEAN","Yes/no",IF(V1411="TRUE_ONLY","True only",IF(V1411="INTEGER","Integer",IF(V1411="INTEGER_ZERO_OR_POSITIVE","Integer zero or positive",""))))</f>
        <v/>
      </c>
      <c r="K1411" s="34" t="str">
        <f t="shared" ref="K1411:K1474" si="112">IF(V1411="LONG_TEXT",255,IF(AND(V1411="TEXT",AB1411=""),50,""))</f>
        <v/>
      </c>
      <c r="O1411" t="s">
        <v>1015</v>
      </c>
      <c r="P1411" s="34" t="str">
        <f t="shared" si="110"/>
        <v/>
      </c>
      <c r="V1411" t="s">
        <v>16</v>
      </c>
      <c r="W1411" t="s">
        <v>1772</v>
      </c>
      <c r="X1411" t="s">
        <v>1773</v>
      </c>
      <c r="Y1411" t="s">
        <v>1755</v>
      </c>
      <c r="Z1411" t="s">
        <v>1756</v>
      </c>
      <c r="AA1411" t="s">
        <v>3203</v>
      </c>
      <c r="AB1411" t="s">
        <v>3206</v>
      </c>
    </row>
    <row r="1412" spans="1:28" ht="15" hidden="1" customHeight="1" x14ac:dyDescent="0.2">
      <c r="A1412" t="s">
        <v>5064</v>
      </c>
      <c r="B1412" t="s">
        <v>5075</v>
      </c>
      <c r="C1412" s="50">
        <f t="shared" ref="C1412:C1475" ca="1" si="113">IF(A1412&lt;&gt;OFFSET(A1412,-1,0),1,OFFSET(C1412,-1,0)+IF(D1412=OFFSET(D1412,-1,0),0,1))</f>
        <v>20</v>
      </c>
      <c r="D1412" t="s">
        <v>5061</v>
      </c>
      <c r="F1412" s="34" t="str">
        <f>IF(AND(V1412="TEXT",AB1412&lt;&gt;""),"Coded",VLOOKUP(V1412,Lists!$E$1:$F$12,2,FALSE))</f>
        <v>Coded</v>
      </c>
      <c r="G1412" s="50">
        <f t="shared" ca="1" si="109"/>
        <v>15</v>
      </c>
      <c r="H1412" t="s">
        <v>3207</v>
      </c>
      <c r="J1412" s="34" t="str">
        <f t="shared" si="111"/>
        <v/>
      </c>
      <c r="K1412" s="34" t="str">
        <f t="shared" si="112"/>
        <v/>
      </c>
      <c r="O1412" t="s">
        <v>1015</v>
      </c>
      <c r="P1412" s="34" t="str">
        <f t="shared" si="110"/>
        <v/>
      </c>
      <c r="V1412" t="s">
        <v>16</v>
      </c>
      <c r="W1412" t="s">
        <v>1772</v>
      </c>
      <c r="X1412" t="s">
        <v>1773</v>
      </c>
      <c r="Y1412" t="s">
        <v>1755</v>
      </c>
      <c r="Z1412" t="s">
        <v>1756</v>
      </c>
      <c r="AA1412" t="s">
        <v>3207</v>
      </c>
      <c r="AB1412" t="s">
        <v>3210</v>
      </c>
    </row>
    <row r="1413" spans="1:28" ht="15" hidden="1" customHeight="1" x14ac:dyDescent="0.2">
      <c r="A1413" t="s">
        <v>5064</v>
      </c>
      <c r="B1413" t="s">
        <v>5075</v>
      </c>
      <c r="C1413" s="50">
        <f t="shared" ca="1" si="113"/>
        <v>20</v>
      </c>
      <c r="D1413" t="s">
        <v>5061</v>
      </c>
      <c r="F1413" s="34" t="str">
        <f>IF(AND(V1413="TEXT",AB1413&lt;&gt;""),"Coded",VLOOKUP(V1413,Lists!$E$1:$F$12,2,FALSE))</f>
        <v>Coded</v>
      </c>
      <c r="G1413" s="50">
        <f t="shared" ref="G1413:G1476" ca="1" si="114">IF(F1413="Coded",IF(D1413&lt;&gt;OFFSET(D1413,-1,0),1,_xlfn.MAXIFS(INDIRECT("G$1:G"&amp;ROW()-1),INDIRECT("A$1:A"&amp;ROW()-1),A1413,INDIRECT("D$1:D"&amp;ROW()-1),D1413)+1),"")</f>
        <v>16</v>
      </c>
      <c r="H1413" t="s">
        <v>3211</v>
      </c>
      <c r="J1413" s="34" t="str">
        <f t="shared" si="111"/>
        <v/>
      </c>
      <c r="K1413" s="34" t="str">
        <f t="shared" si="112"/>
        <v/>
      </c>
      <c r="O1413" t="s">
        <v>1015</v>
      </c>
      <c r="P1413" s="34" t="str">
        <f t="shared" si="110"/>
        <v/>
      </c>
      <c r="V1413" t="s">
        <v>16</v>
      </c>
      <c r="W1413" t="s">
        <v>1772</v>
      </c>
      <c r="X1413" t="s">
        <v>1773</v>
      </c>
      <c r="Y1413" t="s">
        <v>1755</v>
      </c>
      <c r="Z1413" t="s">
        <v>1756</v>
      </c>
      <c r="AA1413" t="s">
        <v>3211</v>
      </c>
      <c r="AB1413" t="s">
        <v>3214</v>
      </c>
    </row>
    <row r="1414" spans="1:28" ht="15" hidden="1" customHeight="1" x14ac:dyDescent="0.2">
      <c r="A1414" t="s">
        <v>5064</v>
      </c>
      <c r="B1414" t="s">
        <v>5075</v>
      </c>
      <c r="C1414" s="50">
        <f t="shared" ca="1" si="113"/>
        <v>20</v>
      </c>
      <c r="D1414" t="s">
        <v>5061</v>
      </c>
      <c r="F1414" s="34" t="str">
        <f>IF(AND(V1414="TEXT",AB1414&lt;&gt;""),"Coded",VLOOKUP(V1414,Lists!$E$1:$F$12,2,FALSE))</f>
        <v>Coded</v>
      </c>
      <c r="G1414" s="50">
        <f t="shared" ca="1" si="114"/>
        <v>17</v>
      </c>
      <c r="H1414" t="s">
        <v>3215</v>
      </c>
      <c r="J1414" s="34" t="str">
        <f t="shared" si="111"/>
        <v/>
      </c>
      <c r="K1414" s="34" t="str">
        <f t="shared" si="112"/>
        <v/>
      </c>
      <c r="O1414" t="s">
        <v>1015</v>
      </c>
      <c r="P1414" s="34" t="str">
        <f t="shared" si="110"/>
        <v/>
      </c>
      <c r="V1414" t="s">
        <v>16</v>
      </c>
      <c r="W1414" t="s">
        <v>1772</v>
      </c>
      <c r="X1414" t="s">
        <v>1773</v>
      </c>
      <c r="Y1414" t="s">
        <v>1755</v>
      </c>
      <c r="Z1414" t="s">
        <v>1756</v>
      </c>
      <c r="AA1414" t="s">
        <v>3215</v>
      </c>
      <c r="AB1414" t="s">
        <v>3218</v>
      </c>
    </row>
    <row r="1415" spans="1:28" ht="15" hidden="1" customHeight="1" x14ac:dyDescent="0.2">
      <c r="A1415" t="s">
        <v>5064</v>
      </c>
      <c r="B1415" t="s">
        <v>5075</v>
      </c>
      <c r="C1415" s="50">
        <f t="shared" ca="1" si="113"/>
        <v>20</v>
      </c>
      <c r="D1415" t="s">
        <v>5061</v>
      </c>
      <c r="F1415" s="34" t="str">
        <f>IF(AND(V1415="TEXT",AB1415&lt;&gt;""),"Coded",VLOOKUP(V1415,Lists!$E$1:$F$12,2,FALSE))</f>
        <v>Coded</v>
      </c>
      <c r="G1415" s="50">
        <f t="shared" ca="1" si="114"/>
        <v>18</v>
      </c>
      <c r="H1415" t="s">
        <v>3219</v>
      </c>
      <c r="J1415" s="34" t="str">
        <f t="shared" si="111"/>
        <v/>
      </c>
      <c r="K1415" s="34" t="str">
        <f t="shared" si="112"/>
        <v/>
      </c>
      <c r="O1415" t="s">
        <v>1015</v>
      </c>
      <c r="P1415" s="34" t="str">
        <f t="shared" si="110"/>
        <v/>
      </c>
      <c r="V1415" t="s">
        <v>16</v>
      </c>
      <c r="W1415" t="s">
        <v>1772</v>
      </c>
      <c r="X1415" t="s">
        <v>1773</v>
      </c>
      <c r="Y1415" t="s">
        <v>1755</v>
      </c>
      <c r="Z1415" t="s">
        <v>1756</v>
      </c>
      <c r="AA1415" t="s">
        <v>3219</v>
      </c>
      <c r="AB1415" t="s">
        <v>3222</v>
      </c>
    </row>
    <row r="1416" spans="1:28" ht="15" hidden="1" customHeight="1" x14ac:dyDescent="0.2">
      <c r="A1416" t="s">
        <v>5064</v>
      </c>
      <c r="B1416" t="s">
        <v>5075</v>
      </c>
      <c r="C1416" s="50">
        <f t="shared" ca="1" si="113"/>
        <v>20</v>
      </c>
      <c r="D1416" t="s">
        <v>5061</v>
      </c>
      <c r="F1416" s="34" t="str">
        <f>IF(AND(V1416="TEXT",AB1416&lt;&gt;""),"Coded",VLOOKUP(V1416,Lists!$E$1:$F$12,2,FALSE))</f>
        <v>Coded</v>
      </c>
      <c r="G1416" s="50">
        <f t="shared" ca="1" si="114"/>
        <v>19</v>
      </c>
      <c r="H1416" t="s">
        <v>3223</v>
      </c>
      <c r="J1416" s="34" t="str">
        <f t="shared" si="111"/>
        <v/>
      </c>
      <c r="K1416" s="34" t="str">
        <f t="shared" si="112"/>
        <v/>
      </c>
      <c r="O1416" t="s">
        <v>1015</v>
      </c>
      <c r="P1416" s="34" t="str">
        <f t="shared" si="110"/>
        <v/>
      </c>
      <c r="V1416" t="s">
        <v>16</v>
      </c>
      <c r="W1416" t="s">
        <v>1772</v>
      </c>
      <c r="X1416" t="s">
        <v>1773</v>
      </c>
      <c r="Y1416" t="s">
        <v>1755</v>
      </c>
      <c r="Z1416" t="s">
        <v>1756</v>
      </c>
      <c r="AA1416" t="s">
        <v>3223</v>
      </c>
      <c r="AB1416" t="s">
        <v>3226</v>
      </c>
    </row>
    <row r="1417" spans="1:28" ht="15" hidden="1" customHeight="1" x14ac:dyDescent="0.2">
      <c r="A1417" t="s">
        <v>5064</v>
      </c>
      <c r="B1417" t="s">
        <v>5075</v>
      </c>
      <c r="C1417" s="50">
        <f t="shared" ca="1" si="113"/>
        <v>20</v>
      </c>
      <c r="D1417" t="s">
        <v>5061</v>
      </c>
      <c r="F1417" s="34" t="str">
        <f>IF(AND(V1417="TEXT",AB1417&lt;&gt;""),"Coded",VLOOKUP(V1417,Lists!$E$1:$F$12,2,FALSE))</f>
        <v>Coded</v>
      </c>
      <c r="G1417" s="50">
        <f t="shared" ca="1" si="114"/>
        <v>20</v>
      </c>
      <c r="H1417" t="s">
        <v>580</v>
      </c>
      <c r="J1417" s="34" t="str">
        <f t="shared" si="111"/>
        <v/>
      </c>
      <c r="K1417" s="34" t="str">
        <f t="shared" si="112"/>
        <v/>
      </c>
      <c r="O1417" t="s">
        <v>1015</v>
      </c>
      <c r="P1417" s="34" t="str">
        <f t="shared" si="110"/>
        <v/>
      </c>
      <c r="V1417" t="s">
        <v>16</v>
      </c>
      <c r="W1417" t="s">
        <v>1772</v>
      </c>
      <c r="X1417" t="s">
        <v>1773</v>
      </c>
      <c r="Y1417" t="s">
        <v>1755</v>
      </c>
      <c r="Z1417" t="s">
        <v>1756</v>
      </c>
      <c r="AA1417" t="s">
        <v>580</v>
      </c>
      <c r="AB1417" t="s">
        <v>3227</v>
      </c>
    </row>
    <row r="1418" spans="1:28" ht="15" hidden="1" customHeight="1" x14ac:dyDescent="0.2">
      <c r="A1418" t="s">
        <v>5064</v>
      </c>
      <c r="B1418" t="s">
        <v>5075</v>
      </c>
      <c r="C1418" s="50">
        <f t="shared" ca="1" si="113"/>
        <v>21</v>
      </c>
      <c r="D1418" t="s">
        <v>5062</v>
      </c>
      <c r="F1418" s="34" t="str">
        <f>IF(AND(V1418="TEXT",AB1418&lt;&gt;""),"Coded",VLOOKUP(V1418,Lists!$E$1:$F$12,2,FALSE))</f>
        <v>Boolean</v>
      </c>
      <c r="G1418" s="50" t="str">
        <f t="shared" ca="1" si="114"/>
        <v/>
      </c>
      <c r="H1418" t="s">
        <v>1015</v>
      </c>
      <c r="J1418" s="34" t="str">
        <f t="shared" si="111"/>
        <v>Yes/no</v>
      </c>
      <c r="K1418" s="34" t="str">
        <f t="shared" si="112"/>
        <v/>
      </c>
      <c r="O1418" t="s">
        <v>1015</v>
      </c>
      <c r="P1418" s="34" t="str">
        <f t="shared" si="110"/>
        <v/>
      </c>
      <c r="V1418" t="s">
        <v>24</v>
      </c>
      <c r="W1418" t="s">
        <v>1787</v>
      </c>
      <c r="X1418" t="s">
        <v>1788</v>
      </c>
      <c r="Y1418" t="s">
        <v>1015</v>
      </c>
      <c r="Z1418" t="s">
        <v>1015</v>
      </c>
      <c r="AA1418" t="s">
        <v>1015</v>
      </c>
      <c r="AB1418" t="s">
        <v>1015</v>
      </c>
    </row>
    <row r="1419" spans="1:28" ht="15" hidden="1" customHeight="1" x14ac:dyDescent="0.2">
      <c r="A1419" t="s">
        <v>5064</v>
      </c>
      <c r="B1419" t="s">
        <v>5075</v>
      </c>
      <c r="C1419" s="50">
        <f t="shared" ca="1" si="113"/>
        <v>22</v>
      </c>
      <c r="D1419" t="s">
        <v>5063</v>
      </c>
      <c r="F1419" s="34" t="str">
        <f>IF(AND(V1419="TEXT",AB1419&lt;&gt;""),"Coded",VLOOKUP(V1419,Lists!$E$1:$F$12,2,FALSE))</f>
        <v>Coded</v>
      </c>
      <c r="G1419" s="50">
        <f t="shared" ca="1" si="114"/>
        <v>1</v>
      </c>
      <c r="H1419" t="s">
        <v>49</v>
      </c>
      <c r="J1419" s="34" t="str">
        <f t="shared" si="111"/>
        <v/>
      </c>
      <c r="K1419" s="34" t="str">
        <f t="shared" si="112"/>
        <v/>
      </c>
      <c r="O1419" t="s">
        <v>5082</v>
      </c>
      <c r="P1419" s="34" t="str">
        <f t="shared" si="110"/>
        <v/>
      </c>
      <c r="V1419" t="s">
        <v>16</v>
      </c>
      <c r="W1419" t="s">
        <v>1785</v>
      </c>
      <c r="X1419" t="s">
        <v>1786</v>
      </c>
      <c r="Y1419" t="s">
        <v>1755</v>
      </c>
      <c r="Z1419" t="s">
        <v>1756</v>
      </c>
      <c r="AA1419" t="s">
        <v>49</v>
      </c>
      <c r="AB1419" t="s">
        <v>3155</v>
      </c>
    </row>
    <row r="1420" spans="1:28" ht="15" hidden="1" customHeight="1" x14ac:dyDescent="0.2">
      <c r="A1420" t="s">
        <v>5064</v>
      </c>
      <c r="B1420" t="s">
        <v>5075</v>
      </c>
      <c r="C1420" s="50">
        <f t="shared" ca="1" si="113"/>
        <v>22</v>
      </c>
      <c r="D1420" t="s">
        <v>5063</v>
      </c>
      <c r="F1420" s="34" t="str">
        <f>IF(AND(V1420="TEXT",AB1420&lt;&gt;""),"Coded",VLOOKUP(V1420,Lists!$E$1:$F$12,2,FALSE))</f>
        <v>Coded</v>
      </c>
      <c r="G1420" s="50">
        <f t="shared" ca="1" si="114"/>
        <v>2</v>
      </c>
      <c r="H1420" t="s">
        <v>3156</v>
      </c>
      <c r="J1420" s="34" t="str">
        <f t="shared" si="111"/>
        <v/>
      </c>
      <c r="K1420" s="34" t="str">
        <f t="shared" si="112"/>
        <v/>
      </c>
      <c r="O1420" t="s">
        <v>1015</v>
      </c>
      <c r="P1420" s="34" t="str">
        <f t="shared" si="110"/>
        <v/>
      </c>
      <c r="V1420" t="s">
        <v>16</v>
      </c>
      <c r="W1420" t="s">
        <v>1785</v>
      </c>
      <c r="X1420" t="s">
        <v>1786</v>
      </c>
      <c r="Y1420" t="s">
        <v>1755</v>
      </c>
      <c r="Z1420" t="s">
        <v>1756</v>
      </c>
      <c r="AA1420" t="s">
        <v>3156</v>
      </c>
      <c r="AB1420" t="s">
        <v>3160</v>
      </c>
    </row>
    <row r="1421" spans="1:28" ht="15" hidden="1" customHeight="1" x14ac:dyDescent="0.2">
      <c r="A1421" t="s">
        <v>5064</v>
      </c>
      <c r="B1421" t="s">
        <v>5075</v>
      </c>
      <c r="C1421" s="50">
        <f t="shared" ca="1" si="113"/>
        <v>22</v>
      </c>
      <c r="D1421" t="s">
        <v>5063</v>
      </c>
      <c r="F1421" s="34" t="str">
        <f>IF(AND(V1421="TEXT",AB1421&lt;&gt;""),"Coded",VLOOKUP(V1421,Lists!$E$1:$F$12,2,FALSE))</f>
        <v>Coded</v>
      </c>
      <c r="G1421" s="50">
        <f t="shared" ca="1" si="114"/>
        <v>3</v>
      </c>
      <c r="H1421" t="s">
        <v>3161</v>
      </c>
      <c r="J1421" s="34" t="str">
        <f t="shared" si="111"/>
        <v/>
      </c>
      <c r="K1421" s="34" t="str">
        <f t="shared" si="112"/>
        <v/>
      </c>
      <c r="O1421" t="s">
        <v>1015</v>
      </c>
      <c r="P1421" s="34" t="str">
        <f t="shared" si="110"/>
        <v/>
      </c>
      <c r="V1421" t="s">
        <v>16</v>
      </c>
      <c r="W1421" t="s">
        <v>1785</v>
      </c>
      <c r="X1421" t="s">
        <v>1786</v>
      </c>
      <c r="Y1421" t="s">
        <v>1755</v>
      </c>
      <c r="Z1421" t="s">
        <v>1756</v>
      </c>
      <c r="AA1421" t="s">
        <v>3161</v>
      </c>
      <c r="AB1421" t="s">
        <v>3164</v>
      </c>
    </row>
    <row r="1422" spans="1:28" ht="15" hidden="1" customHeight="1" x14ac:dyDescent="0.2">
      <c r="A1422" t="s">
        <v>5064</v>
      </c>
      <c r="B1422" t="s">
        <v>5075</v>
      </c>
      <c r="C1422" s="50">
        <f t="shared" ca="1" si="113"/>
        <v>22</v>
      </c>
      <c r="D1422" t="s">
        <v>5063</v>
      </c>
      <c r="F1422" s="34" t="str">
        <f>IF(AND(V1422="TEXT",AB1422&lt;&gt;""),"Coded",VLOOKUP(V1422,Lists!$E$1:$F$12,2,FALSE))</f>
        <v>Coded</v>
      </c>
      <c r="G1422" s="50">
        <f t="shared" ca="1" si="114"/>
        <v>4</v>
      </c>
      <c r="H1422" t="s">
        <v>3165</v>
      </c>
      <c r="J1422" s="34" t="str">
        <f t="shared" si="111"/>
        <v/>
      </c>
      <c r="K1422" s="34" t="str">
        <f t="shared" si="112"/>
        <v/>
      </c>
      <c r="O1422" t="s">
        <v>1015</v>
      </c>
      <c r="P1422" s="34" t="str">
        <f t="shared" si="110"/>
        <v/>
      </c>
      <c r="V1422" t="s">
        <v>16</v>
      </c>
      <c r="W1422" t="s">
        <v>1785</v>
      </c>
      <c r="X1422" t="s">
        <v>1786</v>
      </c>
      <c r="Y1422" t="s">
        <v>1755</v>
      </c>
      <c r="Z1422" t="s">
        <v>1756</v>
      </c>
      <c r="AA1422" t="s">
        <v>3165</v>
      </c>
      <c r="AB1422" t="s">
        <v>3168</v>
      </c>
    </row>
    <row r="1423" spans="1:28" ht="15" hidden="1" customHeight="1" x14ac:dyDescent="0.2">
      <c r="A1423" t="s">
        <v>5064</v>
      </c>
      <c r="B1423" t="s">
        <v>5075</v>
      </c>
      <c r="C1423" s="50">
        <f t="shared" ca="1" si="113"/>
        <v>22</v>
      </c>
      <c r="D1423" t="s">
        <v>5063</v>
      </c>
      <c r="F1423" s="34" t="str">
        <f>IF(AND(V1423="TEXT",AB1423&lt;&gt;""),"Coded",VLOOKUP(V1423,Lists!$E$1:$F$12,2,FALSE))</f>
        <v>Coded</v>
      </c>
      <c r="G1423" s="50">
        <f t="shared" ca="1" si="114"/>
        <v>5</v>
      </c>
      <c r="H1423" t="s">
        <v>3169</v>
      </c>
      <c r="J1423" s="34" t="str">
        <f t="shared" si="111"/>
        <v/>
      </c>
      <c r="K1423" s="34" t="str">
        <f t="shared" si="112"/>
        <v/>
      </c>
      <c r="O1423" t="s">
        <v>1015</v>
      </c>
      <c r="P1423" s="34" t="str">
        <f t="shared" si="110"/>
        <v/>
      </c>
      <c r="V1423" t="s">
        <v>16</v>
      </c>
      <c r="W1423" t="s">
        <v>1785</v>
      </c>
      <c r="X1423" t="s">
        <v>1786</v>
      </c>
      <c r="Y1423" t="s">
        <v>1755</v>
      </c>
      <c r="Z1423" t="s">
        <v>1756</v>
      </c>
      <c r="AA1423" t="s">
        <v>3169</v>
      </c>
      <c r="AB1423" t="s">
        <v>3172</v>
      </c>
    </row>
    <row r="1424" spans="1:28" ht="15" hidden="1" customHeight="1" x14ac:dyDescent="0.2">
      <c r="A1424" t="s">
        <v>5064</v>
      </c>
      <c r="B1424" t="s">
        <v>5075</v>
      </c>
      <c r="C1424" s="50">
        <f t="shared" ca="1" si="113"/>
        <v>22</v>
      </c>
      <c r="D1424" t="s">
        <v>5063</v>
      </c>
      <c r="F1424" s="34" t="str">
        <f>IF(AND(V1424="TEXT",AB1424&lt;&gt;""),"Coded",VLOOKUP(V1424,Lists!$E$1:$F$12,2,FALSE))</f>
        <v>Coded</v>
      </c>
      <c r="G1424" s="50">
        <f t="shared" ca="1" si="114"/>
        <v>6</v>
      </c>
      <c r="H1424" t="s">
        <v>3173</v>
      </c>
      <c r="J1424" s="34" t="str">
        <f t="shared" si="111"/>
        <v/>
      </c>
      <c r="K1424" s="34" t="str">
        <f t="shared" si="112"/>
        <v/>
      </c>
      <c r="O1424" t="s">
        <v>1015</v>
      </c>
      <c r="P1424" s="34" t="str">
        <f t="shared" si="110"/>
        <v/>
      </c>
      <c r="V1424" t="s">
        <v>16</v>
      </c>
      <c r="W1424" t="s">
        <v>1785</v>
      </c>
      <c r="X1424" t="s">
        <v>1786</v>
      </c>
      <c r="Y1424" t="s">
        <v>1755</v>
      </c>
      <c r="Z1424" t="s">
        <v>1756</v>
      </c>
      <c r="AA1424" t="s">
        <v>3173</v>
      </c>
      <c r="AB1424" t="s">
        <v>3176</v>
      </c>
    </row>
    <row r="1425" spans="1:28" ht="15" hidden="1" customHeight="1" x14ac:dyDescent="0.2">
      <c r="A1425" t="s">
        <v>5064</v>
      </c>
      <c r="B1425" t="s">
        <v>5075</v>
      </c>
      <c r="C1425" s="50">
        <f t="shared" ca="1" si="113"/>
        <v>22</v>
      </c>
      <c r="D1425" t="s">
        <v>5063</v>
      </c>
      <c r="F1425" s="34" t="str">
        <f>IF(AND(V1425="TEXT",AB1425&lt;&gt;""),"Coded",VLOOKUP(V1425,Lists!$E$1:$F$12,2,FALSE))</f>
        <v>Coded</v>
      </c>
      <c r="G1425" s="50">
        <f t="shared" ca="1" si="114"/>
        <v>7</v>
      </c>
      <c r="H1425" t="s">
        <v>3177</v>
      </c>
      <c r="J1425" s="34" t="str">
        <f t="shared" si="111"/>
        <v/>
      </c>
      <c r="K1425" s="34" t="str">
        <f t="shared" si="112"/>
        <v/>
      </c>
      <c r="O1425" t="s">
        <v>1015</v>
      </c>
      <c r="P1425" s="34" t="str">
        <f t="shared" si="110"/>
        <v/>
      </c>
      <c r="V1425" t="s">
        <v>16</v>
      </c>
      <c r="W1425" t="s">
        <v>1785</v>
      </c>
      <c r="X1425" t="s">
        <v>1786</v>
      </c>
      <c r="Y1425" t="s">
        <v>1755</v>
      </c>
      <c r="Z1425" t="s">
        <v>1756</v>
      </c>
      <c r="AA1425" t="s">
        <v>3177</v>
      </c>
      <c r="AB1425" t="s">
        <v>3180</v>
      </c>
    </row>
    <row r="1426" spans="1:28" ht="15" hidden="1" customHeight="1" x14ac:dyDescent="0.2">
      <c r="A1426" t="s">
        <v>5064</v>
      </c>
      <c r="B1426" t="s">
        <v>5075</v>
      </c>
      <c r="C1426" s="50">
        <f t="shared" ca="1" si="113"/>
        <v>22</v>
      </c>
      <c r="D1426" t="s">
        <v>5063</v>
      </c>
      <c r="F1426" s="34" t="str">
        <f>IF(AND(V1426="TEXT",AB1426&lt;&gt;""),"Coded",VLOOKUP(V1426,Lists!$E$1:$F$12,2,FALSE))</f>
        <v>Coded</v>
      </c>
      <c r="G1426" s="50">
        <f t="shared" ca="1" si="114"/>
        <v>8</v>
      </c>
      <c r="H1426" t="s">
        <v>3181</v>
      </c>
      <c r="J1426" s="34" t="str">
        <f t="shared" si="111"/>
        <v/>
      </c>
      <c r="K1426" s="34" t="str">
        <f t="shared" si="112"/>
        <v/>
      </c>
      <c r="O1426" t="s">
        <v>1015</v>
      </c>
      <c r="P1426" s="34" t="str">
        <f t="shared" ref="P1426:P1489" si="115">IF(RIGHT(TRIM(SUBSTITUTE(D1426,":","")),7)="specify","Hide concept if ["&amp;D1425&amp;"] &lt;&gt; 'Other'","")</f>
        <v/>
      </c>
      <c r="V1426" t="s">
        <v>16</v>
      </c>
      <c r="W1426" t="s">
        <v>1785</v>
      </c>
      <c r="X1426" t="s">
        <v>1786</v>
      </c>
      <c r="Y1426" t="s">
        <v>1755</v>
      </c>
      <c r="Z1426" t="s">
        <v>1756</v>
      </c>
      <c r="AA1426" t="s">
        <v>3181</v>
      </c>
      <c r="AB1426" t="s">
        <v>3184</v>
      </c>
    </row>
    <row r="1427" spans="1:28" ht="15" hidden="1" customHeight="1" x14ac:dyDescent="0.2">
      <c r="A1427" t="s">
        <v>5064</v>
      </c>
      <c r="B1427" t="s">
        <v>5075</v>
      </c>
      <c r="C1427" s="50">
        <f t="shared" ca="1" si="113"/>
        <v>22</v>
      </c>
      <c r="D1427" t="s">
        <v>5063</v>
      </c>
      <c r="F1427" s="34" t="str">
        <f>IF(AND(V1427="TEXT",AB1427&lt;&gt;""),"Coded",VLOOKUP(V1427,Lists!$E$1:$F$12,2,FALSE))</f>
        <v>Coded</v>
      </c>
      <c r="G1427" s="50">
        <f t="shared" ca="1" si="114"/>
        <v>9</v>
      </c>
      <c r="H1427" t="s">
        <v>3185</v>
      </c>
      <c r="J1427" s="34" t="str">
        <f t="shared" si="111"/>
        <v/>
      </c>
      <c r="K1427" s="34" t="str">
        <f t="shared" si="112"/>
        <v/>
      </c>
      <c r="O1427" t="s">
        <v>1015</v>
      </c>
      <c r="P1427" s="34" t="str">
        <f t="shared" si="115"/>
        <v/>
      </c>
      <c r="V1427" t="s">
        <v>16</v>
      </c>
      <c r="W1427" t="s">
        <v>1785</v>
      </c>
      <c r="X1427" t="s">
        <v>1786</v>
      </c>
      <c r="Y1427" t="s">
        <v>1755</v>
      </c>
      <c r="Z1427" t="s">
        <v>1756</v>
      </c>
      <c r="AA1427" t="s">
        <v>3185</v>
      </c>
      <c r="AB1427" t="s">
        <v>3188</v>
      </c>
    </row>
    <row r="1428" spans="1:28" ht="15" hidden="1" customHeight="1" x14ac:dyDescent="0.2">
      <c r="A1428" t="s">
        <v>5064</v>
      </c>
      <c r="B1428" t="s">
        <v>5075</v>
      </c>
      <c r="C1428" s="50">
        <f t="shared" ca="1" si="113"/>
        <v>22</v>
      </c>
      <c r="D1428" t="s">
        <v>5063</v>
      </c>
      <c r="F1428" s="34" t="str">
        <f>IF(AND(V1428="TEXT",AB1428&lt;&gt;""),"Coded",VLOOKUP(V1428,Lists!$E$1:$F$12,2,FALSE))</f>
        <v>Coded</v>
      </c>
      <c r="G1428" s="50">
        <f t="shared" ca="1" si="114"/>
        <v>10</v>
      </c>
      <c r="H1428" t="s">
        <v>3189</v>
      </c>
      <c r="J1428" s="34" t="str">
        <f t="shared" si="111"/>
        <v/>
      </c>
      <c r="K1428" s="34" t="str">
        <f t="shared" si="112"/>
        <v/>
      </c>
      <c r="O1428" t="s">
        <v>1015</v>
      </c>
      <c r="P1428" s="34" t="str">
        <f t="shared" si="115"/>
        <v/>
      </c>
      <c r="V1428" t="s">
        <v>16</v>
      </c>
      <c r="W1428" t="s">
        <v>1785</v>
      </c>
      <c r="X1428" t="s">
        <v>1786</v>
      </c>
      <c r="Y1428" t="s">
        <v>1755</v>
      </c>
      <c r="Z1428" t="s">
        <v>1756</v>
      </c>
      <c r="AA1428" t="s">
        <v>3189</v>
      </c>
      <c r="AB1428" t="s">
        <v>3192</v>
      </c>
    </row>
    <row r="1429" spans="1:28" ht="15" hidden="1" customHeight="1" x14ac:dyDescent="0.2">
      <c r="A1429" t="s">
        <v>5064</v>
      </c>
      <c r="B1429" t="s">
        <v>5075</v>
      </c>
      <c r="C1429" s="50">
        <f t="shared" ca="1" si="113"/>
        <v>22</v>
      </c>
      <c r="D1429" t="s">
        <v>5063</v>
      </c>
      <c r="F1429" s="34" t="str">
        <f>IF(AND(V1429="TEXT",AB1429&lt;&gt;""),"Coded",VLOOKUP(V1429,Lists!$E$1:$F$12,2,FALSE))</f>
        <v>Coded</v>
      </c>
      <c r="G1429" s="50">
        <f t="shared" ca="1" si="114"/>
        <v>11</v>
      </c>
      <c r="H1429" t="s">
        <v>3193</v>
      </c>
      <c r="J1429" s="34" t="str">
        <f t="shared" si="111"/>
        <v/>
      </c>
      <c r="K1429" s="34" t="str">
        <f t="shared" si="112"/>
        <v/>
      </c>
      <c r="O1429" t="s">
        <v>1015</v>
      </c>
      <c r="P1429" s="34" t="str">
        <f t="shared" si="115"/>
        <v/>
      </c>
      <c r="V1429" t="s">
        <v>16</v>
      </c>
      <c r="W1429" t="s">
        <v>1785</v>
      </c>
      <c r="X1429" t="s">
        <v>1786</v>
      </c>
      <c r="Y1429" t="s">
        <v>1755</v>
      </c>
      <c r="Z1429" t="s">
        <v>1756</v>
      </c>
      <c r="AA1429" t="s">
        <v>3193</v>
      </c>
      <c r="AB1429" t="s">
        <v>3196</v>
      </c>
    </row>
    <row r="1430" spans="1:28" ht="15" hidden="1" customHeight="1" x14ac:dyDescent="0.2">
      <c r="A1430" t="s">
        <v>5064</v>
      </c>
      <c r="B1430" t="s">
        <v>5075</v>
      </c>
      <c r="C1430" s="50">
        <f t="shared" ca="1" si="113"/>
        <v>22</v>
      </c>
      <c r="D1430" t="s">
        <v>5063</v>
      </c>
      <c r="F1430" s="34" t="str">
        <f>IF(AND(V1430="TEXT",AB1430&lt;&gt;""),"Coded",VLOOKUP(V1430,Lists!$E$1:$F$12,2,FALSE))</f>
        <v>Coded</v>
      </c>
      <c r="G1430" s="50">
        <f t="shared" ca="1" si="114"/>
        <v>12</v>
      </c>
      <c r="H1430" t="s">
        <v>3197</v>
      </c>
      <c r="J1430" s="34" t="str">
        <f t="shared" si="111"/>
        <v/>
      </c>
      <c r="K1430" s="34" t="str">
        <f t="shared" si="112"/>
        <v/>
      </c>
      <c r="O1430" t="s">
        <v>1015</v>
      </c>
      <c r="P1430" s="34" t="str">
        <f t="shared" si="115"/>
        <v/>
      </c>
      <c r="V1430" t="s">
        <v>16</v>
      </c>
      <c r="W1430" t="s">
        <v>1785</v>
      </c>
      <c r="X1430" t="s">
        <v>1786</v>
      </c>
      <c r="Y1430" t="s">
        <v>1755</v>
      </c>
      <c r="Z1430" t="s">
        <v>1756</v>
      </c>
      <c r="AA1430" t="s">
        <v>3197</v>
      </c>
      <c r="AB1430" t="s">
        <v>3198</v>
      </c>
    </row>
    <row r="1431" spans="1:28" ht="15" hidden="1" customHeight="1" x14ac:dyDescent="0.2">
      <c r="A1431" t="s">
        <v>5064</v>
      </c>
      <c r="B1431" t="s">
        <v>5075</v>
      </c>
      <c r="C1431" s="50">
        <f t="shared" ca="1" si="113"/>
        <v>22</v>
      </c>
      <c r="D1431" t="s">
        <v>5063</v>
      </c>
      <c r="F1431" s="34" t="str">
        <f>IF(AND(V1431="TEXT",AB1431&lt;&gt;""),"Coded",VLOOKUP(V1431,Lists!$E$1:$F$12,2,FALSE))</f>
        <v>Coded</v>
      </c>
      <c r="G1431" s="50">
        <f t="shared" ca="1" si="114"/>
        <v>13</v>
      </c>
      <c r="H1431" t="s">
        <v>3199</v>
      </c>
      <c r="J1431" s="34" t="str">
        <f t="shared" si="111"/>
        <v/>
      </c>
      <c r="K1431" s="34" t="str">
        <f t="shared" si="112"/>
        <v/>
      </c>
      <c r="O1431" t="s">
        <v>1015</v>
      </c>
      <c r="P1431" s="34" t="str">
        <f t="shared" si="115"/>
        <v/>
      </c>
      <c r="V1431" t="s">
        <v>16</v>
      </c>
      <c r="W1431" t="s">
        <v>1785</v>
      </c>
      <c r="X1431" t="s">
        <v>1786</v>
      </c>
      <c r="Y1431" t="s">
        <v>1755</v>
      </c>
      <c r="Z1431" t="s">
        <v>1756</v>
      </c>
      <c r="AA1431" t="s">
        <v>3199</v>
      </c>
      <c r="AB1431" t="s">
        <v>3202</v>
      </c>
    </row>
    <row r="1432" spans="1:28" ht="15" hidden="1" customHeight="1" x14ac:dyDescent="0.2">
      <c r="A1432" t="s">
        <v>5064</v>
      </c>
      <c r="B1432" t="s">
        <v>5075</v>
      </c>
      <c r="C1432" s="50">
        <f t="shared" ca="1" si="113"/>
        <v>22</v>
      </c>
      <c r="D1432" t="s">
        <v>5063</v>
      </c>
      <c r="F1432" s="34" t="str">
        <f>IF(AND(V1432="TEXT",AB1432&lt;&gt;""),"Coded",VLOOKUP(V1432,Lists!$E$1:$F$12,2,FALSE))</f>
        <v>Coded</v>
      </c>
      <c r="G1432" s="50">
        <f t="shared" ca="1" si="114"/>
        <v>14</v>
      </c>
      <c r="H1432" t="s">
        <v>3203</v>
      </c>
      <c r="J1432" s="34" t="str">
        <f t="shared" si="111"/>
        <v/>
      </c>
      <c r="K1432" s="34" t="str">
        <f t="shared" si="112"/>
        <v/>
      </c>
      <c r="O1432" t="s">
        <v>1015</v>
      </c>
      <c r="P1432" s="34" t="str">
        <f t="shared" si="115"/>
        <v/>
      </c>
      <c r="V1432" t="s">
        <v>16</v>
      </c>
      <c r="W1432" t="s">
        <v>1785</v>
      </c>
      <c r="X1432" t="s">
        <v>1786</v>
      </c>
      <c r="Y1432" t="s">
        <v>1755</v>
      </c>
      <c r="Z1432" t="s">
        <v>1756</v>
      </c>
      <c r="AA1432" t="s">
        <v>3203</v>
      </c>
      <c r="AB1432" t="s">
        <v>3206</v>
      </c>
    </row>
    <row r="1433" spans="1:28" ht="15" hidden="1" customHeight="1" x14ac:dyDescent="0.2">
      <c r="A1433" t="s">
        <v>5064</v>
      </c>
      <c r="B1433" t="s">
        <v>5075</v>
      </c>
      <c r="C1433" s="50">
        <f t="shared" ca="1" si="113"/>
        <v>22</v>
      </c>
      <c r="D1433" t="s">
        <v>5063</v>
      </c>
      <c r="F1433" s="34" t="str">
        <f>IF(AND(V1433="TEXT",AB1433&lt;&gt;""),"Coded",VLOOKUP(V1433,Lists!$E$1:$F$12,2,FALSE))</f>
        <v>Coded</v>
      </c>
      <c r="G1433" s="50">
        <f t="shared" ca="1" si="114"/>
        <v>15</v>
      </c>
      <c r="H1433" t="s">
        <v>3207</v>
      </c>
      <c r="J1433" s="34" t="str">
        <f t="shared" si="111"/>
        <v/>
      </c>
      <c r="K1433" s="34" t="str">
        <f t="shared" si="112"/>
        <v/>
      </c>
      <c r="O1433" t="s">
        <v>1015</v>
      </c>
      <c r="P1433" s="34" t="str">
        <f t="shared" si="115"/>
        <v/>
      </c>
      <c r="V1433" t="s">
        <v>16</v>
      </c>
      <c r="W1433" t="s">
        <v>1785</v>
      </c>
      <c r="X1433" t="s">
        <v>1786</v>
      </c>
      <c r="Y1433" t="s">
        <v>1755</v>
      </c>
      <c r="Z1433" t="s">
        <v>1756</v>
      </c>
      <c r="AA1433" t="s">
        <v>3207</v>
      </c>
      <c r="AB1433" t="s">
        <v>3210</v>
      </c>
    </row>
    <row r="1434" spans="1:28" ht="15" hidden="1" customHeight="1" x14ac:dyDescent="0.2">
      <c r="A1434" t="s">
        <v>5064</v>
      </c>
      <c r="B1434" t="s">
        <v>5075</v>
      </c>
      <c r="C1434" s="50">
        <f t="shared" ca="1" si="113"/>
        <v>22</v>
      </c>
      <c r="D1434" t="s">
        <v>5063</v>
      </c>
      <c r="F1434" s="34" t="str">
        <f>IF(AND(V1434="TEXT",AB1434&lt;&gt;""),"Coded",VLOOKUP(V1434,Lists!$E$1:$F$12,2,FALSE))</f>
        <v>Coded</v>
      </c>
      <c r="G1434" s="50">
        <f t="shared" ca="1" si="114"/>
        <v>16</v>
      </c>
      <c r="H1434" t="s">
        <v>3211</v>
      </c>
      <c r="J1434" s="34" t="str">
        <f t="shared" si="111"/>
        <v/>
      </c>
      <c r="K1434" s="34" t="str">
        <f t="shared" si="112"/>
        <v/>
      </c>
      <c r="O1434" t="s">
        <v>1015</v>
      </c>
      <c r="P1434" s="34" t="str">
        <f t="shared" si="115"/>
        <v/>
      </c>
      <c r="V1434" t="s">
        <v>16</v>
      </c>
      <c r="W1434" t="s">
        <v>1785</v>
      </c>
      <c r="X1434" t="s">
        <v>1786</v>
      </c>
      <c r="Y1434" t="s">
        <v>1755</v>
      </c>
      <c r="Z1434" t="s">
        <v>1756</v>
      </c>
      <c r="AA1434" t="s">
        <v>3211</v>
      </c>
      <c r="AB1434" t="s">
        <v>3214</v>
      </c>
    </row>
    <row r="1435" spans="1:28" ht="15" hidden="1" customHeight="1" x14ac:dyDescent="0.2">
      <c r="A1435" t="s">
        <v>5064</v>
      </c>
      <c r="B1435" t="s">
        <v>5075</v>
      </c>
      <c r="C1435" s="50">
        <f t="shared" ca="1" si="113"/>
        <v>22</v>
      </c>
      <c r="D1435" t="s">
        <v>5063</v>
      </c>
      <c r="F1435" s="34" t="str">
        <f>IF(AND(V1435="TEXT",AB1435&lt;&gt;""),"Coded",VLOOKUP(V1435,Lists!$E$1:$F$12,2,FALSE))</f>
        <v>Coded</v>
      </c>
      <c r="G1435" s="50">
        <f t="shared" ca="1" si="114"/>
        <v>17</v>
      </c>
      <c r="H1435" t="s">
        <v>3215</v>
      </c>
      <c r="J1435" s="34" t="str">
        <f t="shared" si="111"/>
        <v/>
      </c>
      <c r="K1435" s="34" t="str">
        <f t="shared" si="112"/>
        <v/>
      </c>
      <c r="O1435" t="s">
        <v>1015</v>
      </c>
      <c r="P1435" s="34" t="str">
        <f t="shared" si="115"/>
        <v/>
      </c>
      <c r="V1435" t="s">
        <v>16</v>
      </c>
      <c r="W1435" t="s">
        <v>1785</v>
      </c>
      <c r="X1435" t="s">
        <v>1786</v>
      </c>
      <c r="Y1435" t="s">
        <v>1755</v>
      </c>
      <c r="Z1435" t="s">
        <v>1756</v>
      </c>
      <c r="AA1435" t="s">
        <v>3215</v>
      </c>
      <c r="AB1435" t="s">
        <v>3218</v>
      </c>
    </row>
    <row r="1436" spans="1:28" ht="15" hidden="1" customHeight="1" x14ac:dyDescent="0.2">
      <c r="A1436" t="s">
        <v>5064</v>
      </c>
      <c r="B1436" t="s">
        <v>5075</v>
      </c>
      <c r="C1436" s="50">
        <f t="shared" ca="1" si="113"/>
        <v>22</v>
      </c>
      <c r="D1436" t="s">
        <v>5063</v>
      </c>
      <c r="F1436" s="34" t="str">
        <f>IF(AND(V1436="TEXT",AB1436&lt;&gt;""),"Coded",VLOOKUP(V1436,Lists!$E$1:$F$12,2,FALSE))</f>
        <v>Coded</v>
      </c>
      <c r="G1436" s="50">
        <f t="shared" ca="1" si="114"/>
        <v>18</v>
      </c>
      <c r="H1436" t="s">
        <v>3219</v>
      </c>
      <c r="J1436" s="34" t="str">
        <f t="shared" si="111"/>
        <v/>
      </c>
      <c r="K1436" s="34" t="str">
        <f t="shared" si="112"/>
        <v/>
      </c>
      <c r="O1436" t="s">
        <v>1015</v>
      </c>
      <c r="P1436" s="34" t="str">
        <f t="shared" si="115"/>
        <v/>
      </c>
      <c r="V1436" t="s">
        <v>16</v>
      </c>
      <c r="W1436" t="s">
        <v>1785</v>
      </c>
      <c r="X1436" t="s">
        <v>1786</v>
      </c>
      <c r="Y1436" t="s">
        <v>1755</v>
      </c>
      <c r="Z1436" t="s">
        <v>1756</v>
      </c>
      <c r="AA1436" t="s">
        <v>3219</v>
      </c>
      <c r="AB1436" t="s">
        <v>3222</v>
      </c>
    </row>
    <row r="1437" spans="1:28" ht="15" hidden="1" customHeight="1" x14ac:dyDescent="0.2">
      <c r="A1437" t="s">
        <v>5064</v>
      </c>
      <c r="B1437" t="s">
        <v>5075</v>
      </c>
      <c r="C1437" s="50">
        <f t="shared" ca="1" si="113"/>
        <v>22</v>
      </c>
      <c r="D1437" t="s">
        <v>5063</v>
      </c>
      <c r="F1437" s="34" t="str">
        <f>IF(AND(V1437="TEXT",AB1437&lt;&gt;""),"Coded",VLOOKUP(V1437,Lists!$E$1:$F$12,2,FALSE))</f>
        <v>Coded</v>
      </c>
      <c r="G1437" s="50">
        <f t="shared" ca="1" si="114"/>
        <v>19</v>
      </c>
      <c r="H1437" t="s">
        <v>3223</v>
      </c>
      <c r="J1437" s="34" t="str">
        <f t="shared" si="111"/>
        <v/>
      </c>
      <c r="K1437" s="34" t="str">
        <f t="shared" si="112"/>
        <v/>
      </c>
      <c r="O1437" t="s">
        <v>1015</v>
      </c>
      <c r="P1437" s="34" t="str">
        <f t="shared" si="115"/>
        <v/>
      </c>
      <c r="V1437" t="s">
        <v>16</v>
      </c>
      <c r="W1437" t="s">
        <v>1785</v>
      </c>
      <c r="X1437" t="s">
        <v>1786</v>
      </c>
      <c r="Y1437" t="s">
        <v>1755</v>
      </c>
      <c r="Z1437" t="s">
        <v>1756</v>
      </c>
      <c r="AA1437" t="s">
        <v>3223</v>
      </c>
      <c r="AB1437" t="s">
        <v>3226</v>
      </c>
    </row>
    <row r="1438" spans="1:28" ht="15" hidden="1" customHeight="1" x14ac:dyDescent="0.2">
      <c r="A1438" t="s">
        <v>5064</v>
      </c>
      <c r="B1438" t="s">
        <v>5075</v>
      </c>
      <c r="C1438" s="50">
        <f t="shared" ca="1" si="113"/>
        <v>22</v>
      </c>
      <c r="D1438" t="s">
        <v>5063</v>
      </c>
      <c r="F1438" s="34" t="str">
        <f>IF(AND(V1438="TEXT",AB1438&lt;&gt;""),"Coded",VLOOKUP(V1438,Lists!$E$1:$F$12,2,FALSE))</f>
        <v>Coded</v>
      </c>
      <c r="G1438" s="50">
        <f t="shared" ca="1" si="114"/>
        <v>20</v>
      </c>
      <c r="H1438" t="s">
        <v>580</v>
      </c>
      <c r="J1438" s="34" t="str">
        <f t="shared" si="111"/>
        <v/>
      </c>
      <c r="K1438" s="34" t="str">
        <f t="shared" si="112"/>
        <v/>
      </c>
      <c r="O1438" t="s">
        <v>1015</v>
      </c>
      <c r="P1438" s="34" t="str">
        <f t="shared" si="115"/>
        <v/>
      </c>
      <c r="V1438" t="s">
        <v>16</v>
      </c>
      <c r="W1438" t="s">
        <v>1785</v>
      </c>
      <c r="X1438" t="s">
        <v>1786</v>
      </c>
      <c r="Y1438" t="s">
        <v>1755</v>
      </c>
      <c r="Z1438" t="s">
        <v>1756</v>
      </c>
      <c r="AA1438" t="s">
        <v>580</v>
      </c>
      <c r="AB1438" t="s">
        <v>3227</v>
      </c>
    </row>
    <row r="1439" spans="1:28" ht="15" hidden="1" customHeight="1" x14ac:dyDescent="0.2">
      <c r="A1439" t="s">
        <v>5064</v>
      </c>
      <c r="B1439" t="s">
        <v>5083</v>
      </c>
      <c r="C1439" s="50">
        <f t="shared" ca="1" si="113"/>
        <v>23</v>
      </c>
      <c r="D1439" t="s">
        <v>5084</v>
      </c>
      <c r="F1439" s="34" t="str">
        <f>IF(AND(V1439="TEXT",AB1439&lt;&gt;""),"Coded",VLOOKUP(V1439,Lists!$E$1:$F$12,2,FALSE))</f>
        <v>Boolean</v>
      </c>
      <c r="G1439" s="50" t="str">
        <f t="shared" ca="1" si="114"/>
        <v/>
      </c>
      <c r="H1439" t="s">
        <v>1015</v>
      </c>
      <c r="J1439" s="34" t="str">
        <f t="shared" si="111"/>
        <v>Yes/no</v>
      </c>
      <c r="K1439" s="34" t="str">
        <f t="shared" si="112"/>
        <v/>
      </c>
      <c r="O1439" t="s">
        <v>1015</v>
      </c>
      <c r="P1439" s="34" t="str">
        <f t="shared" si="115"/>
        <v/>
      </c>
      <c r="V1439" t="s">
        <v>24</v>
      </c>
      <c r="W1439" t="s">
        <v>1799</v>
      </c>
      <c r="X1439" t="s">
        <v>1800</v>
      </c>
      <c r="Y1439" t="s">
        <v>1015</v>
      </c>
      <c r="Z1439" t="s">
        <v>1015</v>
      </c>
      <c r="AA1439" t="s">
        <v>1015</v>
      </c>
      <c r="AB1439" t="s">
        <v>1015</v>
      </c>
    </row>
    <row r="1440" spans="1:28" ht="15" hidden="1" customHeight="1" x14ac:dyDescent="0.2">
      <c r="A1440" t="s">
        <v>5064</v>
      </c>
      <c r="B1440" t="s">
        <v>5083</v>
      </c>
      <c r="C1440" s="50">
        <f t="shared" ca="1" si="113"/>
        <v>24</v>
      </c>
      <c r="D1440" t="s">
        <v>5085</v>
      </c>
      <c r="F1440" s="34" t="str">
        <f>IF(AND(V1440="TEXT",AB1440&lt;&gt;""),"Coded",VLOOKUP(V1440,Lists!$E$1:$F$12,2,FALSE))</f>
        <v>Date</v>
      </c>
      <c r="G1440" s="50" t="str">
        <f t="shared" ca="1" si="114"/>
        <v/>
      </c>
      <c r="H1440" t="s">
        <v>1015</v>
      </c>
      <c r="J1440" s="34" t="str">
        <f t="shared" si="111"/>
        <v/>
      </c>
      <c r="K1440" s="34" t="str">
        <f t="shared" si="112"/>
        <v/>
      </c>
      <c r="O1440" t="s">
        <v>5086</v>
      </c>
      <c r="P1440" s="34" t="str">
        <f t="shared" si="115"/>
        <v/>
      </c>
      <c r="V1440" t="s">
        <v>28</v>
      </c>
      <c r="W1440" t="s">
        <v>1806</v>
      </c>
      <c r="X1440" t="s">
        <v>1807</v>
      </c>
      <c r="Y1440" t="s">
        <v>1015</v>
      </c>
      <c r="Z1440" t="s">
        <v>1015</v>
      </c>
      <c r="AA1440" t="s">
        <v>1015</v>
      </c>
      <c r="AB1440" t="s">
        <v>1015</v>
      </c>
    </row>
    <row r="1441" spans="1:28" ht="15" hidden="1" customHeight="1" x14ac:dyDescent="0.2">
      <c r="A1441" t="s">
        <v>5087</v>
      </c>
      <c r="B1441" t="s">
        <v>4981</v>
      </c>
      <c r="C1441" s="50">
        <f t="shared" ca="1" si="113"/>
        <v>1</v>
      </c>
      <c r="D1441" t="s">
        <v>1559</v>
      </c>
      <c r="F1441" s="34" t="str">
        <f>IF(AND(V1441="TEXT",AB1441&lt;&gt;""),"Coded",VLOOKUP(V1441,Lists!$E$1:$F$12,2,FALSE))</f>
        <v>Boolean</v>
      </c>
      <c r="G1441" s="50" t="str">
        <f t="shared" ca="1" si="114"/>
        <v/>
      </c>
      <c r="H1441" t="s">
        <v>1015</v>
      </c>
      <c r="J1441" s="34" t="str">
        <f t="shared" si="111"/>
        <v>True only</v>
      </c>
      <c r="K1441" s="34" t="str">
        <f t="shared" si="112"/>
        <v/>
      </c>
      <c r="O1441" t="s">
        <v>1015</v>
      </c>
      <c r="P1441" s="34" t="str">
        <f t="shared" si="115"/>
        <v/>
      </c>
      <c r="V1441" t="s">
        <v>32</v>
      </c>
      <c r="W1441" t="s">
        <v>1565</v>
      </c>
      <c r="X1441" t="s">
        <v>1566</v>
      </c>
      <c r="Y1441" t="s">
        <v>1015</v>
      </c>
      <c r="Z1441" t="s">
        <v>1015</v>
      </c>
      <c r="AA1441" t="s">
        <v>1015</v>
      </c>
      <c r="AB1441" t="s">
        <v>1015</v>
      </c>
    </row>
    <row r="1442" spans="1:28" ht="15" hidden="1" customHeight="1" x14ac:dyDescent="0.2">
      <c r="A1442" t="s">
        <v>5087</v>
      </c>
      <c r="B1442" t="s">
        <v>4981</v>
      </c>
      <c r="C1442" s="50">
        <f t="shared" ca="1" si="113"/>
        <v>2</v>
      </c>
      <c r="D1442" t="s">
        <v>4090</v>
      </c>
      <c r="F1442" s="34" t="str">
        <f>IF(AND(V1442="TEXT",AB1442&lt;&gt;""),"Coded",VLOOKUP(V1442,Lists!$E$1:$F$12,2,FALSE))</f>
        <v>Coded</v>
      </c>
      <c r="G1442" s="50">
        <f t="shared" ca="1" si="114"/>
        <v>1</v>
      </c>
      <c r="H1442" t="s">
        <v>2208</v>
      </c>
      <c r="J1442" s="34" t="str">
        <f t="shared" si="111"/>
        <v/>
      </c>
      <c r="K1442" s="34" t="str">
        <f t="shared" si="112"/>
        <v/>
      </c>
      <c r="O1442" t="s">
        <v>5088</v>
      </c>
      <c r="P1442" s="34" t="str">
        <f t="shared" si="115"/>
        <v/>
      </c>
      <c r="V1442" t="s">
        <v>16</v>
      </c>
      <c r="W1442" t="s">
        <v>1535</v>
      </c>
      <c r="X1442" t="s">
        <v>1536</v>
      </c>
      <c r="Y1442" t="s">
        <v>1537</v>
      </c>
      <c r="Z1442" t="s">
        <v>1538</v>
      </c>
      <c r="AA1442" t="s">
        <v>2208</v>
      </c>
      <c r="AB1442" t="s">
        <v>2227</v>
      </c>
    </row>
    <row r="1443" spans="1:28" ht="15" hidden="1" customHeight="1" x14ac:dyDescent="0.2">
      <c r="A1443" t="s">
        <v>5087</v>
      </c>
      <c r="B1443" t="s">
        <v>4981</v>
      </c>
      <c r="C1443" s="50">
        <f t="shared" ca="1" si="113"/>
        <v>2</v>
      </c>
      <c r="D1443" t="s">
        <v>4090</v>
      </c>
      <c r="F1443" s="34" t="str">
        <f>IF(AND(V1443="TEXT",AB1443&lt;&gt;""),"Coded",VLOOKUP(V1443,Lists!$E$1:$F$12,2,FALSE))</f>
        <v>Coded</v>
      </c>
      <c r="G1443" s="50">
        <f t="shared" ca="1" si="114"/>
        <v>2</v>
      </c>
      <c r="H1443" t="s">
        <v>2213</v>
      </c>
      <c r="J1443" s="34" t="str">
        <f t="shared" si="111"/>
        <v/>
      </c>
      <c r="K1443" s="34" t="str">
        <f t="shared" si="112"/>
        <v/>
      </c>
      <c r="O1443" t="s">
        <v>1015</v>
      </c>
      <c r="P1443" s="34" t="str">
        <f t="shared" si="115"/>
        <v/>
      </c>
      <c r="V1443" t="s">
        <v>16</v>
      </c>
      <c r="W1443" t="s">
        <v>1535</v>
      </c>
      <c r="X1443" t="s">
        <v>1536</v>
      </c>
      <c r="Y1443" t="s">
        <v>1537</v>
      </c>
      <c r="Z1443" t="s">
        <v>1538</v>
      </c>
      <c r="AA1443" t="s">
        <v>2213</v>
      </c>
      <c r="AB1443" t="s">
        <v>2228</v>
      </c>
    </row>
    <row r="1444" spans="1:28" ht="15" hidden="1" customHeight="1" x14ac:dyDescent="0.2">
      <c r="A1444" t="s">
        <v>5087</v>
      </c>
      <c r="B1444" t="s">
        <v>4981</v>
      </c>
      <c r="C1444" s="50">
        <f t="shared" ca="1" si="113"/>
        <v>2</v>
      </c>
      <c r="D1444" t="s">
        <v>4090</v>
      </c>
      <c r="F1444" s="34" t="str">
        <f>IF(AND(V1444="TEXT",AB1444&lt;&gt;""),"Coded",VLOOKUP(V1444,Lists!$E$1:$F$12,2,FALSE))</f>
        <v>Coded</v>
      </c>
      <c r="G1444" s="50">
        <f t="shared" ca="1" si="114"/>
        <v>3</v>
      </c>
      <c r="H1444" t="s">
        <v>2202</v>
      </c>
      <c r="J1444" s="34" t="str">
        <f t="shared" si="111"/>
        <v/>
      </c>
      <c r="K1444" s="34" t="str">
        <f t="shared" si="112"/>
        <v/>
      </c>
      <c r="O1444" t="s">
        <v>1015</v>
      </c>
      <c r="P1444" s="34" t="str">
        <f t="shared" si="115"/>
        <v/>
      </c>
      <c r="V1444" t="s">
        <v>16</v>
      </c>
      <c r="W1444" t="s">
        <v>1535</v>
      </c>
      <c r="X1444" t="s">
        <v>1536</v>
      </c>
      <c r="Y1444" t="s">
        <v>1537</v>
      </c>
      <c r="Z1444" t="s">
        <v>1538</v>
      </c>
      <c r="AA1444" t="s">
        <v>2202</v>
      </c>
      <c r="AB1444" t="s">
        <v>2225</v>
      </c>
    </row>
    <row r="1445" spans="1:28" ht="15" hidden="1" customHeight="1" x14ac:dyDescent="0.2">
      <c r="A1445" t="s">
        <v>5087</v>
      </c>
      <c r="B1445" t="s">
        <v>4981</v>
      </c>
      <c r="C1445" s="50">
        <f t="shared" ca="1" si="113"/>
        <v>2</v>
      </c>
      <c r="D1445" t="s">
        <v>4090</v>
      </c>
      <c r="F1445" s="34" t="str">
        <f>IF(AND(V1445="TEXT",AB1445&lt;&gt;""),"Coded",VLOOKUP(V1445,Lists!$E$1:$F$12,2,FALSE))</f>
        <v>Coded</v>
      </c>
      <c r="G1445" s="50">
        <f t="shared" ca="1" si="114"/>
        <v>4</v>
      </c>
      <c r="H1445" t="s">
        <v>4091</v>
      </c>
      <c r="J1445" s="34" t="str">
        <f t="shared" si="111"/>
        <v/>
      </c>
      <c r="K1445" s="34" t="str">
        <f t="shared" si="112"/>
        <v/>
      </c>
      <c r="O1445" t="s">
        <v>1015</v>
      </c>
      <c r="P1445" s="34" t="str">
        <f t="shared" si="115"/>
        <v/>
      </c>
      <c r="V1445" t="s">
        <v>16</v>
      </c>
      <c r="W1445" t="s">
        <v>1535</v>
      </c>
      <c r="X1445" t="s">
        <v>1536</v>
      </c>
      <c r="Y1445" t="s">
        <v>1537</v>
      </c>
      <c r="Z1445" t="s">
        <v>1538</v>
      </c>
      <c r="AA1445" t="s">
        <v>4091</v>
      </c>
      <c r="AB1445" t="s">
        <v>5089</v>
      </c>
    </row>
    <row r="1446" spans="1:28" ht="15" hidden="1" customHeight="1" x14ac:dyDescent="0.2">
      <c r="A1446" t="s">
        <v>5087</v>
      </c>
      <c r="B1446" t="s">
        <v>4981</v>
      </c>
      <c r="C1446" s="50">
        <f t="shared" ca="1" si="113"/>
        <v>2</v>
      </c>
      <c r="D1446" t="s">
        <v>4090</v>
      </c>
      <c r="F1446" s="34" t="str">
        <f>IF(AND(V1446="TEXT",AB1446&lt;&gt;""),"Coded",VLOOKUP(V1446,Lists!$E$1:$F$12,2,FALSE))</f>
        <v>Coded</v>
      </c>
      <c r="G1446" s="50">
        <f t="shared" ca="1" si="114"/>
        <v>5</v>
      </c>
      <c r="H1446" t="s">
        <v>2218</v>
      </c>
      <c r="J1446" s="34" t="str">
        <f t="shared" si="111"/>
        <v/>
      </c>
      <c r="K1446" s="34" t="str">
        <f t="shared" si="112"/>
        <v/>
      </c>
      <c r="O1446" t="s">
        <v>1015</v>
      </c>
      <c r="P1446" s="34" t="str">
        <f t="shared" si="115"/>
        <v/>
      </c>
      <c r="V1446" t="s">
        <v>16</v>
      </c>
      <c r="W1446" t="s">
        <v>1535</v>
      </c>
      <c r="X1446" t="s">
        <v>1536</v>
      </c>
      <c r="Y1446" t="s">
        <v>1537</v>
      </c>
      <c r="Z1446" t="s">
        <v>1538</v>
      </c>
      <c r="AA1446" t="s">
        <v>2218</v>
      </c>
      <c r="AB1446" t="s">
        <v>2229</v>
      </c>
    </row>
    <row r="1447" spans="1:28" ht="15" hidden="1" customHeight="1" x14ac:dyDescent="0.2">
      <c r="A1447" t="s">
        <v>5087</v>
      </c>
      <c r="B1447" t="s">
        <v>4981</v>
      </c>
      <c r="C1447" s="50">
        <f t="shared" ca="1" si="113"/>
        <v>3</v>
      </c>
      <c r="D1447" t="s">
        <v>5090</v>
      </c>
      <c r="F1447" s="34" t="str">
        <f>IF(AND(V1447="TEXT",AB1447&lt;&gt;""),"Coded",VLOOKUP(V1447,Lists!$E$1:$F$12,2,FALSE))</f>
        <v>Coded</v>
      </c>
      <c r="G1447" s="50">
        <f t="shared" ca="1" si="114"/>
        <v>1</v>
      </c>
      <c r="H1447" t="s">
        <v>2247</v>
      </c>
      <c r="J1447" s="34" t="str">
        <f t="shared" si="111"/>
        <v/>
      </c>
      <c r="K1447" s="34" t="str">
        <f t="shared" si="112"/>
        <v/>
      </c>
      <c r="O1447" t="s">
        <v>1015</v>
      </c>
      <c r="P1447" s="34" t="str">
        <f t="shared" si="115"/>
        <v/>
      </c>
      <c r="V1447" t="s">
        <v>16</v>
      </c>
      <c r="W1447" t="s">
        <v>5091</v>
      </c>
      <c r="X1447" t="s">
        <v>5092</v>
      </c>
      <c r="Y1447" t="s">
        <v>5093</v>
      </c>
      <c r="Z1447" t="s">
        <v>5094</v>
      </c>
      <c r="AA1447" t="s">
        <v>2247</v>
      </c>
      <c r="AB1447" t="s">
        <v>5095</v>
      </c>
    </row>
    <row r="1448" spans="1:28" ht="15" hidden="1" customHeight="1" x14ac:dyDescent="0.2">
      <c r="A1448" t="s">
        <v>5087</v>
      </c>
      <c r="B1448" t="s">
        <v>4981</v>
      </c>
      <c r="C1448" s="50">
        <f t="shared" ca="1" si="113"/>
        <v>3</v>
      </c>
      <c r="D1448" t="s">
        <v>5090</v>
      </c>
      <c r="F1448" s="34" t="str">
        <f>IF(AND(V1448="TEXT",AB1448&lt;&gt;""),"Coded",VLOOKUP(V1448,Lists!$E$1:$F$12,2,FALSE))</f>
        <v>Coded</v>
      </c>
      <c r="G1448" s="50">
        <f t="shared" ca="1" si="114"/>
        <v>2</v>
      </c>
      <c r="H1448" t="s">
        <v>2251</v>
      </c>
      <c r="J1448" s="34" t="str">
        <f t="shared" si="111"/>
        <v/>
      </c>
      <c r="K1448" s="34" t="str">
        <f t="shared" si="112"/>
        <v/>
      </c>
      <c r="O1448" t="s">
        <v>1015</v>
      </c>
      <c r="P1448" s="34" t="str">
        <f t="shared" si="115"/>
        <v/>
      </c>
      <c r="V1448" t="s">
        <v>16</v>
      </c>
      <c r="W1448" t="s">
        <v>5091</v>
      </c>
      <c r="X1448" t="s">
        <v>5092</v>
      </c>
      <c r="Y1448" t="s">
        <v>5093</v>
      </c>
      <c r="Z1448" t="s">
        <v>5094</v>
      </c>
      <c r="AA1448" t="s">
        <v>2251</v>
      </c>
      <c r="AB1448" t="s">
        <v>5096</v>
      </c>
    </row>
    <row r="1449" spans="1:28" ht="15" hidden="1" customHeight="1" x14ac:dyDescent="0.2">
      <c r="A1449" t="s">
        <v>5087</v>
      </c>
      <c r="B1449" t="s">
        <v>4981</v>
      </c>
      <c r="C1449" s="50">
        <f t="shared" ca="1" si="113"/>
        <v>3</v>
      </c>
      <c r="D1449" t="s">
        <v>5090</v>
      </c>
      <c r="F1449" s="34" t="str">
        <f>IF(AND(V1449="TEXT",AB1449&lt;&gt;""),"Coded",VLOOKUP(V1449,Lists!$E$1:$F$12,2,FALSE))</f>
        <v>Coded</v>
      </c>
      <c r="G1449" s="50">
        <f t="shared" ca="1" si="114"/>
        <v>3</v>
      </c>
      <c r="H1449" t="s">
        <v>2262</v>
      </c>
      <c r="J1449" s="34" t="str">
        <f t="shared" si="111"/>
        <v/>
      </c>
      <c r="K1449" s="34" t="str">
        <f t="shared" si="112"/>
        <v/>
      </c>
      <c r="O1449" t="s">
        <v>1015</v>
      </c>
      <c r="P1449" s="34" t="str">
        <f t="shared" si="115"/>
        <v/>
      </c>
      <c r="V1449" t="s">
        <v>16</v>
      </c>
      <c r="W1449" t="s">
        <v>5091</v>
      </c>
      <c r="X1449" t="s">
        <v>5092</v>
      </c>
      <c r="Y1449" t="s">
        <v>5093</v>
      </c>
      <c r="Z1449" t="s">
        <v>5094</v>
      </c>
      <c r="AA1449" t="s">
        <v>2262</v>
      </c>
      <c r="AB1449" t="s">
        <v>5097</v>
      </c>
    </row>
    <row r="1450" spans="1:28" ht="15" hidden="1" customHeight="1" x14ac:dyDescent="0.2">
      <c r="A1450" t="s">
        <v>5087</v>
      </c>
      <c r="B1450" t="s">
        <v>4981</v>
      </c>
      <c r="C1450" s="50">
        <f t="shared" ca="1" si="113"/>
        <v>3</v>
      </c>
      <c r="D1450" t="s">
        <v>5090</v>
      </c>
      <c r="F1450" s="34" t="str">
        <f>IF(AND(V1450="TEXT",AB1450&lt;&gt;""),"Coded",VLOOKUP(V1450,Lists!$E$1:$F$12,2,FALSE))</f>
        <v>Coded</v>
      </c>
      <c r="G1450" s="50">
        <f t="shared" ca="1" si="114"/>
        <v>4</v>
      </c>
      <c r="H1450" t="s">
        <v>2254</v>
      </c>
      <c r="J1450" s="34" t="str">
        <f t="shared" si="111"/>
        <v/>
      </c>
      <c r="K1450" s="34" t="str">
        <f t="shared" si="112"/>
        <v/>
      </c>
      <c r="O1450" t="s">
        <v>1015</v>
      </c>
      <c r="P1450" s="34" t="str">
        <f t="shared" si="115"/>
        <v/>
      </c>
      <c r="V1450" t="s">
        <v>16</v>
      </c>
      <c r="W1450" t="s">
        <v>5091</v>
      </c>
      <c r="X1450" t="s">
        <v>5092</v>
      </c>
      <c r="Y1450" t="s">
        <v>5093</v>
      </c>
      <c r="Z1450" t="s">
        <v>5094</v>
      </c>
      <c r="AA1450" t="s">
        <v>2254</v>
      </c>
      <c r="AB1450" t="s">
        <v>5098</v>
      </c>
    </row>
    <row r="1451" spans="1:28" ht="15" hidden="1" customHeight="1" x14ac:dyDescent="0.2">
      <c r="A1451" t="s">
        <v>5087</v>
      </c>
      <c r="B1451" t="s">
        <v>4981</v>
      </c>
      <c r="C1451" s="50">
        <f t="shared" ca="1" si="113"/>
        <v>3</v>
      </c>
      <c r="D1451" t="s">
        <v>5090</v>
      </c>
      <c r="F1451" s="34" t="str">
        <f>IF(AND(V1451="TEXT",AB1451&lt;&gt;""),"Coded",VLOOKUP(V1451,Lists!$E$1:$F$12,2,FALSE))</f>
        <v>Coded</v>
      </c>
      <c r="G1451" s="50">
        <f t="shared" ca="1" si="114"/>
        <v>5</v>
      </c>
      <c r="H1451" t="s">
        <v>2268</v>
      </c>
      <c r="J1451" s="34" t="str">
        <f t="shared" si="111"/>
        <v/>
      </c>
      <c r="K1451" s="34" t="str">
        <f t="shared" si="112"/>
        <v/>
      </c>
      <c r="O1451" t="s">
        <v>1015</v>
      </c>
      <c r="P1451" s="34" t="str">
        <f t="shared" si="115"/>
        <v/>
      </c>
      <c r="V1451" t="s">
        <v>16</v>
      </c>
      <c r="W1451" t="s">
        <v>5091</v>
      </c>
      <c r="X1451" t="s">
        <v>5092</v>
      </c>
      <c r="Y1451" t="s">
        <v>5093</v>
      </c>
      <c r="Z1451" t="s">
        <v>5094</v>
      </c>
      <c r="AA1451" t="s">
        <v>2268</v>
      </c>
      <c r="AB1451" t="s">
        <v>5099</v>
      </c>
    </row>
    <row r="1452" spans="1:28" ht="15" hidden="1" customHeight="1" x14ac:dyDescent="0.2">
      <c r="A1452" t="s">
        <v>5087</v>
      </c>
      <c r="B1452" t="s">
        <v>4981</v>
      </c>
      <c r="C1452" s="50">
        <f t="shared" ca="1" si="113"/>
        <v>3</v>
      </c>
      <c r="D1452" t="s">
        <v>5090</v>
      </c>
      <c r="F1452" s="34" t="str">
        <f>IF(AND(V1452="TEXT",AB1452&lt;&gt;""),"Coded",VLOOKUP(V1452,Lists!$E$1:$F$12,2,FALSE))</f>
        <v>Coded</v>
      </c>
      <c r="G1452" s="50">
        <f t="shared" ca="1" si="114"/>
        <v>6</v>
      </c>
      <c r="H1452" t="s">
        <v>580</v>
      </c>
      <c r="J1452" s="34" t="str">
        <f t="shared" si="111"/>
        <v/>
      </c>
      <c r="K1452" s="34" t="str">
        <f t="shared" si="112"/>
        <v/>
      </c>
      <c r="O1452" t="s">
        <v>1015</v>
      </c>
      <c r="P1452" s="34" t="str">
        <f t="shared" si="115"/>
        <v/>
      </c>
      <c r="V1452" t="s">
        <v>16</v>
      </c>
      <c r="W1452" t="s">
        <v>5091</v>
      </c>
      <c r="X1452" t="s">
        <v>5092</v>
      </c>
      <c r="Y1452" t="s">
        <v>5093</v>
      </c>
      <c r="Z1452" t="s">
        <v>5094</v>
      </c>
      <c r="AA1452" t="s">
        <v>580</v>
      </c>
      <c r="AB1452" t="s">
        <v>5100</v>
      </c>
    </row>
    <row r="1453" spans="1:28" ht="15" hidden="1" customHeight="1" x14ac:dyDescent="0.2">
      <c r="A1453" t="s">
        <v>5087</v>
      </c>
      <c r="B1453" t="s">
        <v>4981</v>
      </c>
      <c r="C1453" s="50">
        <f t="shared" ca="1" si="113"/>
        <v>4</v>
      </c>
      <c r="D1453" t="s">
        <v>4100</v>
      </c>
      <c r="F1453" s="34" t="str">
        <f>IF(AND(V1453="TEXT",AB1453&lt;&gt;""),"Coded",VLOOKUP(V1453,Lists!$E$1:$F$12,2,FALSE))</f>
        <v>Coded</v>
      </c>
      <c r="G1453" s="50">
        <f t="shared" ca="1" si="114"/>
        <v>1</v>
      </c>
      <c r="H1453" t="s">
        <v>157</v>
      </c>
      <c r="J1453" s="34" t="str">
        <f t="shared" si="111"/>
        <v/>
      </c>
      <c r="K1453" s="34" t="str">
        <f t="shared" si="112"/>
        <v/>
      </c>
      <c r="O1453" t="s">
        <v>1015</v>
      </c>
      <c r="P1453" s="34" t="str">
        <f t="shared" si="115"/>
        <v/>
      </c>
      <c r="V1453" t="s">
        <v>16</v>
      </c>
      <c r="W1453" t="s">
        <v>5101</v>
      </c>
      <c r="X1453" t="s">
        <v>5102</v>
      </c>
      <c r="Y1453" t="s">
        <v>5103</v>
      </c>
      <c r="Z1453" t="s">
        <v>5104</v>
      </c>
      <c r="AA1453" t="s">
        <v>157</v>
      </c>
      <c r="AB1453" t="s">
        <v>5105</v>
      </c>
    </row>
    <row r="1454" spans="1:28" ht="15" hidden="1" customHeight="1" x14ac:dyDescent="0.2">
      <c r="A1454" t="s">
        <v>5087</v>
      </c>
      <c r="B1454" t="s">
        <v>4981</v>
      </c>
      <c r="C1454" s="50">
        <f t="shared" ca="1" si="113"/>
        <v>4</v>
      </c>
      <c r="D1454" t="s">
        <v>4100</v>
      </c>
      <c r="F1454" s="34" t="str">
        <f>IF(AND(V1454="TEXT",AB1454&lt;&gt;""),"Coded",VLOOKUP(V1454,Lists!$E$1:$F$12,2,FALSE))</f>
        <v>Coded</v>
      </c>
      <c r="G1454" s="50">
        <f t="shared" ca="1" si="114"/>
        <v>2</v>
      </c>
      <c r="H1454" t="s">
        <v>156</v>
      </c>
      <c r="J1454" s="34" t="str">
        <f t="shared" si="111"/>
        <v/>
      </c>
      <c r="K1454" s="34" t="str">
        <f t="shared" si="112"/>
        <v/>
      </c>
      <c r="O1454" t="s">
        <v>1015</v>
      </c>
      <c r="P1454" s="34" t="str">
        <f t="shared" si="115"/>
        <v/>
      </c>
      <c r="V1454" t="s">
        <v>16</v>
      </c>
      <c r="W1454" t="s">
        <v>5101</v>
      </c>
      <c r="X1454" t="s">
        <v>5102</v>
      </c>
      <c r="Y1454" t="s">
        <v>5103</v>
      </c>
      <c r="Z1454" t="s">
        <v>5104</v>
      </c>
      <c r="AA1454" t="s">
        <v>156</v>
      </c>
      <c r="AB1454" t="s">
        <v>5106</v>
      </c>
    </row>
    <row r="1455" spans="1:28" ht="15" hidden="1" customHeight="1" x14ac:dyDescent="0.2">
      <c r="A1455" t="s">
        <v>5087</v>
      </c>
      <c r="B1455" t="s">
        <v>5107</v>
      </c>
      <c r="C1455" s="50">
        <f t="shared" ca="1" si="113"/>
        <v>5</v>
      </c>
      <c r="D1455" t="s">
        <v>5108</v>
      </c>
      <c r="F1455" s="34" t="str">
        <f>IF(AND(V1455="TEXT",AB1455&lt;&gt;""),"Coded",VLOOKUP(V1455,Lists!$E$1:$F$12,2,FALSE))</f>
        <v>Boolean</v>
      </c>
      <c r="G1455" s="50" t="str">
        <f t="shared" ca="1" si="114"/>
        <v/>
      </c>
      <c r="H1455" t="s">
        <v>1015</v>
      </c>
      <c r="J1455" s="34" t="str">
        <f t="shared" si="111"/>
        <v>Yes/no</v>
      </c>
      <c r="K1455" s="34" t="str">
        <f t="shared" si="112"/>
        <v/>
      </c>
      <c r="O1455" t="s">
        <v>1015</v>
      </c>
      <c r="P1455" s="34" t="str">
        <f t="shared" si="115"/>
        <v/>
      </c>
      <c r="V1455" t="s">
        <v>24</v>
      </c>
      <c r="W1455" t="s">
        <v>5109</v>
      </c>
      <c r="X1455" t="s">
        <v>5110</v>
      </c>
      <c r="Y1455" t="s">
        <v>1015</v>
      </c>
      <c r="Z1455" t="s">
        <v>1015</v>
      </c>
      <c r="AA1455" t="s">
        <v>1015</v>
      </c>
      <c r="AB1455" t="s">
        <v>1015</v>
      </c>
    </row>
    <row r="1456" spans="1:28" ht="15" hidden="1" customHeight="1" x14ac:dyDescent="0.2">
      <c r="A1456" t="s">
        <v>5087</v>
      </c>
      <c r="B1456" t="s">
        <v>5107</v>
      </c>
      <c r="C1456" s="50">
        <f t="shared" ca="1" si="113"/>
        <v>6</v>
      </c>
      <c r="D1456" t="s">
        <v>1224</v>
      </c>
      <c r="F1456" s="34" t="str">
        <f>IF(AND(V1456="TEXT",AB1456&lt;&gt;""),"Coded",VLOOKUP(V1456,Lists!$E$1:$F$12,2,FALSE))</f>
        <v>Coded</v>
      </c>
      <c r="G1456" s="50">
        <f t="shared" ca="1" si="114"/>
        <v>1</v>
      </c>
      <c r="H1456" t="s">
        <v>1122</v>
      </c>
      <c r="J1456" s="34" t="str">
        <f t="shared" si="111"/>
        <v/>
      </c>
      <c r="K1456" s="34" t="str">
        <f t="shared" si="112"/>
        <v/>
      </c>
      <c r="O1456" t="s">
        <v>5111</v>
      </c>
      <c r="P1456" s="34" t="str">
        <f t="shared" si="115"/>
        <v/>
      </c>
      <c r="V1456" t="s">
        <v>16</v>
      </c>
      <c r="W1456" t="s">
        <v>5112</v>
      </c>
      <c r="X1456" t="s">
        <v>5113</v>
      </c>
      <c r="Y1456" t="s">
        <v>5114</v>
      </c>
      <c r="Z1456" t="s">
        <v>5115</v>
      </c>
      <c r="AA1456" t="s">
        <v>1122</v>
      </c>
      <c r="AB1456" t="s">
        <v>5116</v>
      </c>
    </row>
    <row r="1457" spans="1:28" ht="15" hidden="1" customHeight="1" x14ac:dyDescent="0.2">
      <c r="A1457" t="s">
        <v>5087</v>
      </c>
      <c r="B1457" t="s">
        <v>5107</v>
      </c>
      <c r="C1457" s="50">
        <f t="shared" ca="1" si="113"/>
        <v>6</v>
      </c>
      <c r="D1457" t="s">
        <v>1224</v>
      </c>
      <c r="F1457" s="34" t="str">
        <f>IF(AND(V1457="TEXT",AB1457&lt;&gt;""),"Coded",VLOOKUP(V1457,Lists!$E$1:$F$12,2,FALSE))</f>
        <v>Coded</v>
      </c>
      <c r="G1457" s="50">
        <f t="shared" ca="1" si="114"/>
        <v>2</v>
      </c>
      <c r="H1457" t="s">
        <v>1131</v>
      </c>
      <c r="J1457" s="34" t="str">
        <f t="shared" si="111"/>
        <v/>
      </c>
      <c r="K1457" s="34" t="str">
        <f t="shared" si="112"/>
        <v/>
      </c>
      <c r="O1457" t="s">
        <v>1015</v>
      </c>
      <c r="P1457" s="34" t="str">
        <f t="shared" si="115"/>
        <v/>
      </c>
      <c r="V1457" t="s">
        <v>16</v>
      </c>
      <c r="W1457" t="s">
        <v>5112</v>
      </c>
      <c r="X1457" t="s">
        <v>5113</v>
      </c>
      <c r="Y1457" t="s">
        <v>5114</v>
      </c>
      <c r="Z1457" t="s">
        <v>5115</v>
      </c>
      <c r="AA1457" t="s">
        <v>1131</v>
      </c>
      <c r="AB1457" t="s">
        <v>5117</v>
      </c>
    </row>
    <row r="1458" spans="1:28" ht="15" hidden="1" customHeight="1" x14ac:dyDescent="0.2">
      <c r="A1458" t="s">
        <v>5087</v>
      </c>
      <c r="B1458" t="s">
        <v>5107</v>
      </c>
      <c r="C1458" s="50">
        <f t="shared" ca="1" si="113"/>
        <v>6</v>
      </c>
      <c r="D1458" t="s">
        <v>1224</v>
      </c>
      <c r="F1458" s="34" t="str">
        <f>IF(AND(V1458="TEXT",AB1458&lt;&gt;""),"Coded",VLOOKUP(V1458,Lists!$E$1:$F$12,2,FALSE))</f>
        <v>Coded</v>
      </c>
      <c r="G1458" s="50">
        <f t="shared" ca="1" si="114"/>
        <v>3</v>
      </c>
      <c r="H1458" t="s">
        <v>1140</v>
      </c>
      <c r="J1458" s="34" t="str">
        <f t="shared" si="111"/>
        <v/>
      </c>
      <c r="K1458" s="34" t="str">
        <f t="shared" si="112"/>
        <v/>
      </c>
      <c r="O1458" t="s">
        <v>1015</v>
      </c>
      <c r="P1458" s="34" t="str">
        <f t="shared" si="115"/>
        <v/>
      </c>
      <c r="V1458" t="s">
        <v>16</v>
      </c>
      <c r="W1458" t="s">
        <v>5112</v>
      </c>
      <c r="X1458" t="s">
        <v>5113</v>
      </c>
      <c r="Y1458" t="s">
        <v>5114</v>
      </c>
      <c r="Z1458" t="s">
        <v>5115</v>
      </c>
      <c r="AA1458" t="s">
        <v>1140</v>
      </c>
      <c r="AB1458" t="s">
        <v>5118</v>
      </c>
    </row>
    <row r="1459" spans="1:28" ht="15" hidden="1" customHeight="1" x14ac:dyDescent="0.2">
      <c r="A1459" t="s">
        <v>5087</v>
      </c>
      <c r="B1459" t="s">
        <v>5107</v>
      </c>
      <c r="C1459" s="50">
        <f t="shared" ca="1" si="113"/>
        <v>6</v>
      </c>
      <c r="D1459" t="s">
        <v>1224</v>
      </c>
      <c r="F1459" s="34" t="str">
        <f>IF(AND(V1459="TEXT",AB1459&lt;&gt;""),"Coded",VLOOKUP(V1459,Lists!$E$1:$F$12,2,FALSE))</f>
        <v>Coded</v>
      </c>
      <c r="G1459" s="50">
        <f t="shared" ca="1" si="114"/>
        <v>4</v>
      </c>
      <c r="H1459" t="s">
        <v>1147</v>
      </c>
      <c r="J1459" s="34" t="str">
        <f t="shared" si="111"/>
        <v/>
      </c>
      <c r="K1459" s="34" t="str">
        <f t="shared" si="112"/>
        <v/>
      </c>
      <c r="O1459" t="s">
        <v>1015</v>
      </c>
      <c r="P1459" s="34" t="str">
        <f t="shared" si="115"/>
        <v/>
      </c>
      <c r="V1459" t="s">
        <v>16</v>
      </c>
      <c r="W1459" t="s">
        <v>5112</v>
      </c>
      <c r="X1459" t="s">
        <v>5113</v>
      </c>
      <c r="Y1459" t="s">
        <v>5114</v>
      </c>
      <c r="Z1459" t="s">
        <v>5115</v>
      </c>
      <c r="AA1459" t="s">
        <v>1147</v>
      </c>
      <c r="AB1459" t="s">
        <v>5119</v>
      </c>
    </row>
    <row r="1460" spans="1:28" ht="15" hidden="1" customHeight="1" x14ac:dyDescent="0.2">
      <c r="A1460" t="s">
        <v>5087</v>
      </c>
      <c r="B1460" t="s">
        <v>5107</v>
      </c>
      <c r="C1460" s="50">
        <f t="shared" ca="1" si="113"/>
        <v>6</v>
      </c>
      <c r="D1460" t="s">
        <v>1224</v>
      </c>
      <c r="F1460" s="34" t="str">
        <f>IF(AND(V1460="TEXT",AB1460&lt;&gt;""),"Coded",VLOOKUP(V1460,Lists!$E$1:$F$12,2,FALSE))</f>
        <v>Coded</v>
      </c>
      <c r="G1460" s="50">
        <f t="shared" ca="1" si="114"/>
        <v>5</v>
      </c>
      <c r="H1460" t="s">
        <v>1154</v>
      </c>
      <c r="J1460" s="34" t="str">
        <f t="shared" si="111"/>
        <v/>
      </c>
      <c r="K1460" s="34" t="str">
        <f t="shared" si="112"/>
        <v/>
      </c>
      <c r="O1460" t="s">
        <v>1015</v>
      </c>
      <c r="P1460" s="34" t="str">
        <f t="shared" si="115"/>
        <v/>
      </c>
      <c r="V1460" t="s">
        <v>16</v>
      </c>
      <c r="W1460" t="s">
        <v>5112</v>
      </c>
      <c r="X1460" t="s">
        <v>5113</v>
      </c>
      <c r="Y1460" t="s">
        <v>5114</v>
      </c>
      <c r="Z1460" t="s">
        <v>5115</v>
      </c>
      <c r="AA1460" t="s">
        <v>1154</v>
      </c>
      <c r="AB1460" t="s">
        <v>5120</v>
      </c>
    </row>
    <row r="1461" spans="1:28" ht="15" hidden="1" customHeight="1" x14ac:dyDescent="0.2">
      <c r="A1461" t="s">
        <v>5087</v>
      </c>
      <c r="B1461" t="s">
        <v>5107</v>
      </c>
      <c r="C1461" s="50">
        <f t="shared" ca="1" si="113"/>
        <v>6</v>
      </c>
      <c r="D1461" t="s">
        <v>1224</v>
      </c>
      <c r="F1461" s="34" t="str">
        <f>IF(AND(V1461="TEXT",AB1461&lt;&gt;""),"Coded",VLOOKUP(V1461,Lists!$E$1:$F$12,2,FALSE))</f>
        <v>Coded</v>
      </c>
      <c r="G1461" s="50">
        <f t="shared" ca="1" si="114"/>
        <v>6</v>
      </c>
      <c r="H1461" t="s">
        <v>2753</v>
      </c>
      <c r="J1461" s="34" t="str">
        <f t="shared" si="111"/>
        <v/>
      </c>
      <c r="K1461" s="34" t="str">
        <f t="shared" si="112"/>
        <v/>
      </c>
      <c r="O1461" t="s">
        <v>1015</v>
      </c>
      <c r="P1461" s="34" t="str">
        <f t="shared" si="115"/>
        <v/>
      </c>
      <c r="V1461" t="s">
        <v>16</v>
      </c>
      <c r="W1461" t="s">
        <v>5112</v>
      </c>
      <c r="X1461" t="s">
        <v>5113</v>
      </c>
      <c r="Y1461" t="s">
        <v>5114</v>
      </c>
      <c r="Z1461" t="s">
        <v>5115</v>
      </c>
      <c r="AA1461" t="s">
        <v>2753</v>
      </c>
      <c r="AB1461" t="s">
        <v>5121</v>
      </c>
    </row>
    <row r="1462" spans="1:28" ht="15" hidden="1" customHeight="1" x14ac:dyDescent="0.2">
      <c r="A1462" t="s">
        <v>5087</v>
      </c>
      <c r="B1462" t="s">
        <v>5107</v>
      </c>
      <c r="C1462" s="50">
        <f t="shared" ca="1" si="113"/>
        <v>6</v>
      </c>
      <c r="D1462" t="s">
        <v>1224</v>
      </c>
      <c r="F1462" s="34" t="str">
        <f>IF(AND(V1462="TEXT",AB1462&lt;&gt;""),"Coded",VLOOKUP(V1462,Lists!$E$1:$F$12,2,FALSE))</f>
        <v>Coded</v>
      </c>
      <c r="G1462" s="50">
        <f t="shared" ca="1" si="114"/>
        <v>7</v>
      </c>
      <c r="H1462" t="s">
        <v>2756</v>
      </c>
      <c r="J1462" s="34" t="str">
        <f t="shared" si="111"/>
        <v/>
      </c>
      <c r="K1462" s="34" t="str">
        <f t="shared" si="112"/>
        <v/>
      </c>
      <c r="O1462" t="s">
        <v>1015</v>
      </c>
      <c r="P1462" s="34" t="str">
        <f t="shared" si="115"/>
        <v/>
      </c>
      <c r="V1462" t="s">
        <v>16</v>
      </c>
      <c r="W1462" t="s">
        <v>5112</v>
      </c>
      <c r="X1462" t="s">
        <v>5113</v>
      </c>
      <c r="Y1462" t="s">
        <v>5114</v>
      </c>
      <c r="Z1462" t="s">
        <v>5115</v>
      </c>
      <c r="AA1462" t="s">
        <v>2756</v>
      </c>
      <c r="AB1462" t="s">
        <v>5122</v>
      </c>
    </row>
    <row r="1463" spans="1:28" ht="15" hidden="1" customHeight="1" x14ac:dyDescent="0.2">
      <c r="A1463" t="s">
        <v>5087</v>
      </c>
      <c r="B1463" t="s">
        <v>5107</v>
      </c>
      <c r="C1463" s="50">
        <f t="shared" ca="1" si="113"/>
        <v>6</v>
      </c>
      <c r="D1463" t="s">
        <v>1224</v>
      </c>
      <c r="F1463" s="34" t="str">
        <f>IF(AND(V1463="TEXT",AB1463&lt;&gt;""),"Coded",VLOOKUP(V1463,Lists!$E$1:$F$12,2,FALSE))</f>
        <v>Coded</v>
      </c>
      <c r="G1463" s="50">
        <f t="shared" ca="1" si="114"/>
        <v>8</v>
      </c>
      <c r="H1463" t="s">
        <v>1175</v>
      </c>
      <c r="J1463" s="34" t="str">
        <f t="shared" si="111"/>
        <v/>
      </c>
      <c r="K1463" s="34" t="str">
        <f t="shared" si="112"/>
        <v/>
      </c>
      <c r="O1463" t="s">
        <v>1015</v>
      </c>
      <c r="P1463" s="34" t="str">
        <f t="shared" si="115"/>
        <v/>
      </c>
      <c r="V1463" t="s">
        <v>16</v>
      </c>
      <c r="W1463" t="s">
        <v>5112</v>
      </c>
      <c r="X1463" t="s">
        <v>5113</v>
      </c>
      <c r="Y1463" t="s">
        <v>5114</v>
      </c>
      <c r="Z1463" t="s">
        <v>5115</v>
      </c>
      <c r="AA1463" t="s">
        <v>1175</v>
      </c>
      <c r="AB1463" t="s">
        <v>5123</v>
      </c>
    </row>
    <row r="1464" spans="1:28" ht="15" hidden="1" customHeight="1" x14ac:dyDescent="0.2">
      <c r="A1464" t="s">
        <v>5087</v>
      </c>
      <c r="B1464" t="s">
        <v>5107</v>
      </c>
      <c r="C1464" s="50">
        <f t="shared" ca="1" si="113"/>
        <v>7</v>
      </c>
      <c r="D1464" t="s">
        <v>4360</v>
      </c>
      <c r="F1464" s="34" t="str">
        <f>IF(AND(V1464="TEXT",AB1464&lt;&gt;""),"Coded",VLOOKUP(V1464,Lists!$E$1:$F$12,2,FALSE))</f>
        <v>Coded</v>
      </c>
      <c r="G1464" s="50">
        <f t="shared" ca="1" si="114"/>
        <v>1</v>
      </c>
      <c r="H1464" t="s">
        <v>1122</v>
      </c>
      <c r="J1464" s="34" t="str">
        <f t="shared" si="111"/>
        <v/>
      </c>
      <c r="K1464" s="34" t="str">
        <f t="shared" si="112"/>
        <v/>
      </c>
      <c r="O1464" t="s">
        <v>5124</v>
      </c>
      <c r="P1464" s="34" t="str">
        <f t="shared" si="115"/>
        <v/>
      </c>
      <c r="V1464" t="s">
        <v>16</v>
      </c>
      <c r="W1464" t="s">
        <v>5125</v>
      </c>
      <c r="X1464" t="s">
        <v>5126</v>
      </c>
      <c r="Y1464" t="s">
        <v>5127</v>
      </c>
      <c r="Z1464" t="s">
        <v>5128</v>
      </c>
      <c r="AA1464" t="s">
        <v>1122</v>
      </c>
      <c r="AB1464" t="s">
        <v>5129</v>
      </c>
    </row>
    <row r="1465" spans="1:28" ht="15" hidden="1" customHeight="1" x14ac:dyDescent="0.2">
      <c r="A1465" t="s">
        <v>5087</v>
      </c>
      <c r="B1465" t="s">
        <v>5107</v>
      </c>
      <c r="C1465" s="50">
        <f t="shared" ca="1" si="113"/>
        <v>7</v>
      </c>
      <c r="D1465" t="s">
        <v>4360</v>
      </c>
      <c r="F1465" s="34" t="str">
        <f>IF(AND(V1465="TEXT",AB1465&lt;&gt;""),"Coded",VLOOKUP(V1465,Lists!$E$1:$F$12,2,FALSE))</f>
        <v>Coded</v>
      </c>
      <c r="G1465" s="50">
        <f t="shared" ca="1" si="114"/>
        <v>2</v>
      </c>
      <c r="H1465" t="s">
        <v>1131</v>
      </c>
      <c r="J1465" s="34" t="str">
        <f t="shared" si="111"/>
        <v/>
      </c>
      <c r="K1465" s="34" t="str">
        <f t="shared" si="112"/>
        <v/>
      </c>
      <c r="O1465" t="s">
        <v>1015</v>
      </c>
      <c r="P1465" s="34" t="str">
        <f t="shared" si="115"/>
        <v/>
      </c>
      <c r="V1465" t="s">
        <v>16</v>
      </c>
      <c r="W1465" t="s">
        <v>5125</v>
      </c>
      <c r="X1465" t="s">
        <v>5126</v>
      </c>
      <c r="Y1465" t="s">
        <v>5127</v>
      </c>
      <c r="Z1465" t="s">
        <v>5128</v>
      </c>
      <c r="AA1465" t="s">
        <v>1131</v>
      </c>
      <c r="AB1465" t="s">
        <v>5130</v>
      </c>
    </row>
    <row r="1466" spans="1:28" ht="15" hidden="1" customHeight="1" x14ac:dyDescent="0.2">
      <c r="A1466" t="s">
        <v>5087</v>
      </c>
      <c r="B1466" t="s">
        <v>5107</v>
      </c>
      <c r="C1466" s="50">
        <f t="shared" ca="1" si="113"/>
        <v>7</v>
      </c>
      <c r="D1466" t="s">
        <v>4360</v>
      </c>
      <c r="F1466" s="34" t="str">
        <f>IF(AND(V1466="TEXT",AB1466&lt;&gt;""),"Coded",VLOOKUP(V1466,Lists!$E$1:$F$12,2,FALSE))</f>
        <v>Coded</v>
      </c>
      <c r="G1466" s="50">
        <f t="shared" ca="1" si="114"/>
        <v>3</v>
      </c>
      <c r="H1466" t="s">
        <v>1140</v>
      </c>
      <c r="J1466" s="34" t="str">
        <f t="shared" si="111"/>
        <v/>
      </c>
      <c r="K1466" s="34" t="str">
        <f t="shared" si="112"/>
        <v/>
      </c>
      <c r="O1466" t="s">
        <v>1015</v>
      </c>
      <c r="P1466" s="34" t="str">
        <f t="shared" si="115"/>
        <v/>
      </c>
      <c r="V1466" t="s">
        <v>16</v>
      </c>
      <c r="W1466" t="s">
        <v>5125</v>
      </c>
      <c r="X1466" t="s">
        <v>5126</v>
      </c>
      <c r="Y1466" t="s">
        <v>5127</v>
      </c>
      <c r="Z1466" t="s">
        <v>5128</v>
      </c>
      <c r="AA1466" t="s">
        <v>1140</v>
      </c>
      <c r="AB1466" t="s">
        <v>5131</v>
      </c>
    </row>
    <row r="1467" spans="1:28" ht="15" hidden="1" customHeight="1" x14ac:dyDescent="0.2">
      <c r="A1467" t="s">
        <v>5087</v>
      </c>
      <c r="B1467" t="s">
        <v>5107</v>
      </c>
      <c r="C1467" s="50">
        <f t="shared" ca="1" si="113"/>
        <v>7</v>
      </c>
      <c r="D1467" t="s">
        <v>4360</v>
      </c>
      <c r="F1467" s="34" t="str">
        <f>IF(AND(V1467="TEXT",AB1467&lt;&gt;""),"Coded",VLOOKUP(V1467,Lists!$E$1:$F$12,2,FALSE))</f>
        <v>Coded</v>
      </c>
      <c r="G1467" s="50">
        <f t="shared" ca="1" si="114"/>
        <v>4</v>
      </c>
      <c r="H1467" t="s">
        <v>1147</v>
      </c>
      <c r="J1467" s="34" t="str">
        <f t="shared" si="111"/>
        <v/>
      </c>
      <c r="K1467" s="34" t="str">
        <f t="shared" si="112"/>
        <v/>
      </c>
      <c r="O1467" t="s">
        <v>1015</v>
      </c>
      <c r="P1467" s="34" t="str">
        <f t="shared" si="115"/>
        <v/>
      </c>
      <c r="V1467" t="s">
        <v>16</v>
      </c>
      <c r="W1467" t="s">
        <v>5125</v>
      </c>
      <c r="X1467" t="s">
        <v>5126</v>
      </c>
      <c r="Y1467" t="s">
        <v>5127</v>
      </c>
      <c r="Z1467" t="s">
        <v>5128</v>
      </c>
      <c r="AA1467" t="s">
        <v>1147</v>
      </c>
      <c r="AB1467" t="s">
        <v>5132</v>
      </c>
    </row>
    <row r="1468" spans="1:28" ht="15" hidden="1" customHeight="1" x14ac:dyDescent="0.2">
      <c r="A1468" t="s">
        <v>5087</v>
      </c>
      <c r="B1468" t="s">
        <v>5107</v>
      </c>
      <c r="C1468" s="50">
        <f t="shared" ca="1" si="113"/>
        <v>7</v>
      </c>
      <c r="D1468" t="s">
        <v>4360</v>
      </c>
      <c r="F1468" s="34" t="str">
        <f>IF(AND(V1468="TEXT",AB1468&lt;&gt;""),"Coded",VLOOKUP(V1468,Lists!$E$1:$F$12,2,FALSE))</f>
        <v>Coded</v>
      </c>
      <c r="G1468" s="50">
        <f t="shared" ca="1" si="114"/>
        <v>5</v>
      </c>
      <c r="H1468" t="s">
        <v>1154</v>
      </c>
      <c r="J1468" s="34" t="str">
        <f t="shared" si="111"/>
        <v/>
      </c>
      <c r="K1468" s="34" t="str">
        <f t="shared" si="112"/>
        <v/>
      </c>
      <c r="O1468" t="s">
        <v>1015</v>
      </c>
      <c r="P1468" s="34" t="str">
        <f t="shared" si="115"/>
        <v/>
      </c>
      <c r="V1468" t="s">
        <v>16</v>
      </c>
      <c r="W1468" t="s">
        <v>5125</v>
      </c>
      <c r="X1468" t="s">
        <v>5126</v>
      </c>
      <c r="Y1468" t="s">
        <v>5127</v>
      </c>
      <c r="Z1468" t="s">
        <v>5128</v>
      </c>
      <c r="AA1468" t="s">
        <v>1154</v>
      </c>
      <c r="AB1468" t="s">
        <v>5133</v>
      </c>
    </row>
    <row r="1469" spans="1:28" ht="15" hidden="1" customHeight="1" x14ac:dyDescent="0.2">
      <c r="A1469" t="s">
        <v>5087</v>
      </c>
      <c r="B1469" t="s">
        <v>5107</v>
      </c>
      <c r="C1469" s="50">
        <f t="shared" ca="1" si="113"/>
        <v>7</v>
      </c>
      <c r="D1469" t="s">
        <v>4360</v>
      </c>
      <c r="F1469" s="34" t="str">
        <f>IF(AND(V1469="TEXT",AB1469&lt;&gt;""),"Coded",VLOOKUP(V1469,Lists!$E$1:$F$12,2,FALSE))</f>
        <v>Coded</v>
      </c>
      <c r="G1469" s="50">
        <f t="shared" ca="1" si="114"/>
        <v>6</v>
      </c>
      <c r="H1469" t="s">
        <v>2753</v>
      </c>
      <c r="J1469" s="34" t="str">
        <f t="shared" si="111"/>
        <v/>
      </c>
      <c r="K1469" s="34" t="str">
        <f t="shared" si="112"/>
        <v/>
      </c>
      <c r="O1469" t="s">
        <v>1015</v>
      </c>
      <c r="P1469" s="34" t="str">
        <f t="shared" si="115"/>
        <v/>
      </c>
      <c r="V1469" t="s">
        <v>16</v>
      </c>
      <c r="W1469" t="s">
        <v>5125</v>
      </c>
      <c r="X1469" t="s">
        <v>5126</v>
      </c>
      <c r="Y1469" t="s">
        <v>5127</v>
      </c>
      <c r="Z1469" t="s">
        <v>5128</v>
      </c>
      <c r="AA1469" t="s">
        <v>2753</v>
      </c>
      <c r="AB1469" t="s">
        <v>5134</v>
      </c>
    </row>
    <row r="1470" spans="1:28" ht="15" hidden="1" customHeight="1" x14ac:dyDescent="0.2">
      <c r="A1470" t="s">
        <v>5087</v>
      </c>
      <c r="B1470" t="s">
        <v>5107</v>
      </c>
      <c r="C1470" s="50">
        <f t="shared" ca="1" si="113"/>
        <v>7</v>
      </c>
      <c r="D1470" t="s">
        <v>4360</v>
      </c>
      <c r="F1470" s="34" t="str">
        <f>IF(AND(V1470="TEXT",AB1470&lt;&gt;""),"Coded",VLOOKUP(V1470,Lists!$E$1:$F$12,2,FALSE))</f>
        <v>Coded</v>
      </c>
      <c r="G1470" s="50">
        <f t="shared" ca="1" si="114"/>
        <v>7</v>
      </c>
      <c r="H1470" t="s">
        <v>2756</v>
      </c>
      <c r="J1470" s="34" t="str">
        <f t="shared" si="111"/>
        <v/>
      </c>
      <c r="K1470" s="34" t="str">
        <f t="shared" si="112"/>
        <v/>
      </c>
      <c r="O1470" t="s">
        <v>1015</v>
      </c>
      <c r="P1470" s="34" t="str">
        <f t="shared" si="115"/>
        <v/>
      </c>
      <c r="V1470" t="s">
        <v>16</v>
      </c>
      <c r="W1470" t="s">
        <v>5125</v>
      </c>
      <c r="X1470" t="s">
        <v>5126</v>
      </c>
      <c r="Y1470" t="s">
        <v>5127</v>
      </c>
      <c r="Z1470" t="s">
        <v>5128</v>
      </c>
      <c r="AA1470" t="s">
        <v>2756</v>
      </c>
      <c r="AB1470" t="s">
        <v>5135</v>
      </c>
    </row>
    <row r="1471" spans="1:28" ht="15" hidden="1" customHeight="1" x14ac:dyDescent="0.2">
      <c r="A1471" t="s">
        <v>5087</v>
      </c>
      <c r="B1471" t="s">
        <v>5107</v>
      </c>
      <c r="C1471" s="50">
        <f t="shared" ca="1" si="113"/>
        <v>7</v>
      </c>
      <c r="D1471" t="s">
        <v>4360</v>
      </c>
      <c r="F1471" s="34" t="str">
        <f>IF(AND(V1471="TEXT",AB1471&lt;&gt;""),"Coded",VLOOKUP(V1471,Lists!$E$1:$F$12,2,FALSE))</f>
        <v>Coded</v>
      </c>
      <c r="G1471" s="50">
        <f t="shared" ca="1" si="114"/>
        <v>8</v>
      </c>
      <c r="H1471" t="s">
        <v>1175</v>
      </c>
      <c r="J1471" s="34" t="str">
        <f t="shared" si="111"/>
        <v/>
      </c>
      <c r="K1471" s="34" t="str">
        <f t="shared" si="112"/>
        <v/>
      </c>
      <c r="O1471" t="s">
        <v>1015</v>
      </c>
      <c r="P1471" s="34" t="str">
        <f t="shared" si="115"/>
        <v/>
      </c>
      <c r="V1471" t="s">
        <v>16</v>
      </c>
      <c r="W1471" t="s">
        <v>5125</v>
      </c>
      <c r="X1471" t="s">
        <v>5126</v>
      </c>
      <c r="Y1471" t="s">
        <v>5127</v>
      </c>
      <c r="Z1471" t="s">
        <v>5128</v>
      </c>
      <c r="AA1471" t="s">
        <v>1175</v>
      </c>
      <c r="AB1471" t="s">
        <v>5136</v>
      </c>
    </row>
    <row r="1472" spans="1:28" ht="15" hidden="1" customHeight="1" x14ac:dyDescent="0.2">
      <c r="A1472" t="s">
        <v>5087</v>
      </c>
      <c r="B1472" t="s">
        <v>5107</v>
      </c>
      <c r="C1472" s="50">
        <f t="shared" ca="1" si="113"/>
        <v>8</v>
      </c>
      <c r="D1472" t="s">
        <v>4374</v>
      </c>
      <c r="F1472" s="34" t="str">
        <f>IF(AND(V1472="TEXT",AB1472&lt;&gt;""),"Coded",VLOOKUP(V1472,Lists!$E$1:$F$12,2,FALSE))</f>
        <v>Coded</v>
      </c>
      <c r="G1472" s="50">
        <f t="shared" ca="1" si="114"/>
        <v>1</v>
      </c>
      <c r="H1472" t="s">
        <v>1122</v>
      </c>
      <c r="J1472" s="34" t="str">
        <f t="shared" si="111"/>
        <v/>
      </c>
      <c r="K1472" s="34" t="str">
        <f t="shared" si="112"/>
        <v/>
      </c>
      <c r="O1472" t="s">
        <v>5111</v>
      </c>
      <c r="P1472" s="34" t="str">
        <f t="shared" si="115"/>
        <v/>
      </c>
      <c r="V1472" t="s">
        <v>16</v>
      </c>
      <c r="W1472" t="s">
        <v>5137</v>
      </c>
      <c r="X1472" t="s">
        <v>5138</v>
      </c>
      <c r="Y1472" t="s">
        <v>5139</v>
      </c>
      <c r="Z1472" t="s">
        <v>5140</v>
      </c>
      <c r="AA1472" t="s">
        <v>1122</v>
      </c>
      <c r="AB1472" t="s">
        <v>5141</v>
      </c>
    </row>
    <row r="1473" spans="1:28" ht="15" hidden="1" customHeight="1" x14ac:dyDescent="0.2">
      <c r="A1473" t="s">
        <v>5087</v>
      </c>
      <c r="B1473" t="s">
        <v>5107</v>
      </c>
      <c r="C1473" s="50">
        <f t="shared" ca="1" si="113"/>
        <v>8</v>
      </c>
      <c r="D1473" t="s">
        <v>4374</v>
      </c>
      <c r="F1473" s="34" t="str">
        <f>IF(AND(V1473="TEXT",AB1473&lt;&gt;""),"Coded",VLOOKUP(V1473,Lists!$E$1:$F$12,2,FALSE))</f>
        <v>Coded</v>
      </c>
      <c r="G1473" s="50">
        <f t="shared" ca="1" si="114"/>
        <v>2</v>
      </c>
      <c r="H1473" t="s">
        <v>1131</v>
      </c>
      <c r="J1473" s="34" t="str">
        <f t="shared" si="111"/>
        <v/>
      </c>
      <c r="K1473" s="34" t="str">
        <f t="shared" si="112"/>
        <v/>
      </c>
      <c r="O1473" t="s">
        <v>1015</v>
      </c>
      <c r="P1473" s="34" t="str">
        <f t="shared" si="115"/>
        <v/>
      </c>
      <c r="V1473" t="s">
        <v>16</v>
      </c>
      <c r="W1473" t="s">
        <v>5137</v>
      </c>
      <c r="X1473" t="s">
        <v>5138</v>
      </c>
      <c r="Y1473" t="s">
        <v>5139</v>
      </c>
      <c r="Z1473" t="s">
        <v>5140</v>
      </c>
      <c r="AA1473" t="s">
        <v>1131</v>
      </c>
      <c r="AB1473" t="s">
        <v>5142</v>
      </c>
    </row>
    <row r="1474" spans="1:28" ht="15" hidden="1" customHeight="1" x14ac:dyDescent="0.2">
      <c r="A1474" t="s">
        <v>5087</v>
      </c>
      <c r="B1474" t="s">
        <v>5107</v>
      </c>
      <c r="C1474" s="50">
        <f t="shared" ca="1" si="113"/>
        <v>8</v>
      </c>
      <c r="D1474" t="s">
        <v>4374</v>
      </c>
      <c r="F1474" s="34" t="str">
        <f>IF(AND(V1474="TEXT",AB1474&lt;&gt;""),"Coded",VLOOKUP(V1474,Lists!$E$1:$F$12,2,FALSE))</f>
        <v>Coded</v>
      </c>
      <c r="G1474" s="50">
        <f t="shared" ca="1" si="114"/>
        <v>3</v>
      </c>
      <c r="H1474" t="s">
        <v>1140</v>
      </c>
      <c r="J1474" s="34" t="str">
        <f t="shared" si="111"/>
        <v/>
      </c>
      <c r="K1474" s="34" t="str">
        <f t="shared" si="112"/>
        <v/>
      </c>
      <c r="O1474" t="s">
        <v>1015</v>
      </c>
      <c r="P1474" s="34" t="str">
        <f t="shared" si="115"/>
        <v/>
      </c>
      <c r="V1474" t="s">
        <v>16</v>
      </c>
      <c r="W1474" t="s">
        <v>5137</v>
      </c>
      <c r="X1474" t="s">
        <v>5138</v>
      </c>
      <c r="Y1474" t="s">
        <v>5139</v>
      </c>
      <c r="Z1474" t="s">
        <v>5140</v>
      </c>
      <c r="AA1474" t="s">
        <v>1140</v>
      </c>
      <c r="AB1474" t="s">
        <v>5143</v>
      </c>
    </row>
    <row r="1475" spans="1:28" ht="15" hidden="1" customHeight="1" x14ac:dyDescent="0.2">
      <c r="A1475" t="s">
        <v>5087</v>
      </c>
      <c r="B1475" t="s">
        <v>5107</v>
      </c>
      <c r="C1475" s="50">
        <f t="shared" ca="1" si="113"/>
        <v>8</v>
      </c>
      <c r="D1475" t="s">
        <v>4374</v>
      </c>
      <c r="F1475" s="34" t="str">
        <f>IF(AND(V1475="TEXT",AB1475&lt;&gt;""),"Coded",VLOOKUP(V1475,Lists!$E$1:$F$12,2,FALSE))</f>
        <v>Coded</v>
      </c>
      <c r="G1475" s="50">
        <f t="shared" ca="1" si="114"/>
        <v>4</v>
      </c>
      <c r="H1475" t="s">
        <v>1147</v>
      </c>
      <c r="J1475" s="34" t="str">
        <f t="shared" ref="J1475:J1538" si="116">IF(V1475="BOOLEAN","Yes/no",IF(V1475="TRUE_ONLY","True only",IF(V1475="INTEGER","Integer",IF(V1475="INTEGER_ZERO_OR_POSITIVE","Integer zero or positive",""))))</f>
        <v/>
      </c>
      <c r="K1475" s="34" t="str">
        <f t="shared" ref="K1475:K1538" si="117">IF(V1475="LONG_TEXT",255,IF(AND(V1475="TEXT",AB1475=""),50,""))</f>
        <v/>
      </c>
      <c r="O1475" t="s">
        <v>1015</v>
      </c>
      <c r="P1475" s="34" t="str">
        <f t="shared" si="115"/>
        <v/>
      </c>
      <c r="V1475" t="s">
        <v>16</v>
      </c>
      <c r="W1475" t="s">
        <v>5137</v>
      </c>
      <c r="X1475" t="s">
        <v>5138</v>
      </c>
      <c r="Y1475" t="s">
        <v>5139</v>
      </c>
      <c r="Z1475" t="s">
        <v>5140</v>
      </c>
      <c r="AA1475" t="s">
        <v>1147</v>
      </c>
      <c r="AB1475" t="s">
        <v>5144</v>
      </c>
    </row>
    <row r="1476" spans="1:28" ht="15" hidden="1" customHeight="1" x14ac:dyDescent="0.2">
      <c r="A1476" t="s">
        <v>5087</v>
      </c>
      <c r="B1476" t="s">
        <v>5107</v>
      </c>
      <c r="C1476" s="50">
        <f t="shared" ref="C1476:C1539" ca="1" si="118">IF(A1476&lt;&gt;OFFSET(A1476,-1,0),1,OFFSET(C1476,-1,0)+IF(D1476=OFFSET(D1476,-1,0),0,1))</f>
        <v>8</v>
      </c>
      <c r="D1476" t="s">
        <v>4374</v>
      </c>
      <c r="F1476" s="34" t="str">
        <f>IF(AND(V1476="TEXT",AB1476&lt;&gt;""),"Coded",VLOOKUP(V1476,Lists!$E$1:$F$12,2,FALSE))</f>
        <v>Coded</v>
      </c>
      <c r="G1476" s="50">
        <f t="shared" ca="1" si="114"/>
        <v>5</v>
      </c>
      <c r="H1476" t="s">
        <v>1154</v>
      </c>
      <c r="J1476" s="34" t="str">
        <f t="shared" si="116"/>
        <v/>
      </c>
      <c r="K1476" s="34" t="str">
        <f t="shared" si="117"/>
        <v/>
      </c>
      <c r="O1476" t="s">
        <v>1015</v>
      </c>
      <c r="P1476" s="34" t="str">
        <f t="shared" si="115"/>
        <v/>
      </c>
      <c r="V1476" t="s">
        <v>16</v>
      </c>
      <c r="W1476" t="s">
        <v>5137</v>
      </c>
      <c r="X1476" t="s">
        <v>5138</v>
      </c>
      <c r="Y1476" t="s">
        <v>5139</v>
      </c>
      <c r="Z1476" t="s">
        <v>5140</v>
      </c>
      <c r="AA1476" t="s">
        <v>1154</v>
      </c>
      <c r="AB1476" t="s">
        <v>5145</v>
      </c>
    </row>
    <row r="1477" spans="1:28" ht="15" hidden="1" customHeight="1" x14ac:dyDescent="0.2">
      <c r="A1477" t="s">
        <v>5087</v>
      </c>
      <c r="B1477" t="s">
        <v>5107</v>
      </c>
      <c r="C1477" s="50">
        <f t="shared" ca="1" si="118"/>
        <v>8</v>
      </c>
      <c r="D1477" t="s">
        <v>4374</v>
      </c>
      <c r="F1477" s="34" t="str">
        <f>IF(AND(V1477="TEXT",AB1477&lt;&gt;""),"Coded",VLOOKUP(V1477,Lists!$E$1:$F$12,2,FALSE))</f>
        <v>Coded</v>
      </c>
      <c r="G1477" s="50">
        <f t="shared" ref="G1477:G1540" ca="1" si="119">IF(F1477="Coded",IF(D1477&lt;&gt;OFFSET(D1477,-1,0),1,_xlfn.MAXIFS(INDIRECT("G$1:G"&amp;ROW()-1),INDIRECT("A$1:A"&amp;ROW()-1),A1477,INDIRECT("D$1:D"&amp;ROW()-1),D1477)+1),"")</f>
        <v>6</v>
      </c>
      <c r="H1477" t="s">
        <v>2753</v>
      </c>
      <c r="J1477" s="34" t="str">
        <f t="shared" si="116"/>
        <v/>
      </c>
      <c r="K1477" s="34" t="str">
        <f t="shared" si="117"/>
        <v/>
      </c>
      <c r="O1477" t="s">
        <v>1015</v>
      </c>
      <c r="P1477" s="34" t="str">
        <f t="shared" si="115"/>
        <v/>
      </c>
      <c r="V1477" t="s">
        <v>16</v>
      </c>
      <c r="W1477" t="s">
        <v>5137</v>
      </c>
      <c r="X1477" t="s">
        <v>5138</v>
      </c>
      <c r="Y1477" t="s">
        <v>5139</v>
      </c>
      <c r="Z1477" t="s">
        <v>5140</v>
      </c>
      <c r="AA1477" t="s">
        <v>2753</v>
      </c>
      <c r="AB1477" t="s">
        <v>5146</v>
      </c>
    </row>
    <row r="1478" spans="1:28" ht="15" hidden="1" customHeight="1" x14ac:dyDescent="0.2">
      <c r="A1478" t="s">
        <v>5087</v>
      </c>
      <c r="B1478" t="s">
        <v>5107</v>
      </c>
      <c r="C1478" s="50">
        <f t="shared" ca="1" si="118"/>
        <v>8</v>
      </c>
      <c r="D1478" t="s">
        <v>4374</v>
      </c>
      <c r="F1478" s="34" t="str">
        <f>IF(AND(V1478="TEXT",AB1478&lt;&gt;""),"Coded",VLOOKUP(V1478,Lists!$E$1:$F$12,2,FALSE))</f>
        <v>Coded</v>
      </c>
      <c r="G1478" s="50">
        <f t="shared" ca="1" si="119"/>
        <v>7</v>
      </c>
      <c r="H1478" t="s">
        <v>2756</v>
      </c>
      <c r="J1478" s="34" t="str">
        <f t="shared" si="116"/>
        <v/>
      </c>
      <c r="K1478" s="34" t="str">
        <f t="shared" si="117"/>
        <v/>
      </c>
      <c r="O1478" t="s">
        <v>1015</v>
      </c>
      <c r="P1478" s="34" t="str">
        <f t="shared" si="115"/>
        <v/>
      </c>
      <c r="V1478" t="s">
        <v>16</v>
      </c>
      <c r="W1478" t="s">
        <v>5137</v>
      </c>
      <c r="X1478" t="s">
        <v>5138</v>
      </c>
      <c r="Y1478" t="s">
        <v>5139</v>
      </c>
      <c r="Z1478" t="s">
        <v>5140</v>
      </c>
      <c r="AA1478" t="s">
        <v>2756</v>
      </c>
      <c r="AB1478" t="s">
        <v>5147</v>
      </c>
    </row>
    <row r="1479" spans="1:28" ht="15" hidden="1" customHeight="1" x14ac:dyDescent="0.2">
      <c r="A1479" t="s">
        <v>5087</v>
      </c>
      <c r="B1479" t="s">
        <v>5107</v>
      </c>
      <c r="C1479" s="50">
        <f t="shared" ca="1" si="118"/>
        <v>8</v>
      </c>
      <c r="D1479" t="s">
        <v>4374</v>
      </c>
      <c r="F1479" s="34" t="str">
        <f>IF(AND(V1479="TEXT",AB1479&lt;&gt;""),"Coded",VLOOKUP(V1479,Lists!$E$1:$F$12,2,FALSE))</f>
        <v>Coded</v>
      </c>
      <c r="G1479" s="50">
        <f t="shared" ca="1" si="119"/>
        <v>8</v>
      </c>
      <c r="H1479" t="s">
        <v>1175</v>
      </c>
      <c r="J1479" s="34" t="str">
        <f t="shared" si="116"/>
        <v/>
      </c>
      <c r="K1479" s="34" t="str">
        <f t="shared" si="117"/>
        <v/>
      </c>
      <c r="O1479" t="s">
        <v>1015</v>
      </c>
      <c r="P1479" s="34" t="str">
        <f t="shared" si="115"/>
        <v/>
      </c>
      <c r="V1479" t="s">
        <v>16</v>
      </c>
      <c r="W1479" t="s">
        <v>5137</v>
      </c>
      <c r="X1479" t="s">
        <v>5138</v>
      </c>
      <c r="Y1479" t="s">
        <v>5139</v>
      </c>
      <c r="Z1479" t="s">
        <v>5140</v>
      </c>
      <c r="AA1479" t="s">
        <v>1175</v>
      </c>
      <c r="AB1479" t="s">
        <v>5148</v>
      </c>
    </row>
    <row r="1480" spans="1:28" ht="15" hidden="1" customHeight="1" x14ac:dyDescent="0.2">
      <c r="A1480" t="s">
        <v>5087</v>
      </c>
      <c r="B1480" t="s">
        <v>5149</v>
      </c>
      <c r="C1480" s="50">
        <f t="shared" ca="1" si="118"/>
        <v>9</v>
      </c>
      <c r="D1480" t="s">
        <v>4388</v>
      </c>
      <c r="F1480" s="34" t="str">
        <f>IF(AND(V1480="TEXT",AB1480&lt;&gt;""),"Coded",VLOOKUP(V1480,Lists!$E$1:$F$12,2,FALSE))</f>
        <v>Boolean</v>
      </c>
      <c r="G1480" s="50" t="str">
        <f t="shared" ca="1" si="119"/>
        <v/>
      </c>
      <c r="H1480" t="s">
        <v>1015</v>
      </c>
      <c r="J1480" s="34" t="str">
        <f t="shared" si="116"/>
        <v>Yes/no</v>
      </c>
      <c r="K1480" s="34" t="str">
        <f t="shared" si="117"/>
        <v/>
      </c>
      <c r="O1480" t="s">
        <v>1015</v>
      </c>
      <c r="P1480" s="34" t="str">
        <f t="shared" si="115"/>
        <v/>
      </c>
      <c r="V1480" t="s">
        <v>24</v>
      </c>
      <c r="W1480" t="s">
        <v>5150</v>
      </c>
      <c r="X1480" t="s">
        <v>5151</v>
      </c>
      <c r="Y1480" t="s">
        <v>1015</v>
      </c>
      <c r="Z1480" t="s">
        <v>1015</v>
      </c>
      <c r="AA1480" t="s">
        <v>1015</v>
      </c>
      <c r="AB1480" t="s">
        <v>1015</v>
      </c>
    </row>
    <row r="1481" spans="1:28" ht="15" hidden="1" customHeight="1" x14ac:dyDescent="0.2">
      <c r="A1481" t="s">
        <v>5087</v>
      </c>
      <c r="B1481" t="s">
        <v>5149</v>
      </c>
      <c r="C1481" s="50">
        <f t="shared" ca="1" si="118"/>
        <v>10</v>
      </c>
      <c r="D1481" t="s">
        <v>4391</v>
      </c>
      <c r="F1481" s="34" t="str">
        <f>IF(AND(V1481="TEXT",AB1481&lt;&gt;""),"Coded",VLOOKUP(V1481,Lists!$E$1:$F$12,2,FALSE))</f>
        <v>Boolean</v>
      </c>
      <c r="G1481" s="50" t="str">
        <f t="shared" ca="1" si="119"/>
        <v/>
      </c>
      <c r="H1481" t="s">
        <v>1015</v>
      </c>
      <c r="J1481" s="34" t="str">
        <f t="shared" si="116"/>
        <v>Yes/no</v>
      </c>
      <c r="K1481" s="34" t="str">
        <f t="shared" si="117"/>
        <v/>
      </c>
      <c r="O1481" t="s">
        <v>1015</v>
      </c>
      <c r="P1481" s="34" t="str">
        <f t="shared" si="115"/>
        <v/>
      </c>
      <c r="V1481" t="s">
        <v>24</v>
      </c>
      <c r="W1481" t="s">
        <v>5152</v>
      </c>
      <c r="X1481" t="s">
        <v>5153</v>
      </c>
      <c r="Y1481" t="s">
        <v>1015</v>
      </c>
      <c r="Z1481" t="s">
        <v>1015</v>
      </c>
      <c r="AA1481" t="s">
        <v>1015</v>
      </c>
      <c r="AB1481" t="s">
        <v>1015</v>
      </c>
    </row>
    <row r="1482" spans="1:28" ht="15" hidden="1" customHeight="1" x14ac:dyDescent="0.2">
      <c r="A1482" t="s">
        <v>5087</v>
      </c>
      <c r="B1482" t="s">
        <v>5149</v>
      </c>
      <c r="C1482" s="50">
        <f t="shared" ca="1" si="118"/>
        <v>11</v>
      </c>
      <c r="D1482" t="s">
        <v>4394</v>
      </c>
      <c r="F1482" s="34" t="str">
        <f>IF(AND(V1482="TEXT",AB1482&lt;&gt;""),"Coded",VLOOKUP(V1482,Lists!$E$1:$F$12,2,FALSE))</f>
        <v>Boolean</v>
      </c>
      <c r="G1482" s="50" t="str">
        <f t="shared" ca="1" si="119"/>
        <v/>
      </c>
      <c r="H1482" t="s">
        <v>1015</v>
      </c>
      <c r="J1482" s="34" t="str">
        <f t="shared" si="116"/>
        <v>Yes/no</v>
      </c>
      <c r="K1482" s="34" t="str">
        <f t="shared" si="117"/>
        <v/>
      </c>
      <c r="O1482" t="s">
        <v>1015</v>
      </c>
      <c r="P1482" s="34" t="str">
        <f t="shared" si="115"/>
        <v/>
      </c>
      <c r="V1482" t="s">
        <v>24</v>
      </c>
      <c r="W1482" t="s">
        <v>5154</v>
      </c>
      <c r="X1482" t="s">
        <v>5155</v>
      </c>
      <c r="Y1482" t="s">
        <v>1015</v>
      </c>
      <c r="Z1482" t="s">
        <v>1015</v>
      </c>
      <c r="AA1482" t="s">
        <v>1015</v>
      </c>
      <c r="AB1482" t="s">
        <v>1015</v>
      </c>
    </row>
    <row r="1483" spans="1:28" ht="15" hidden="1" customHeight="1" x14ac:dyDescent="0.2">
      <c r="A1483" t="s">
        <v>5087</v>
      </c>
      <c r="B1483" t="s">
        <v>5149</v>
      </c>
      <c r="C1483" s="50">
        <f t="shared" ca="1" si="118"/>
        <v>12</v>
      </c>
      <c r="D1483" t="s">
        <v>4397</v>
      </c>
      <c r="F1483" s="34" t="str">
        <f>IF(AND(V1483="TEXT",AB1483&lt;&gt;""),"Coded",VLOOKUP(V1483,Lists!$E$1:$F$12,2,FALSE))</f>
        <v>Boolean</v>
      </c>
      <c r="G1483" s="50" t="str">
        <f t="shared" ca="1" si="119"/>
        <v/>
      </c>
      <c r="H1483" t="s">
        <v>1015</v>
      </c>
      <c r="J1483" s="34" t="str">
        <f t="shared" si="116"/>
        <v>Yes/no</v>
      </c>
      <c r="K1483" s="34" t="str">
        <f t="shared" si="117"/>
        <v/>
      </c>
      <c r="O1483" t="s">
        <v>1015</v>
      </c>
      <c r="P1483" s="34" t="str">
        <f t="shared" si="115"/>
        <v/>
      </c>
      <c r="V1483" t="s">
        <v>24</v>
      </c>
      <c r="W1483" t="s">
        <v>5156</v>
      </c>
      <c r="X1483" t="s">
        <v>5157</v>
      </c>
      <c r="Y1483" t="s">
        <v>1015</v>
      </c>
      <c r="Z1483" t="s">
        <v>1015</v>
      </c>
      <c r="AA1483" t="s">
        <v>1015</v>
      </c>
      <c r="AB1483" t="s">
        <v>1015</v>
      </c>
    </row>
    <row r="1484" spans="1:28" ht="15" hidden="1" customHeight="1" x14ac:dyDescent="0.2">
      <c r="A1484" t="s">
        <v>5087</v>
      </c>
      <c r="B1484" t="s">
        <v>64</v>
      </c>
      <c r="C1484" s="50">
        <f t="shared" ca="1" si="118"/>
        <v>13</v>
      </c>
      <c r="D1484" t="s">
        <v>4400</v>
      </c>
      <c r="F1484" s="34" t="str">
        <f>IF(AND(V1484="TEXT",AB1484&lt;&gt;""),"Coded",VLOOKUP(V1484,Lists!$E$1:$F$12,2,FALSE))</f>
        <v>Coded</v>
      </c>
      <c r="G1484" s="50">
        <f t="shared" ca="1" si="119"/>
        <v>1</v>
      </c>
      <c r="H1484" t="s">
        <v>2683</v>
      </c>
      <c r="J1484" s="34" t="str">
        <f t="shared" si="116"/>
        <v/>
      </c>
      <c r="K1484" s="34" t="str">
        <f t="shared" si="117"/>
        <v/>
      </c>
      <c r="O1484" t="s">
        <v>5158</v>
      </c>
      <c r="P1484" s="34" t="str">
        <f t="shared" si="115"/>
        <v/>
      </c>
      <c r="V1484" t="s">
        <v>16</v>
      </c>
      <c r="W1484" t="s">
        <v>1819</v>
      </c>
      <c r="X1484" t="s">
        <v>1820</v>
      </c>
      <c r="Y1484" t="s">
        <v>1192</v>
      </c>
      <c r="Z1484" t="s">
        <v>1193</v>
      </c>
      <c r="AA1484" t="s">
        <v>2683</v>
      </c>
      <c r="AB1484" t="s">
        <v>2684</v>
      </c>
    </row>
    <row r="1485" spans="1:28" ht="15" hidden="1" customHeight="1" x14ac:dyDescent="0.2">
      <c r="A1485" t="s">
        <v>5087</v>
      </c>
      <c r="B1485" t="s">
        <v>64</v>
      </c>
      <c r="C1485" s="50">
        <f t="shared" ca="1" si="118"/>
        <v>13</v>
      </c>
      <c r="D1485" t="s">
        <v>4400</v>
      </c>
      <c r="F1485" s="34" t="str">
        <f>IF(AND(V1485="TEXT",AB1485&lt;&gt;""),"Coded",VLOOKUP(V1485,Lists!$E$1:$F$12,2,FALSE))</f>
        <v>Coded</v>
      </c>
      <c r="G1485" s="50">
        <f t="shared" ca="1" si="119"/>
        <v>2</v>
      </c>
      <c r="H1485" t="s">
        <v>2627</v>
      </c>
      <c r="J1485" s="34" t="str">
        <f t="shared" si="116"/>
        <v/>
      </c>
      <c r="K1485" s="34" t="str">
        <f t="shared" si="117"/>
        <v/>
      </c>
      <c r="O1485" t="s">
        <v>1015</v>
      </c>
      <c r="P1485" s="34" t="str">
        <f t="shared" si="115"/>
        <v/>
      </c>
      <c r="V1485" t="s">
        <v>16</v>
      </c>
      <c r="W1485" t="s">
        <v>1819</v>
      </c>
      <c r="X1485" t="s">
        <v>1820</v>
      </c>
      <c r="Y1485" t="s">
        <v>1192</v>
      </c>
      <c r="Z1485" t="s">
        <v>1193</v>
      </c>
      <c r="AA1485" t="s">
        <v>2627</v>
      </c>
      <c r="AB1485" t="s">
        <v>2631</v>
      </c>
    </row>
    <row r="1486" spans="1:28" ht="15" hidden="1" customHeight="1" x14ac:dyDescent="0.2">
      <c r="A1486" t="s">
        <v>5087</v>
      </c>
      <c r="B1486" t="s">
        <v>64</v>
      </c>
      <c r="C1486" s="50">
        <f t="shared" ca="1" si="118"/>
        <v>13</v>
      </c>
      <c r="D1486" t="s">
        <v>4400</v>
      </c>
      <c r="F1486" s="34" t="str">
        <f>IF(AND(V1486="TEXT",AB1486&lt;&gt;""),"Coded",VLOOKUP(V1486,Lists!$E$1:$F$12,2,FALSE))</f>
        <v>Coded</v>
      </c>
      <c r="G1486" s="50">
        <f t="shared" ca="1" si="119"/>
        <v>3</v>
      </c>
      <c r="H1486" t="s">
        <v>4401</v>
      </c>
      <c r="J1486" s="34" t="str">
        <f t="shared" si="116"/>
        <v/>
      </c>
      <c r="K1486" s="34" t="str">
        <f t="shared" si="117"/>
        <v/>
      </c>
      <c r="O1486" t="s">
        <v>1015</v>
      </c>
      <c r="P1486" s="34" t="str">
        <f t="shared" si="115"/>
        <v/>
      </c>
      <c r="V1486" t="s">
        <v>16</v>
      </c>
      <c r="W1486" t="s">
        <v>1819</v>
      </c>
      <c r="X1486" t="s">
        <v>1820</v>
      </c>
      <c r="Y1486" t="s">
        <v>1192</v>
      </c>
      <c r="Z1486" t="s">
        <v>1193</v>
      </c>
      <c r="AA1486" t="s">
        <v>4401</v>
      </c>
      <c r="AB1486" t="s">
        <v>4402</v>
      </c>
    </row>
    <row r="1487" spans="1:28" ht="15" hidden="1" customHeight="1" x14ac:dyDescent="0.2">
      <c r="A1487" t="s">
        <v>5087</v>
      </c>
      <c r="B1487" t="s">
        <v>64</v>
      </c>
      <c r="C1487" s="50">
        <f t="shared" ca="1" si="118"/>
        <v>13</v>
      </c>
      <c r="D1487" t="s">
        <v>4400</v>
      </c>
      <c r="F1487" s="34" t="str">
        <f>IF(AND(V1487="TEXT",AB1487&lt;&gt;""),"Coded",VLOOKUP(V1487,Lists!$E$1:$F$12,2,FALSE))</f>
        <v>Coded</v>
      </c>
      <c r="G1487" s="50">
        <f t="shared" ca="1" si="119"/>
        <v>4</v>
      </c>
      <c r="H1487" t="s">
        <v>2656</v>
      </c>
      <c r="J1487" s="34" t="str">
        <f t="shared" si="116"/>
        <v/>
      </c>
      <c r="K1487" s="34" t="str">
        <f t="shared" si="117"/>
        <v/>
      </c>
      <c r="O1487" t="s">
        <v>1015</v>
      </c>
      <c r="P1487" s="34" t="str">
        <f t="shared" si="115"/>
        <v/>
      </c>
      <c r="V1487" t="s">
        <v>16</v>
      </c>
      <c r="W1487" t="s">
        <v>1819</v>
      </c>
      <c r="X1487" t="s">
        <v>1820</v>
      </c>
      <c r="Y1487" t="s">
        <v>1192</v>
      </c>
      <c r="Z1487" t="s">
        <v>1193</v>
      </c>
      <c r="AA1487" t="s">
        <v>2656</v>
      </c>
      <c r="AB1487" t="s">
        <v>2660</v>
      </c>
    </row>
    <row r="1488" spans="1:28" ht="15" hidden="1" customHeight="1" x14ac:dyDescent="0.2">
      <c r="A1488" t="s">
        <v>5087</v>
      </c>
      <c r="B1488" t="s">
        <v>64</v>
      </c>
      <c r="C1488" s="50">
        <f t="shared" ca="1" si="118"/>
        <v>13</v>
      </c>
      <c r="D1488" t="s">
        <v>4400</v>
      </c>
      <c r="F1488" s="34" t="str">
        <f>IF(AND(V1488="TEXT",AB1488&lt;&gt;""),"Coded",VLOOKUP(V1488,Lists!$E$1:$F$12,2,FALSE))</f>
        <v>Coded</v>
      </c>
      <c r="G1488" s="50">
        <f t="shared" ca="1" si="119"/>
        <v>5</v>
      </c>
      <c r="H1488" t="s">
        <v>2638</v>
      </c>
      <c r="J1488" s="34" t="str">
        <f t="shared" si="116"/>
        <v/>
      </c>
      <c r="K1488" s="34" t="str">
        <f t="shared" si="117"/>
        <v/>
      </c>
      <c r="O1488" t="s">
        <v>1015</v>
      </c>
      <c r="P1488" s="34" t="str">
        <f t="shared" si="115"/>
        <v/>
      </c>
      <c r="V1488" t="s">
        <v>16</v>
      </c>
      <c r="W1488" t="s">
        <v>1819</v>
      </c>
      <c r="X1488" t="s">
        <v>1820</v>
      </c>
      <c r="Y1488" t="s">
        <v>1192</v>
      </c>
      <c r="Z1488" t="s">
        <v>1193</v>
      </c>
      <c r="AA1488" t="s">
        <v>2638</v>
      </c>
      <c r="AB1488" t="s">
        <v>2639</v>
      </c>
    </row>
    <row r="1489" spans="1:28" ht="15" hidden="1" customHeight="1" x14ac:dyDescent="0.2">
      <c r="A1489" t="s">
        <v>5087</v>
      </c>
      <c r="B1489" t="s">
        <v>64</v>
      </c>
      <c r="C1489" s="50">
        <f t="shared" ca="1" si="118"/>
        <v>13</v>
      </c>
      <c r="D1489" t="s">
        <v>4400</v>
      </c>
      <c r="F1489" s="34" t="str">
        <f>IF(AND(V1489="TEXT",AB1489&lt;&gt;""),"Coded",VLOOKUP(V1489,Lists!$E$1:$F$12,2,FALSE))</f>
        <v>Coded</v>
      </c>
      <c r="G1489" s="50">
        <f t="shared" ca="1" si="119"/>
        <v>6</v>
      </c>
      <c r="H1489" t="s">
        <v>2693</v>
      </c>
      <c r="J1489" s="34" t="str">
        <f t="shared" si="116"/>
        <v/>
      </c>
      <c r="K1489" s="34" t="str">
        <f t="shared" si="117"/>
        <v/>
      </c>
      <c r="O1489" t="s">
        <v>1015</v>
      </c>
      <c r="P1489" s="34" t="str">
        <f t="shared" si="115"/>
        <v/>
      </c>
      <c r="V1489" t="s">
        <v>16</v>
      </c>
      <c r="W1489" t="s">
        <v>1819</v>
      </c>
      <c r="X1489" t="s">
        <v>1820</v>
      </c>
      <c r="Y1489" t="s">
        <v>1192</v>
      </c>
      <c r="Z1489" t="s">
        <v>1193</v>
      </c>
      <c r="AA1489" t="s">
        <v>2693</v>
      </c>
      <c r="AB1489" t="s">
        <v>2696</v>
      </c>
    </row>
    <row r="1490" spans="1:28" ht="15" hidden="1" customHeight="1" x14ac:dyDescent="0.2">
      <c r="A1490" t="s">
        <v>5087</v>
      </c>
      <c r="B1490" t="s">
        <v>64</v>
      </c>
      <c r="C1490" s="50">
        <f t="shared" ca="1" si="118"/>
        <v>13</v>
      </c>
      <c r="D1490" t="s">
        <v>4400</v>
      </c>
      <c r="F1490" s="34" t="str">
        <f>IF(AND(V1490="TEXT",AB1490&lt;&gt;""),"Coded",VLOOKUP(V1490,Lists!$E$1:$F$12,2,FALSE))</f>
        <v>Coded</v>
      </c>
      <c r="G1490" s="50">
        <f t="shared" ca="1" si="119"/>
        <v>7</v>
      </c>
      <c r="H1490" t="s">
        <v>2713</v>
      </c>
      <c r="J1490" s="34" t="str">
        <f t="shared" si="116"/>
        <v/>
      </c>
      <c r="K1490" s="34" t="str">
        <f t="shared" si="117"/>
        <v/>
      </c>
      <c r="O1490" t="s">
        <v>1015</v>
      </c>
      <c r="P1490" s="34" t="str">
        <f t="shared" ref="P1490:P1553" si="120">IF(RIGHT(TRIM(SUBSTITUTE(D1490,":","")),7)="specify","Hide concept if ["&amp;D1489&amp;"] &lt;&gt; 'Other'","")</f>
        <v/>
      </c>
      <c r="V1490" t="s">
        <v>16</v>
      </c>
      <c r="W1490" t="s">
        <v>1819</v>
      </c>
      <c r="X1490" t="s">
        <v>1820</v>
      </c>
      <c r="Y1490" t="s">
        <v>1192</v>
      </c>
      <c r="Z1490" t="s">
        <v>1193</v>
      </c>
      <c r="AA1490" t="s">
        <v>2713</v>
      </c>
      <c r="AB1490" t="s">
        <v>2714</v>
      </c>
    </row>
    <row r="1491" spans="1:28" ht="15" hidden="1" customHeight="1" x14ac:dyDescent="0.2">
      <c r="A1491" t="s">
        <v>5087</v>
      </c>
      <c r="B1491" t="s">
        <v>64</v>
      </c>
      <c r="C1491" s="50">
        <f t="shared" ca="1" si="118"/>
        <v>13</v>
      </c>
      <c r="D1491" t="s">
        <v>4400</v>
      </c>
      <c r="F1491" s="34" t="str">
        <f>IF(AND(V1491="TEXT",AB1491&lt;&gt;""),"Coded",VLOOKUP(V1491,Lists!$E$1:$F$12,2,FALSE))</f>
        <v>Coded</v>
      </c>
      <c r="G1491" s="50">
        <f t="shared" ca="1" si="119"/>
        <v>8</v>
      </c>
      <c r="H1491" t="s">
        <v>4403</v>
      </c>
      <c r="J1491" s="34" t="str">
        <f t="shared" si="116"/>
        <v/>
      </c>
      <c r="K1491" s="34" t="str">
        <f t="shared" si="117"/>
        <v/>
      </c>
      <c r="O1491" t="s">
        <v>1015</v>
      </c>
      <c r="P1491" s="34" t="str">
        <f t="shared" si="120"/>
        <v/>
      </c>
      <c r="V1491" t="s">
        <v>16</v>
      </c>
      <c r="W1491" t="s">
        <v>1819</v>
      </c>
      <c r="X1491" t="s">
        <v>1820</v>
      </c>
      <c r="Y1491" t="s">
        <v>1192</v>
      </c>
      <c r="Z1491" t="s">
        <v>1193</v>
      </c>
      <c r="AA1491" t="s">
        <v>4403</v>
      </c>
      <c r="AB1491" t="s">
        <v>4404</v>
      </c>
    </row>
    <row r="1492" spans="1:28" ht="15" hidden="1" customHeight="1" x14ac:dyDescent="0.2">
      <c r="A1492" t="s">
        <v>5087</v>
      </c>
      <c r="B1492" t="s">
        <v>64</v>
      </c>
      <c r="C1492" s="50">
        <f t="shared" ca="1" si="118"/>
        <v>13</v>
      </c>
      <c r="D1492" t="s">
        <v>4400</v>
      </c>
      <c r="F1492" s="34" t="str">
        <f>IF(AND(V1492="TEXT",AB1492&lt;&gt;""),"Coded",VLOOKUP(V1492,Lists!$E$1:$F$12,2,FALSE))</f>
        <v>Coded</v>
      </c>
      <c r="G1492" s="50">
        <f t="shared" ca="1" si="119"/>
        <v>9</v>
      </c>
      <c r="H1492" t="s">
        <v>2717</v>
      </c>
      <c r="J1492" s="34" t="str">
        <f t="shared" si="116"/>
        <v/>
      </c>
      <c r="K1492" s="34" t="str">
        <f t="shared" si="117"/>
        <v/>
      </c>
      <c r="O1492" t="s">
        <v>1015</v>
      </c>
      <c r="P1492" s="34" t="str">
        <f t="shared" si="120"/>
        <v/>
      </c>
      <c r="V1492" t="s">
        <v>16</v>
      </c>
      <c r="W1492" t="s">
        <v>1819</v>
      </c>
      <c r="X1492" t="s">
        <v>1820</v>
      </c>
      <c r="Y1492" t="s">
        <v>1192</v>
      </c>
      <c r="Z1492" t="s">
        <v>1193</v>
      </c>
      <c r="AA1492" t="s">
        <v>2717</v>
      </c>
      <c r="AB1492" t="s">
        <v>2720</v>
      </c>
    </row>
    <row r="1493" spans="1:28" ht="15" hidden="1" customHeight="1" x14ac:dyDescent="0.2">
      <c r="A1493" t="s">
        <v>5087</v>
      </c>
      <c r="B1493" t="s">
        <v>64</v>
      </c>
      <c r="C1493" s="50">
        <f t="shared" ca="1" si="118"/>
        <v>13</v>
      </c>
      <c r="D1493" t="s">
        <v>4400</v>
      </c>
      <c r="F1493" s="34" t="str">
        <f>IF(AND(V1493="TEXT",AB1493&lt;&gt;""),"Coded",VLOOKUP(V1493,Lists!$E$1:$F$12,2,FALSE))</f>
        <v>Coded</v>
      </c>
      <c r="G1493" s="50">
        <f t="shared" ca="1" si="119"/>
        <v>10</v>
      </c>
      <c r="H1493" t="s">
        <v>2687</v>
      </c>
      <c r="J1493" s="34" t="str">
        <f t="shared" si="116"/>
        <v/>
      </c>
      <c r="K1493" s="34" t="str">
        <f t="shared" si="117"/>
        <v/>
      </c>
      <c r="O1493" t="s">
        <v>1015</v>
      </c>
      <c r="P1493" s="34" t="str">
        <f t="shared" si="120"/>
        <v/>
      </c>
      <c r="V1493" t="s">
        <v>16</v>
      </c>
      <c r="W1493" t="s">
        <v>1819</v>
      </c>
      <c r="X1493" t="s">
        <v>1820</v>
      </c>
      <c r="Y1493" t="s">
        <v>1192</v>
      </c>
      <c r="Z1493" t="s">
        <v>1193</v>
      </c>
      <c r="AA1493" t="s">
        <v>2687</v>
      </c>
      <c r="AB1493" t="s">
        <v>2690</v>
      </c>
    </row>
    <row r="1494" spans="1:28" ht="15" hidden="1" customHeight="1" x14ac:dyDescent="0.2">
      <c r="A1494" t="s">
        <v>5087</v>
      </c>
      <c r="B1494" t="s">
        <v>64</v>
      </c>
      <c r="C1494" s="50">
        <f t="shared" ca="1" si="118"/>
        <v>13</v>
      </c>
      <c r="D1494" t="s">
        <v>4400</v>
      </c>
      <c r="F1494" s="34" t="str">
        <f>IF(AND(V1494="TEXT",AB1494&lt;&gt;""),"Coded",VLOOKUP(V1494,Lists!$E$1:$F$12,2,FALSE))</f>
        <v>Coded</v>
      </c>
      <c r="G1494" s="50">
        <f t="shared" ca="1" si="119"/>
        <v>11</v>
      </c>
      <c r="H1494" t="s">
        <v>2668</v>
      </c>
      <c r="J1494" s="34" t="str">
        <f t="shared" si="116"/>
        <v/>
      </c>
      <c r="K1494" s="34" t="str">
        <f t="shared" si="117"/>
        <v/>
      </c>
      <c r="O1494" t="s">
        <v>1015</v>
      </c>
      <c r="P1494" s="34" t="str">
        <f t="shared" si="120"/>
        <v/>
      </c>
      <c r="V1494" t="s">
        <v>16</v>
      </c>
      <c r="W1494" t="s">
        <v>1819</v>
      </c>
      <c r="X1494" t="s">
        <v>1820</v>
      </c>
      <c r="Y1494" t="s">
        <v>1192</v>
      </c>
      <c r="Z1494" t="s">
        <v>1193</v>
      </c>
      <c r="AA1494" t="s">
        <v>2668</v>
      </c>
      <c r="AB1494" t="s">
        <v>2671</v>
      </c>
    </row>
    <row r="1495" spans="1:28" ht="15" hidden="1" customHeight="1" x14ac:dyDescent="0.2">
      <c r="A1495" t="s">
        <v>5087</v>
      </c>
      <c r="B1495" t="s">
        <v>64</v>
      </c>
      <c r="C1495" s="50">
        <f t="shared" ca="1" si="118"/>
        <v>13</v>
      </c>
      <c r="D1495" t="s">
        <v>4400</v>
      </c>
      <c r="F1495" s="34" t="str">
        <f>IF(AND(V1495="TEXT",AB1495&lt;&gt;""),"Coded",VLOOKUP(V1495,Lists!$E$1:$F$12,2,FALSE))</f>
        <v>Coded</v>
      </c>
      <c r="G1495" s="50">
        <f t="shared" ca="1" si="119"/>
        <v>12</v>
      </c>
      <c r="H1495" t="s">
        <v>2707</v>
      </c>
      <c r="J1495" s="34" t="str">
        <f t="shared" si="116"/>
        <v/>
      </c>
      <c r="K1495" s="34" t="str">
        <f t="shared" si="117"/>
        <v/>
      </c>
      <c r="O1495" t="s">
        <v>1015</v>
      </c>
      <c r="P1495" s="34" t="str">
        <f t="shared" si="120"/>
        <v/>
      </c>
      <c r="V1495" t="s">
        <v>16</v>
      </c>
      <c r="W1495" t="s">
        <v>1819</v>
      </c>
      <c r="X1495" t="s">
        <v>1820</v>
      </c>
      <c r="Y1495" t="s">
        <v>1192</v>
      </c>
      <c r="Z1495" t="s">
        <v>1193</v>
      </c>
      <c r="AA1495" t="s">
        <v>2707</v>
      </c>
      <c r="AB1495" t="s">
        <v>2708</v>
      </c>
    </row>
    <row r="1496" spans="1:28" ht="15" hidden="1" customHeight="1" x14ac:dyDescent="0.2">
      <c r="A1496" t="s">
        <v>5087</v>
      </c>
      <c r="B1496" t="s">
        <v>64</v>
      </c>
      <c r="C1496" s="50">
        <f t="shared" ca="1" si="118"/>
        <v>13</v>
      </c>
      <c r="D1496" t="s">
        <v>4400</v>
      </c>
      <c r="F1496" s="34" t="str">
        <f>IF(AND(V1496="TEXT",AB1496&lt;&gt;""),"Coded",VLOOKUP(V1496,Lists!$E$1:$F$12,2,FALSE))</f>
        <v>Coded</v>
      </c>
      <c r="G1496" s="50">
        <f t="shared" ca="1" si="119"/>
        <v>13</v>
      </c>
      <c r="H1496" t="s">
        <v>2652</v>
      </c>
      <c r="J1496" s="34" t="str">
        <f t="shared" si="116"/>
        <v/>
      </c>
      <c r="K1496" s="34" t="str">
        <f t="shared" si="117"/>
        <v/>
      </c>
      <c r="O1496" t="s">
        <v>1015</v>
      </c>
      <c r="P1496" s="34" t="str">
        <f t="shared" si="120"/>
        <v/>
      </c>
      <c r="V1496" t="s">
        <v>16</v>
      </c>
      <c r="W1496" t="s">
        <v>1819</v>
      </c>
      <c r="X1496" t="s">
        <v>1820</v>
      </c>
      <c r="Y1496" t="s">
        <v>1192</v>
      </c>
      <c r="Z1496" t="s">
        <v>1193</v>
      </c>
      <c r="AA1496" t="s">
        <v>2652</v>
      </c>
      <c r="AB1496" t="s">
        <v>2653</v>
      </c>
    </row>
    <row r="1497" spans="1:28" ht="15" hidden="1" customHeight="1" x14ac:dyDescent="0.2">
      <c r="A1497" t="s">
        <v>5087</v>
      </c>
      <c r="B1497" t="s">
        <v>64</v>
      </c>
      <c r="C1497" s="50">
        <f t="shared" ca="1" si="118"/>
        <v>13</v>
      </c>
      <c r="D1497" t="s">
        <v>4400</v>
      </c>
      <c r="F1497" s="34" t="str">
        <f>IF(AND(V1497="TEXT",AB1497&lt;&gt;""),"Coded",VLOOKUP(V1497,Lists!$E$1:$F$12,2,FALSE))</f>
        <v>Coded</v>
      </c>
      <c r="G1497" s="50">
        <f t="shared" ca="1" si="119"/>
        <v>14</v>
      </c>
      <c r="H1497" t="s">
        <v>2395</v>
      </c>
      <c r="J1497" s="34" t="str">
        <f t="shared" si="116"/>
        <v/>
      </c>
      <c r="K1497" s="34" t="str">
        <f t="shared" si="117"/>
        <v/>
      </c>
      <c r="O1497" t="s">
        <v>1015</v>
      </c>
      <c r="P1497" s="34" t="str">
        <f t="shared" si="120"/>
        <v/>
      </c>
      <c r="V1497" t="s">
        <v>16</v>
      </c>
      <c r="W1497" t="s">
        <v>1819</v>
      </c>
      <c r="X1497" t="s">
        <v>1820</v>
      </c>
      <c r="Y1497" t="s">
        <v>1192</v>
      </c>
      <c r="Z1497" t="s">
        <v>1193</v>
      </c>
      <c r="AA1497" t="s">
        <v>2395</v>
      </c>
      <c r="AB1497" t="s">
        <v>2700</v>
      </c>
    </row>
    <row r="1498" spans="1:28" ht="15" hidden="1" customHeight="1" x14ac:dyDescent="0.2">
      <c r="A1498" t="s">
        <v>5087</v>
      </c>
      <c r="B1498" t="s">
        <v>64</v>
      </c>
      <c r="C1498" s="50">
        <f t="shared" ca="1" si="118"/>
        <v>13</v>
      </c>
      <c r="D1498" t="s">
        <v>4400</v>
      </c>
      <c r="F1498" s="34" t="str">
        <f>IF(AND(V1498="TEXT",AB1498&lt;&gt;""),"Coded",VLOOKUP(V1498,Lists!$E$1:$F$12,2,FALSE))</f>
        <v>Coded</v>
      </c>
      <c r="G1498" s="50">
        <f t="shared" ca="1" si="119"/>
        <v>15</v>
      </c>
      <c r="H1498" t="s">
        <v>2728</v>
      </c>
      <c r="J1498" s="34" t="str">
        <f t="shared" si="116"/>
        <v/>
      </c>
      <c r="K1498" s="34" t="str">
        <f t="shared" si="117"/>
        <v/>
      </c>
      <c r="O1498" t="s">
        <v>1015</v>
      </c>
      <c r="P1498" s="34" t="str">
        <f t="shared" si="120"/>
        <v/>
      </c>
      <c r="V1498" t="s">
        <v>16</v>
      </c>
      <c r="W1498" t="s">
        <v>1819</v>
      </c>
      <c r="X1498" t="s">
        <v>1820</v>
      </c>
      <c r="Y1498" t="s">
        <v>1192</v>
      </c>
      <c r="Z1498" t="s">
        <v>1193</v>
      </c>
      <c r="AA1498" t="s">
        <v>2728</v>
      </c>
      <c r="AB1498" t="s">
        <v>2729</v>
      </c>
    </row>
    <row r="1499" spans="1:28" ht="15" hidden="1" customHeight="1" x14ac:dyDescent="0.2">
      <c r="A1499" t="s">
        <v>5087</v>
      </c>
      <c r="B1499" t="s">
        <v>64</v>
      </c>
      <c r="C1499" s="50">
        <f t="shared" ca="1" si="118"/>
        <v>13</v>
      </c>
      <c r="D1499" t="s">
        <v>4400</v>
      </c>
      <c r="F1499" s="34" t="str">
        <f>IF(AND(V1499="TEXT",AB1499&lt;&gt;""),"Coded",VLOOKUP(V1499,Lists!$E$1:$F$12,2,FALSE))</f>
        <v>Coded</v>
      </c>
      <c r="G1499" s="50">
        <f t="shared" ca="1" si="119"/>
        <v>16</v>
      </c>
      <c r="H1499" t="s">
        <v>4405</v>
      </c>
      <c r="J1499" s="34" t="str">
        <f t="shared" si="116"/>
        <v/>
      </c>
      <c r="K1499" s="34" t="str">
        <f t="shared" si="117"/>
        <v/>
      </c>
      <c r="O1499" t="s">
        <v>1015</v>
      </c>
      <c r="P1499" s="34" t="str">
        <f t="shared" si="120"/>
        <v/>
      </c>
      <c r="V1499" t="s">
        <v>16</v>
      </c>
      <c r="W1499" t="s">
        <v>1819</v>
      </c>
      <c r="X1499" t="s">
        <v>1820</v>
      </c>
      <c r="Y1499" t="s">
        <v>1192</v>
      </c>
      <c r="Z1499" t="s">
        <v>1193</v>
      </c>
      <c r="AA1499" t="s">
        <v>4405</v>
      </c>
      <c r="AB1499" t="s">
        <v>4406</v>
      </c>
    </row>
    <row r="1500" spans="1:28" ht="15" hidden="1" customHeight="1" x14ac:dyDescent="0.2">
      <c r="A1500" t="s">
        <v>5087</v>
      </c>
      <c r="B1500" t="s">
        <v>64</v>
      </c>
      <c r="C1500" s="50">
        <f t="shared" ca="1" si="118"/>
        <v>13</v>
      </c>
      <c r="D1500" t="s">
        <v>4400</v>
      </c>
      <c r="F1500" s="34" t="str">
        <f>IF(AND(V1500="TEXT",AB1500&lt;&gt;""),"Coded",VLOOKUP(V1500,Lists!$E$1:$F$12,2,FALSE))</f>
        <v>Coded</v>
      </c>
      <c r="G1500" s="50">
        <f t="shared" ca="1" si="119"/>
        <v>17</v>
      </c>
      <c r="H1500" t="s">
        <v>2664</v>
      </c>
      <c r="J1500" s="34" t="str">
        <f t="shared" si="116"/>
        <v/>
      </c>
      <c r="K1500" s="34" t="str">
        <f t="shared" si="117"/>
        <v/>
      </c>
      <c r="O1500" t="s">
        <v>1015</v>
      </c>
      <c r="P1500" s="34" t="str">
        <f t="shared" si="120"/>
        <v/>
      </c>
      <c r="V1500" t="s">
        <v>16</v>
      </c>
      <c r="W1500" t="s">
        <v>1819</v>
      </c>
      <c r="X1500" t="s">
        <v>1820</v>
      </c>
      <c r="Y1500" t="s">
        <v>1192</v>
      </c>
      <c r="Z1500" t="s">
        <v>1193</v>
      </c>
      <c r="AA1500" t="s">
        <v>2664</v>
      </c>
      <c r="AB1500" t="s">
        <v>2665</v>
      </c>
    </row>
    <row r="1501" spans="1:28" ht="15" hidden="1" customHeight="1" x14ac:dyDescent="0.2">
      <c r="A1501" t="s">
        <v>5087</v>
      </c>
      <c r="B1501" t="s">
        <v>64</v>
      </c>
      <c r="C1501" s="50">
        <f t="shared" ca="1" si="118"/>
        <v>13</v>
      </c>
      <c r="D1501" t="s">
        <v>4400</v>
      </c>
      <c r="F1501" s="34" t="str">
        <f>IF(AND(V1501="TEXT",AB1501&lt;&gt;""),"Coded",VLOOKUP(V1501,Lists!$E$1:$F$12,2,FALSE))</f>
        <v>Coded</v>
      </c>
      <c r="G1501" s="50">
        <f t="shared" ca="1" si="119"/>
        <v>18</v>
      </c>
      <c r="H1501" t="s">
        <v>2740</v>
      </c>
      <c r="J1501" s="34" t="str">
        <f t="shared" si="116"/>
        <v/>
      </c>
      <c r="K1501" s="34" t="str">
        <f t="shared" si="117"/>
        <v/>
      </c>
      <c r="O1501" t="s">
        <v>1015</v>
      </c>
      <c r="P1501" s="34" t="str">
        <f t="shared" si="120"/>
        <v/>
      </c>
      <c r="V1501" t="s">
        <v>16</v>
      </c>
      <c r="W1501" t="s">
        <v>1819</v>
      </c>
      <c r="X1501" t="s">
        <v>1820</v>
      </c>
      <c r="Y1501" t="s">
        <v>1192</v>
      </c>
      <c r="Z1501" t="s">
        <v>1193</v>
      </c>
      <c r="AA1501" t="s">
        <v>2740</v>
      </c>
      <c r="AB1501" t="s">
        <v>2741</v>
      </c>
    </row>
    <row r="1502" spans="1:28" ht="15" hidden="1" customHeight="1" x14ac:dyDescent="0.2">
      <c r="A1502" t="s">
        <v>5087</v>
      </c>
      <c r="B1502" t="s">
        <v>64</v>
      </c>
      <c r="C1502" s="50">
        <f t="shared" ca="1" si="118"/>
        <v>13</v>
      </c>
      <c r="D1502" t="s">
        <v>4400</v>
      </c>
      <c r="F1502" s="34" t="str">
        <f>IF(AND(V1502="TEXT",AB1502&lt;&gt;""),"Coded",VLOOKUP(V1502,Lists!$E$1:$F$12,2,FALSE))</f>
        <v>Coded</v>
      </c>
      <c r="G1502" s="50">
        <f t="shared" ca="1" si="119"/>
        <v>19</v>
      </c>
      <c r="H1502" t="s">
        <v>4407</v>
      </c>
      <c r="J1502" s="34" t="str">
        <f t="shared" si="116"/>
        <v/>
      </c>
      <c r="K1502" s="34" t="str">
        <f t="shared" si="117"/>
        <v/>
      </c>
      <c r="O1502" t="s">
        <v>1015</v>
      </c>
      <c r="P1502" s="34" t="str">
        <f t="shared" si="120"/>
        <v/>
      </c>
      <c r="V1502" t="s">
        <v>16</v>
      </c>
      <c r="W1502" t="s">
        <v>1819</v>
      </c>
      <c r="X1502" t="s">
        <v>1820</v>
      </c>
      <c r="Y1502" t="s">
        <v>1192</v>
      </c>
      <c r="Z1502" t="s">
        <v>1193</v>
      </c>
      <c r="AA1502" t="s">
        <v>4407</v>
      </c>
      <c r="AB1502" t="s">
        <v>4408</v>
      </c>
    </row>
    <row r="1503" spans="1:28" ht="15" hidden="1" customHeight="1" x14ac:dyDescent="0.2">
      <c r="A1503" t="s">
        <v>5087</v>
      </c>
      <c r="B1503" t="s">
        <v>64</v>
      </c>
      <c r="C1503" s="50">
        <f t="shared" ca="1" si="118"/>
        <v>13</v>
      </c>
      <c r="D1503" t="s">
        <v>4400</v>
      </c>
      <c r="F1503" s="34" t="str">
        <f>IF(AND(V1503="TEXT",AB1503&lt;&gt;""),"Coded",VLOOKUP(V1503,Lists!$E$1:$F$12,2,FALSE))</f>
        <v>Coded</v>
      </c>
      <c r="G1503" s="50">
        <f t="shared" ca="1" si="119"/>
        <v>20</v>
      </c>
      <c r="H1503" t="s">
        <v>4409</v>
      </c>
      <c r="J1503" s="34" t="str">
        <f t="shared" si="116"/>
        <v/>
      </c>
      <c r="K1503" s="34" t="str">
        <f t="shared" si="117"/>
        <v/>
      </c>
      <c r="O1503" t="s">
        <v>1015</v>
      </c>
      <c r="P1503" s="34" t="str">
        <f t="shared" si="120"/>
        <v/>
      </c>
      <c r="V1503" t="s">
        <v>16</v>
      </c>
      <c r="W1503" t="s">
        <v>1819</v>
      </c>
      <c r="X1503" t="s">
        <v>1820</v>
      </c>
      <c r="Y1503" t="s">
        <v>1192</v>
      </c>
      <c r="Z1503" t="s">
        <v>1193</v>
      </c>
      <c r="AA1503" t="s">
        <v>4409</v>
      </c>
      <c r="AB1503" t="s">
        <v>4410</v>
      </c>
    </row>
    <row r="1504" spans="1:28" ht="15" hidden="1" customHeight="1" x14ac:dyDescent="0.2">
      <c r="A1504" t="s">
        <v>5087</v>
      </c>
      <c r="B1504" t="s">
        <v>64</v>
      </c>
      <c r="C1504" s="50">
        <f t="shared" ca="1" si="118"/>
        <v>13</v>
      </c>
      <c r="D1504" t="s">
        <v>4400</v>
      </c>
      <c r="F1504" s="34" t="str">
        <f>IF(AND(V1504="TEXT",AB1504&lt;&gt;""),"Coded",VLOOKUP(V1504,Lists!$E$1:$F$12,2,FALSE))</f>
        <v>Coded</v>
      </c>
      <c r="G1504" s="50">
        <f t="shared" ca="1" si="119"/>
        <v>21</v>
      </c>
      <c r="H1504" t="s">
        <v>4411</v>
      </c>
      <c r="J1504" s="34" t="str">
        <f t="shared" si="116"/>
        <v/>
      </c>
      <c r="K1504" s="34" t="str">
        <f t="shared" si="117"/>
        <v/>
      </c>
      <c r="O1504" t="s">
        <v>1015</v>
      </c>
      <c r="P1504" s="34" t="str">
        <f t="shared" si="120"/>
        <v/>
      </c>
      <c r="V1504" t="s">
        <v>16</v>
      </c>
      <c r="W1504" t="s">
        <v>1819</v>
      </c>
      <c r="X1504" t="s">
        <v>1820</v>
      </c>
      <c r="Y1504" t="s">
        <v>1192</v>
      </c>
      <c r="Z1504" t="s">
        <v>1193</v>
      </c>
      <c r="AA1504" t="s">
        <v>4411</v>
      </c>
      <c r="AB1504" t="s">
        <v>4412</v>
      </c>
    </row>
    <row r="1505" spans="1:28" ht="15" hidden="1" customHeight="1" x14ac:dyDescent="0.2">
      <c r="A1505" t="s">
        <v>5087</v>
      </c>
      <c r="B1505" t="s">
        <v>64</v>
      </c>
      <c r="C1505" s="50">
        <f t="shared" ca="1" si="118"/>
        <v>13</v>
      </c>
      <c r="D1505" t="s">
        <v>4400</v>
      </c>
      <c r="F1505" s="34" t="str">
        <f>IF(AND(V1505="TEXT",AB1505&lt;&gt;""),"Coded",VLOOKUP(V1505,Lists!$E$1:$F$12,2,FALSE))</f>
        <v>Coded</v>
      </c>
      <c r="G1505" s="50">
        <f t="shared" ca="1" si="119"/>
        <v>22</v>
      </c>
      <c r="H1505" t="s">
        <v>2733</v>
      </c>
      <c r="J1505" s="34" t="str">
        <f t="shared" si="116"/>
        <v/>
      </c>
      <c r="K1505" s="34" t="str">
        <f t="shared" si="117"/>
        <v/>
      </c>
      <c r="O1505" t="s">
        <v>1015</v>
      </c>
      <c r="P1505" s="34" t="str">
        <f t="shared" si="120"/>
        <v/>
      </c>
      <c r="V1505" t="s">
        <v>16</v>
      </c>
      <c r="W1505" t="s">
        <v>1819</v>
      </c>
      <c r="X1505" t="s">
        <v>1820</v>
      </c>
      <c r="Y1505" t="s">
        <v>1192</v>
      </c>
      <c r="Z1505" t="s">
        <v>1193</v>
      </c>
      <c r="AA1505" t="s">
        <v>2733</v>
      </c>
      <c r="AB1505" t="s">
        <v>2734</v>
      </c>
    </row>
    <row r="1506" spans="1:28" ht="15" hidden="1" customHeight="1" x14ac:dyDescent="0.2">
      <c r="A1506" t="s">
        <v>5087</v>
      </c>
      <c r="B1506" t="s">
        <v>64</v>
      </c>
      <c r="C1506" s="50">
        <f t="shared" ca="1" si="118"/>
        <v>13</v>
      </c>
      <c r="D1506" t="s">
        <v>4400</v>
      </c>
      <c r="F1506" s="34" t="str">
        <f>IF(AND(V1506="TEXT",AB1506&lt;&gt;""),"Coded",VLOOKUP(V1506,Lists!$E$1:$F$12,2,FALSE))</f>
        <v>Coded</v>
      </c>
      <c r="G1506" s="50">
        <f t="shared" ca="1" si="119"/>
        <v>23</v>
      </c>
      <c r="H1506" t="s">
        <v>4413</v>
      </c>
      <c r="J1506" s="34" t="str">
        <f t="shared" si="116"/>
        <v/>
      </c>
      <c r="K1506" s="34" t="str">
        <f t="shared" si="117"/>
        <v/>
      </c>
      <c r="O1506" t="s">
        <v>1015</v>
      </c>
      <c r="P1506" s="34" t="str">
        <f t="shared" si="120"/>
        <v/>
      </c>
      <c r="V1506" t="s">
        <v>16</v>
      </c>
      <c r="W1506" t="s">
        <v>1819</v>
      </c>
      <c r="X1506" t="s">
        <v>1820</v>
      </c>
      <c r="Y1506" t="s">
        <v>1192</v>
      </c>
      <c r="Z1506" t="s">
        <v>1193</v>
      </c>
      <c r="AA1506" t="s">
        <v>4413</v>
      </c>
      <c r="AB1506" t="s">
        <v>4414</v>
      </c>
    </row>
    <row r="1507" spans="1:28" ht="15" hidden="1" customHeight="1" x14ac:dyDescent="0.2">
      <c r="A1507" t="s">
        <v>5087</v>
      </c>
      <c r="B1507" t="s">
        <v>64</v>
      </c>
      <c r="C1507" s="50">
        <f t="shared" ca="1" si="118"/>
        <v>13</v>
      </c>
      <c r="D1507" t="s">
        <v>4400</v>
      </c>
      <c r="F1507" s="34" t="str">
        <f>IF(AND(V1507="TEXT",AB1507&lt;&gt;""),"Coded",VLOOKUP(V1507,Lists!$E$1:$F$12,2,FALSE))</f>
        <v>Coded</v>
      </c>
      <c r="G1507" s="50">
        <f t="shared" ca="1" si="119"/>
        <v>24</v>
      </c>
      <c r="H1507" t="s">
        <v>2475</v>
      </c>
      <c r="J1507" s="34" t="str">
        <f t="shared" si="116"/>
        <v/>
      </c>
      <c r="K1507" s="34" t="str">
        <f t="shared" si="117"/>
        <v/>
      </c>
      <c r="O1507" t="s">
        <v>1015</v>
      </c>
      <c r="P1507" s="34" t="str">
        <f t="shared" si="120"/>
        <v/>
      </c>
      <c r="V1507" t="s">
        <v>16</v>
      </c>
      <c r="W1507" t="s">
        <v>1819</v>
      </c>
      <c r="X1507" t="s">
        <v>1820</v>
      </c>
      <c r="Y1507" t="s">
        <v>1192</v>
      </c>
      <c r="Z1507" t="s">
        <v>1193</v>
      </c>
      <c r="AA1507" t="s">
        <v>2475</v>
      </c>
      <c r="AB1507" t="s">
        <v>4415</v>
      </c>
    </row>
    <row r="1508" spans="1:28" ht="15" hidden="1" customHeight="1" x14ac:dyDescent="0.2">
      <c r="A1508" t="s">
        <v>5087</v>
      </c>
      <c r="B1508" t="s">
        <v>64</v>
      </c>
      <c r="C1508" s="50">
        <f t="shared" ca="1" si="118"/>
        <v>13</v>
      </c>
      <c r="D1508" t="s">
        <v>4400</v>
      </c>
      <c r="F1508" s="34" t="str">
        <f>IF(AND(V1508="TEXT",AB1508&lt;&gt;""),"Coded",VLOOKUP(V1508,Lists!$E$1:$F$12,2,FALSE))</f>
        <v>Coded</v>
      </c>
      <c r="G1508" s="50">
        <f t="shared" ca="1" si="119"/>
        <v>25</v>
      </c>
      <c r="H1508" t="s">
        <v>4416</v>
      </c>
      <c r="J1508" s="34" t="str">
        <f t="shared" si="116"/>
        <v/>
      </c>
      <c r="K1508" s="34" t="str">
        <f t="shared" si="117"/>
        <v/>
      </c>
      <c r="O1508" t="s">
        <v>1015</v>
      </c>
      <c r="P1508" s="34" t="str">
        <f t="shared" si="120"/>
        <v/>
      </c>
      <c r="V1508" t="s">
        <v>16</v>
      </c>
      <c r="W1508" t="s">
        <v>1819</v>
      </c>
      <c r="X1508" t="s">
        <v>1820</v>
      </c>
      <c r="Y1508" t="s">
        <v>1192</v>
      </c>
      <c r="Z1508" t="s">
        <v>1193</v>
      </c>
      <c r="AA1508" t="s">
        <v>4416</v>
      </c>
      <c r="AB1508" t="s">
        <v>4417</v>
      </c>
    </row>
    <row r="1509" spans="1:28" ht="15" hidden="1" customHeight="1" x14ac:dyDescent="0.2">
      <c r="A1509" t="s">
        <v>5087</v>
      </c>
      <c r="B1509" t="s">
        <v>64</v>
      </c>
      <c r="C1509" s="50">
        <f t="shared" ca="1" si="118"/>
        <v>13</v>
      </c>
      <c r="D1509" t="s">
        <v>4400</v>
      </c>
      <c r="F1509" s="34" t="str">
        <f>IF(AND(V1509="TEXT",AB1509&lt;&gt;""),"Coded",VLOOKUP(V1509,Lists!$E$1:$F$12,2,FALSE))</f>
        <v>Coded</v>
      </c>
      <c r="G1509" s="50">
        <f t="shared" ca="1" si="119"/>
        <v>26</v>
      </c>
      <c r="H1509" t="s">
        <v>2645</v>
      </c>
      <c r="J1509" s="34" t="str">
        <f t="shared" si="116"/>
        <v/>
      </c>
      <c r="K1509" s="34" t="str">
        <f t="shared" si="117"/>
        <v/>
      </c>
      <c r="O1509" t="s">
        <v>1015</v>
      </c>
      <c r="P1509" s="34" t="str">
        <f t="shared" si="120"/>
        <v/>
      </c>
      <c r="V1509" t="s">
        <v>16</v>
      </c>
      <c r="W1509" t="s">
        <v>1819</v>
      </c>
      <c r="X1509" t="s">
        <v>1820</v>
      </c>
      <c r="Y1509" t="s">
        <v>1192</v>
      </c>
      <c r="Z1509" t="s">
        <v>1193</v>
      </c>
      <c r="AA1509" t="s">
        <v>2645</v>
      </c>
      <c r="AB1509" t="s">
        <v>2646</v>
      </c>
    </row>
    <row r="1510" spans="1:28" ht="15" hidden="1" customHeight="1" x14ac:dyDescent="0.2">
      <c r="A1510" t="s">
        <v>5087</v>
      </c>
      <c r="B1510" t="s">
        <v>64</v>
      </c>
      <c r="C1510" s="50">
        <f t="shared" ca="1" si="118"/>
        <v>13</v>
      </c>
      <c r="D1510" t="s">
        <v>4400</v>
      </c>
      <c r="F1510" s="34" t="str">
        <f>IF(AND(V1510="TEXT",AB1510&lt;&gt;""),"Coded",VLOOKUP(V1510,Lists!$E$1:$F$12,2,FALSE))</f>
        <v>Coded</v>
      </c>
      <c r="G1510" s="50">
        <f t="shared" ca="1" si="119"/>
        <v>27</v>
      </c>
      <c r="H1510" t="s">
        <v>2675</v>
      </c>
      <c r="J1510" s="34" t="str">
        <f t="shared" si="116"/>
        <v/>
      </c>
      <c r="K1510" s="34" t="str">
        <f t="shared" si="117"/>
        <v/>
      </c>
      <c r="O1510" t="s">
        <v>1015</v>
      </c>
      <c r="P1510" s="34" t="str">
        <f t="shared" si="120"/>
        <v/>
      </c>
      <c r="V1510" t="s">
        <v>16</v>
      </c>
      <c r="W1510" t="s">
        <v>1819</v>
      </c>
      <c r="X1510" t="s">
        <v>1820</v>
      </c>
      <c r="Y1510" t="s">
        <v>1192</v>
      </c>
      <c r="Z1510" t="s">
        <v>1193</v>
      </c>
      <c r="AA1510" t="s">
        <v>2675</v>
      </c>
      <c r="AB1510" t="s">
        <v>2676</v>
      </c>
    </row>
    <row r="1511" spans="1:28" ht="15" hidden="1" customHeight="1" x14ac:dyDescent="0.2">
      <c r="A1511" t="s">
        <v>5087</v>
      </c>
      <c r="B1511" t="s">
        <v>64</v>
      </c>
      <c r="C1511" s="50">
        <f t="shared" ca="1" si="118"/>
        <v>13</v>
      </c>
      <c r="D1511" t="s">
        <v>4400</v>
      </c>
      <c r="F1511" s="34" t="str">
        <f>IF(AND(V1511="TEXT",AB1511&lt;&gt;""),"Coded",VLOOKUP(V1511,Lists!$E$1:$F$12,2,FALSE))</f>
        <v>Coded</v>
      </c>
      <c r="G1511" s="50">
        <f t="shared" ca="1" si="119"/>
        <v>28</v>
      </c>
      <c r="H1511" t="s">
        <v>2723</v>
      </c>
      <c r="J1511" s="34" t="str">
        <f t="shared" si="116"/>
        <v/>
      </c>
      <c r="K1511" s="34" t="str">
        <f t="shared" si="117"/>
        <v/>
      </c>
      <c r="O1511" t="s">
        <v>1015</v>
      </c>
      <c r="P1511" s="34" t="str">
        <f t="shared" si="120"/>
        <v/>
      </c>
      <c r="V1511" t="s">
        <v>16</v>
      </c>
      <c r="W1511" t="s">
        <v>1819</v>
      </c>
      <c r="X1511" t="s">
        <v>1820</v>
      </c>
      <c r="Y1511" t="s">
        <v>1192</v>
      </c>
      <c r="Z1511" t="s">
        <v>1193</v>
      </c>
      <c r="AA1511" t="s">
        <v>2723</v>
      </c>
      <c r="AB1511" t="s">
        <v>2724</v>
      </c>
    </row>
    <row r="1512" spans="1:28" ht="15" hidden="1" customHeight="1" x14ac:dyDescent="0.2">
      <c r="A1512" t="s">
        <v>5087</v>
      </c>
      <c r="B1512" t="s">
        <v>64</v>
      </c>
      <c r="C1512" s="50">
        <f t="shared" ca="1" si="118"/>
        <v>14</v>
      </c>
      <c r="D1512" t="s">
        <v>4418</v>
      </c>
      <c r="F1512" s="34" t="str">
        <f>IF(AND(V1512="TEXT",AB1512&lt;&gt;""),"Coded",VLOOKUP(V1512,Lists!$E$1:$F$12,2,FALSE))</f>
        <v>Coded</v>
      </c>
      <c r="G1512" s="50">
        <f t="shared" ca="1" si="119"/>
        <v>1</v>
      </c>
      <c r="H1512" t="s">
        <v>2683</v>
      </c>
      <c r="J1512" s="34" t="str">
        <f t="shared" si="116"/>
        <v/>
      </c>
      <c r="K1512" s="34" t="str">
        <f t="shared" si="117"/>
        <v/>
      </c>
      <c r="O1512" t="s">
        <v>1015</v>
      </c>
      <c r="P1512" s="34" t="str">
        <f t="shared" si="120"/>
        <v/>
      </c>
      <c r="V1512" t="s">
        <v>16</v>
      </c>
      <c r="W1512" t="s">
        <v>5159</v>
      </c>
      <c r="X1512" t="s">
        <v>5160</v>
      </c>
      <c r="Y1512" t="s">
        <v>5161</v>
      </c>
      <c r="Z1512" t="s">
        <v>5162</v>
      </c>
      <c r="AA1512" t="s">
        <v>2683</v>
      </c>
      <c r="AB1512" t="s">
        <v>5163</v>
      </c>
    </row>
    <row r="1513" spans="1:28" ht="15" hidden="1" customHeight="1" x14ac:dyDescent="0.2">
      <c r="A1513" t="s">
        <v>5087</v>
      </c>
      <c r="B1513" t="s">
        <v>64</v>
      </c>
      <c r="C1513" s="50">
        <f t="shared" ca="1" si="118"/>
        <v>14</v>
      </c>
      <c r="D1513" t="s">
        <v>4418</v>
      </c>
      <c r="F1513" s="34" t="str">
        <f>IF(AND(V1513="TEXT",AB1513&lt;&gt;""),"Coded",VLOOKUP(V1513,Lists!$E$1:$F$12,2,FALSE))</f>
        <v>Coded</v>
      </c>
      <c r="G1513" s="50">
        <f t="shared" ca="1" si="119"/>
        <v>2</v>
      </c>
      <c r="H1513" t="s">
        <v>2627</v>
      </c>
      <c r="J1513" s="34" t="str">
        <f t="shared" si="116"/>
        <v/>
      </c>
      <c r="K1513" s="34" t="str">
        <f t="shared" si="117"/>
        <v/>
      </c>
      <c r="O1513" t="s">
        <v>1015</v>
      </c>
      <c r="P1513" s="34" t="str">
        <f t="shared" si="120"/>
        <v/>
      </c>
      <c r="V1513" t="s">
        <v>16</v>
      </c>
      <c r="W1513" t="s">
        <v>5159</v>
      </c>
      <c r="X1513" t="s">
        <v>5160</v>
      </c>
      <c r="Y1513" t="s">
        <v>5161</v>
      </c>
      <c r="Z1513" t="s">
        <v>5162</v>
      </c>
      <c r="AA1513" t="s">
        <v>2627</v>
      </c>
      <c r="AB1513" t="s">
        <v>5164</v>
      </c>
    </row>
    <row r="1514" spans="1:28" ht="15" hidden="1" customHeight="1" x14ac:dyDescent="0.2">
      <c r="A1514" t="s">
        <v>5087</v>
      </c>
      <c r="B1514" t="s">
        <v>64</v>
      </c>
      <c r="C1514" s="50">
        <f t="shared" ca="1" si="118"/>
        <v>14</v>
      </c>
      <c r="D1514" t="s">
        <v>4418</v>
      </c>
      <c r="F1514" s="34" t="str">
        <f>IF(AND(V1514="TEXT",AB1514&lt;&gt;""),"Coded",VLOOKUP(V1514,Lists!$E$1:$F$12,2,FALSE))</f>
        <v>Coded</v>
      </c>
      <c r="G1514" s="50">
        <f t="shared" ca="1" si="119"/>
        <v>3</v>
      </c>
      <c r="H1514" t="s">
        <v>4401</v>
      </c>
      <c r="J1514" s="34" t="str">
        <f t="shared" si="116"/>
        <v/>
      </c>
      <c r="K1514" s="34" t="str">
        <f t="shared" si="117"/>
        <v/>
      </c>
      <c r="O1514" t="s">
        <v>1015</v>
      </c>
      <c r="P1514" s="34" t="str">
        <f t="shared" si="120"/>
        <v/>
      </c>
      <c r="V1514" t="s">
        <v>16</v>
      </c>
      <c r="W1514" t="s">
        <v>5159</v>
      </c>
      <c r="X1514" t="s">
        <v>5160</v>
      </c>
      <c r="Y1514" t="s">
        <v>5161</v>
      </c>
      <c r="Z1514" t="s">
        <v>5162</v>
      </c>
      <c r="AA1514" t="s">
        <v>4401</v>
      </c>
      <c r="AB1514" t="s">
        <v>5165</v>
      </c>
    </row>
    <row r="1515" spans="1:28" ht="15" hidden="1" customHeight="1" x14ac:dyDescent="0.2">
      <c r="A1515" t="s">
        <v>5087</v>
      </c>
      <c r="B1515" t="s">
        <v>64</v>
      </c>
      <c r="C1515" s="50">
        <f t="shared" ca="1" si="118"/>
        <v>14</v>
      </c>
      <c r="D1515" t="s">
        <v>4418</v>
      </c>
      <c r="F1515" s="34" t="str">
        <f>IF(AND(V1515="TEXT",AB1515&lt;&gt;""),"Coded",VLOOKUP(V1515,Lists!$E$1:$F$12,2,FALSE))</f>
        <v>Coded</v>
      </c>
      <c r="G1515" s="50">
        <f t="shared" ca="1" si="119"/>
        <v>4</v>
      </c>
      <c r="H1515" t="s">
        <v>2638</v>
      </c>
      <c r="J1515" s="34" t="str">
        <f t="shared" si="116"/>
        <v/>
      </c>
      <c r="K1515" s="34" t="str">
        <f t="shared" si="117"/>
        <v/>
      </c>
      <c r="O1515" t="s">
        <v>1015</v>
      </c>
      <c r="P1515" s="34" t="str">
        <f t="shared" si="120"/>
        <v/>
      </c>
      <c r="V1515" t="s">
        <v>16</v>
      </c>
      <c r="W1515" t="s">
        <v>5159</v>
      </c>
      <c r="X1515" t="s">
        <v>5160</v>
      </c>
      <c r="Y1515" t="s">
        <v>5161</v>
      </c>
      <c r="Z1515" t="s">
        <v>5162</v>
      </c>
      <c r="AA1515" t="s">
        <v>2638</v>
      </c>
      <c r="AB1515" t="s">
        <v>5166</v>
      </c>
    </row>
    <row r="1516" spans="1:28" ht="15" hidden="1" customHeight="1" x14ac:dyDescent="0.2">
      <c r="A1516" t="s">
        <v>5087</v>
      </c>
      <c r="B1516" t="s">
        <v>64</v>
      </c>
      <c r="C1516" s="50">
        <f t="shared" ca="1" si="118"/>
        <v>14</v>
      </c>
      <c r="D1516" t="s">
        <v>4418</v>
      </c>
      <c r="F1516" s="34" t="str">
        <f>IF(AND(V1516="TEXT",AB1516&lt;&gt;""),"Coded",VLOOKUP(V1516,Lists!$E$1:$F$12,2,FALSE))</f>
        <v>Coded</v>
      </c>
      <c r="G1516" s="50">
        <f t="shared" ca="1" si="119"/>
        <v>5</v>
      </c>
      <c r="H1516" t="s">
        <v>2693</v>
      </c>
      <c r="J1516" s="34" t="str">
        <f t="shared" si="116"/>
        <v/>
      </c>
      <c r="K1516" s="34" t="str">
        <f t="shared" si="117"/>
        <v/>
      </c>
      <c r="O1516" t="s">
        <v>1015</v>
      </c>
      <c r="P1516" s="34" t="str">
        <f t="shared" si="120"/>
        <v/>
      </c>
      <c r="V1516" t="s">
        <v>16</v>
      </c>
      <c r="W1516" t="s">
        <v>5159</v>
      </c>
      <c r="X1516" t="s">
        <v>5160</v>
      </c>
      <c r="Y1516" t="s">
        <v>5161</v>
      </c>
      <c r="Z1516" t="s">
        <v>5162</v>
      </c>
      <c r="AA1516" t="s">
        <v>2693</v>
      </c>
      <c r="AB1516" t="s">
        <v>5167</v>
      </c>
    </row>
    <row r="1517" spans="1:28" ht="15" hidden="1" customHeight="1" x14ac:dyDescent="0.2">
      <c r="A1517" t="s">
        <v>5087</v>
      </c>
      <c r="B1517" t="s">
        <v>64</v>
      </c>
      <c r="C1517" s="50">
        <f t="shared" ca="1" si="118"/>
        <v>14</v>
      </c>
      <c r="D1517" t="s">
        <v>4418</v>
      </c>
      <c r="F1517" s="34" t="str">
        <f>IF(AND(V1517="TEXT",AB1517&lt;&gt;""),"Coded",VLOOKUP(V1517,Lists!$E$1:$F$12,2,FALSE))</f>
        <v>Coded</v>
      </c>
      <c r="G1517" s="50">
        <f t="shared" ca="1" si="119"/>
        <v>6</v>
      </c>
      <c r="H1517" t="s">
        <v>2713</v>
      </c>
      <c r="J1517" s="34" t="str">
        <f t="shared" si="116"/>
        <v/>
      </c>
      <c r="K1517" s="34" t="str">
        <f t="shared" si="117"/>
        <v/>
      </c>
      <c r="O1517" t="s">
        <v>1015</v>
      </c>
      <c r="P1517" s="34" t="str">
        <f t="shared" si="120"/>
        <v/>
      </c>
      <c r="V1517" t="s">
        <v>16</v>
      </c>
      <c r="W1517" t="s">
        <v>5159</v>
      </c>
      <c r="X1517" t="s">
        <v>5160</v>
      </c>
      <c r="Y1517" t="s">
        <v>5161</v>
      </c>
      <c r="Z1517" t="s">
        <v>5162</v>
      </c>
      <c r="AA1517" t="s">
        <v>2713</v>
      </c>
      <c r="AB1517" t="s">
        <v>5168</v>
      </c>
    </row>
    <row r="1518" spans="1:28" ht="15" hidden="1" customHeight="1" x14ac:dyDescent="0.2">
      <c r="A1518" t="s">
        <v>5087</v>
      </c>
      <c r="B1518" t="s">
        <v>64</v>
      </c>
      <c r="C1518" s="50">
        <f t="shared" ca="1" si="118"/>
        <v>14</v>
      </c>
      <c r="D1518" t="s">
        <v>4418</v>
      </c>
      <c r="F1518" s="34" t="str">
        <f>IF(AND(V1518="TEXT",AB1518&lt;&gt;""),"Coded",VLOOKUP(V1518,Lists!$E$1:$F$12,2,FALSE))</f>
        <v>Coded</v>
      </c>
      <c r="G1518" s="50">
        <f t="shared" ca="1" si="119"/>
        <v>7</v>
      </c>
      <c r="H1518" t="s">
        <v>4403</v>
      </c>
      <c r="J1518" s="34" t="str">
        <f t="shared" si="116"/>
        <v/>
      </c>
      <c r="K1518" s="34" t="str">
        <f t="shared" si="117"/>
        <v/>
      </c>
      <c r="O1518" t="s">
        <v>1015</v>
      </c>
      <c r="P1518" s="34" t="str">
        <f t="shared" si="120"/>
        <v/>
      </c>
      <c r="V1518" t="s">
        <v>16</v>
      </c>
      <c r="W1518" t="s">
        <v>5159</v>
      </c>
      <c r="X1518" t="s">
        <v>5160</v>
      </c>
      <c r="Y1518" t="s">
        <v>5161</v>
      </c>
      <c r="Z1518" t="s">
        <v>5162</v>
      </c>
      <c r="AA1518" t="s">
        <v>4403</v>
      </c>
      <c r="AB1518" t="s">
        <v>5169</v>
      </c>
    </row>
    <row r="1519" spans="1:28" ht="15" hidden="1" customHeight="1" x14ac:dyDescent="0.2">
      <c r="A1519" t="s">
        <v>5087</v>
      </c>
      <c r="B1519" t="s">
        <v>64</v>
      </c>
      <c r="C1519" s="50">
        <f t="shared" ca="1" si="118"/>
        <v>14</v>
      </c>
      <c r="D1519" t="s">
        <v>4418</v>
      </c>
      <c r="F1519" s="34" t="str">
        <f>IF(AND(V1519="TEXT",AB1519&lt;&gt;""),"Coded",VLOOKUP(V1519,Lists!$E$1:$F$12,2,FALSE))</f>
        <v>Coded</v>
      </c>
      <c r="G1519" s="50">
        <f t="shared" ca="1" si="119"/>
        <v>8</v>
      </c>
      <c r="H1519" t="s">
        <v>2717</v>
      </c>
      <c r="J1519" s="34" t="str">
        <f t="shared" si="116"/>
        <v/>
      </c>
      <c r="K1519" s="34" t="str">
        <f t="shared" si="117"/>
        <v/>
      </c>
      <c r="O1519" t="s">
        <v>1015</v>
      </c>
      <c r="P1519" s="34" t="str">
        <f t="shared" si="120"/>
        <v/>
      </c>
      <c r="V1519" t="s">
        <v>16</v>
      </c>
      <c r="W1519" t="s">
        <v>5159</v>
      </c>
      <c r="X1519" t="s">
        <v>5160</v>
      </c>
      <c r="Y1519" t="s">
        <v>5161</v>
      </c>
      <c r="Z1519" t="s">
        <v>5162</v>
      </c>
      <c r="AA1519" t="s">
        <v>2717</v>
      </c>
      <c r="AB1519" t="s">
        <v>5170</v>
      </c>
    </row>
    <row r="1520" spans="1:28" ht="15" hidden="1" customHeight="1" x14ac:dyDescent="0.2">
      <c r="A1520" t="s">
        <v>5087</v>
      </c>
      <c r="B1520" t="s">
        <v>64</v>
      </c>
      <c r="C1520" s="50">
        <f t="shared" ca="1" si="118"/>
        <v>14</v>
      </c>
      <c r="D1520" t="s">
        <v>4418</v>
      </c>
      <c r="F1520" s="34" t="str">
        <f>IF(AND(V1520="TEXT",AB1520&lt;&gt;""),"Coded",VLOOKUP(V1520,Lists!$E$1:$F$12,2,FALSE))</f>
        <v>Coded</v>
      </c>
      <c r="G1520" s="50">
        <f t="shared" ca="1" si="119"/>
        <v>9</v>
      </c>
      <c r="H1520" t="s">
        <v>2687</v>
      </c>
      <c r="J1520" s="34" t="str">
        <f t="shared" si="116"/>
        <v/>
      </c>
      <c r="K1520" s="34" t="str">
        <f t="shared" si="117"/>
        <v/>
      </c>
      <c r="O1520" t="s">
        <v>1015</v>
      </c>
      <c r="P1520" s="34" t="str">
        <f t="shared" si="120"/>
        <v/>
      </c>
      <c r="V1520" t="s">
        <v>16</v>
      </c>
      <c r="W1520" t="s">
        <v>5159</v>
      </c>
      <c r="X1520" t="s">
        <v>5160</v>
      </c>
      <c r="Y1520" t="s">
        <v>5161</v>
      </c>
      <c r="Z1520" t="s">
        <v>5162</v>
      </c>
      <c r="AA1520" t="s">
        <v>2687</v>
      </c>
      <c r="AB1520" t="s">
        <v>5171</v>
      </c>
    </row>
    <row r="1521" spans="1:28" ht="15" hidden="1" customHeight="1" x14ac:dyDescent="0.2">
      <c r="A1521" t="s">
        <v>5087</v>
      </c>
      <c r="B1521" t="s">
        <v>64</v>
      </c>
      <c r="C1521" s="50">
        <f t="shared" ca="1" si="118"/>
        <v>14</v>
      </c>
      <c r="D1521" t="s">
        <v>4418</v>
      </c>
      <c r="F1521" s="34" t="str">
        <f>IF(AND(V1521="TEXT",AB1521&lt;&gt;""),"Coded",VLOOKUP(V1521,Lists!$E$1:$F$12,2,FALSE))</f>
        <v>Coded</v>
      </c>
      <c r="G1521" s="50">
        <f t="shared" ca="1" si="119"/>
        <v>10</v>
      </c>
      <c r="H1521" t="s">
        <v>2668</v>
      </c>
      <c r="J1521" s="34" t="str">
        <f t="shared" si="116"/>
        <v/>
      </c>
      <c r="K1521" s="34" t="str">
        <f t="shared" si="117"/>
        <v/>
      </c>
      <c r="O1521" t="s">
        <v>1015</v>
      </c>
      <c r="P1521" s="34" t="str">
        <f t="shared" si="120"/>
        <v/>
      </c>
      <c r="V1521" t="s">
        <v>16</v>
      </c>
      <c r="W1521" t="s">
        <v>5159</v>
      </c>
      <c r="X1521" t="s">
        <v>5160</v>
      </c>
      <c r="Y1521" t="s">
        <v>5161</v>
      </c>
      <c r="Z1521" t="s">
        <v>5162</v>
      </c>
      <c r="AA1521" t="s">
        <v>2668</v>
      </c>
      <c r="AB1521" t="s">
        <v>5172</v>
      </c>
    </row>
    <row r="1522" spans="1:28" ht="15" hidden="1" customHeight="1" x14ac:dyDescent="0.2">
      <c r="A1522" t="s">
        <v>5087</v>
      </c>
      <c r="B1522" t="s">
        <v>64</v>
      </c>
      <c r="C1522" s="50">
        <f t="shared" ca="1" si="118"/>
        <v>14</v>
      </c>
      <c r="D1522" t="s">
        <v>4418</v>
      </c>
      <c r="F1522" s="34" t="str">
        <f>IF(AND(V1522="TEXT",AB1522&lt;&gt;""),"Coded",VLOOKUP(V1522,Lists!$E$1:$F$12,2,FALSE))</f>
        <v>Coded</v>
      </c>
      <c r="G1522" s="50">
        <f t="shared" ca="1" si="119"/>
        <v>11</v>
      </c>
      <c r="H1522" t="s">
        <v>2652</v>
      </c>
      <c r="J1522" s="34" t="str">
        <f t="shared" si="116"/>
        <v/>
      </c>
      <c r="K1522" s="34" t="str">
        <f t="shared" si="117"/>
        <v/>
      </c>
      <c r="O1522" t="s">
        <v>1015</v>
      </c>
      <c r="P1522" s="34" t="str">
        <f t="shared" si="120"/>
        <v/>
      </c>
      <c r="V1522" t="s">
        <v>16</v>
      </c>
      <c r="W1522" t="s">
        <v>5159</v>
      </c>
      <c r="X1522" t="s">
        <v>5160</v>
      </c>
      <c r="Y1522" t="s">
        <v>5161</v>
      </c>
      <c r="Z1522" t="s">
        <v>5162</v>
      </c>
      <c r="AA1522" t="s">
        <v>2652</v>
      </c>
      <c r="AB1522" t="s">
        <v>5173</v>
      </c>
    </row>
    <row r="1523" spans="1:28" ht="15" hidden="1" customHeight="1" x14ac:dyDescent="0.2">
      <c r="A1523" t="s">
        <v>5087</v>
      </c>
      <c r="B1523" t="s">
        <v>64</v>
      </c>
      <c r="C1523" s="50">
        <f t="shared" ca="1" si="118"/>
        <v>14</v>
      </c>
      <c r="D1523" t="s">
        <v>4418</v>
      </c>
      <c r="F1523" s="34" t="str">
        <f>IF(AND(V1523="TEXT",AB1523&lt;&gt;""),"Coded",VLOOKUP(V1523,Lists!$E$1:$F$12,2,FALSE))</f>
        <v>Coded</v>
      </c>
      <c r="G1523" s="50">
        <f t="shared" ca="1" si="119"/>
        <v>12</v>
      </c>
      <c r="H1523" t="s">
        <v>2395</v>
      </c>
      <c r="J1523" s="34" t="str">
        <f t="shared" si="116"/>
        <v/>
      </c>
      <c r="K1523" s="34" t="str">
        <f t="shared" si="117"/>
        <v/>
      </c>
      <c r="O1523" t="s">
        <v>1015</v>
      </c>
      <c r="P1523" s="34" t="str">
        <f t="shared" si="120"/>
        <v/>
      </c>
      <c r="V1523" t="s">
        <v>16</v>
      </c>
      <c r="W1523" t="s">
        <v>5159</v>
      </c>
      <c r="X1523" t="s">
        <v>5160</v>
      </c>
      <c r="Y1523" t="s">
        <v>5161</v>
      </c>
      <c r="Z1523" t="s">
        <v>5162</v>
      </c>
      <c r="AA1523" t="s">
        <v>2395</v>
      </c>
      <c r="AB1523" t="s">
        <v>5174</v>
      </c>
    </row>
    <row r="1524" spans="1:28" ht="15" hidden="1" customHeight="1" x14ac:dyDescent="0.2">
      <c r="A1524" t="s">
        <v>5087</v>
      </c>
      <c r="B1524" t="s">
        <v>64</v>
      </c>
      <c r="C1524" s="50">
        <f t="shared" ca="1" si="118"/>
        <v>14</v>
      </c>
      <c r="D1524" t="s">
        <v>4418</v>
      </c>
      <c r="F1524" s="34" t="str">
        <f>IF(AND(V1524="TEXT",AB1524&lt;&gt;""),"Coded",VLOOKUP(V1524,Lists!$E$1:$F$12,2,FALSE))</f>
        <v>Coded</v>
      </c>
      <c r="G1524" s="50">
        <f t="shared" ca="1" si="119"/>
        <v>13</v>
      </c>
      <c r="H1524" t="s">
        <v>2728</v>
      </c>
      <c r="J1524" s="34" t="str">
        <f t="shared" si="116"/>
        <v/>
      </c>
      <c r="K1524" s="34" t="str">
        <f t="shared" si="117"/>
        <v/>
      </c>
      <c r="O1524" t="s">
        <v>1015</v>
      </c>
      <c r="P1524" s="34" t="str">
        <f t="shared" si="120"/>
        <v/>
      </c>
      <c r="V1524" t="s">
        <v>16</v>
      </c>
      <c r="W1524" t="s">
        <v>5159</v>
      </c>
      <c r="X1524" t="s">
        <v>5160</v>
      </c>
      <c r="Y1524" t="s">
        <v>5161</v>
      </c>
      <c r="Z1524" t="s">
        <v>5162</v>
      </c>
      <c r="AA1524" t="s">
        <v>2728</v>
      </c>
      <c r="AB1524" t="s">
        <v>5175</v>
      </c>
    </row>
    <row r="1525" spans="1:28" ht="15" hidden="1" customHeight="1" x14ac:dyDescent="0.2">
      <c r="A1525" t="s">
        <v>5087</v>
      </c>
      <c r="B1525" t="s">
        <v>64</v>
      </c>
      <c r="C1525" s="50">
        <f t="shared" ca="1" si="118"/>
        <v>14</v>
      </c>
      <c r="D1525" t="s">
        <v>4418</v>
      </c>
      <c r="F1525" s="34" t="str">
        <f>IF(AND(V1525="TEXT",AB1525&lt;&gt;""),"Coded",VLOOKUP(V1525,Lists!$E$1:$F$12,2,FALSE))</f>
        <v>Coded</v>
      </c>
      <c r="G1525" s="50">
        <f t="shared" ca="1" si="119"/>
        <v>14</v>
      </c>
      <c r="H1525" t="s">
        <v>4405</v>
      </c>
      <c r="J1525" s="34" t="str">
        <f t="shared" si="116"/>
        <v/>
      </c>
      <c r="K1525" s="34" t="str">
        <f t="shared" si="117"/>
        <v/>
      </c>
      <c r="O1525" t="s">
        <v>1015</v>
      </c>
      <c r="P1525" s="34" t="str">
        <f t="shared" si="120"/>
        <v/>
      </c>
      <c r="V1525" t="s">
        <v>16</v>
      </c>
      <c r="W1525" t="s">
        <v>5159</v>
      </c>
      <c r="X1525" t="s">
        <v>5160</v>
      </c>
      <c r="Y1525" t="s">
        <v>5161</v>
      </c>
      <c r="Z1525" t="s">
        <v>5162</v>
      </c>
      <c r="AA1525" t="s">
        <v>4405</v>
      </c>
      <c r="AB1525" t="s">
        <v>5176</v>
      </c>
    </row>
    <row r="1526" spans="1:28" ht="15" hidden="1" customHeight="1" x14ac:dyDescent="0.2">
      <c r="A1526" t="s">
        <v>5087</v>
      </c>
      <c r="B1526" t="s">
        <v>64</v>
      </c>
      <c r="C1526" s="50">
        <f t="shared" ca="1" si="118"/>
        <v>14</v>
      </c>
      <c r="D1526" t="s">
        <v>4418</v>
      </c>
      <c r="F1526" s="34" t="str">
        <f>IF(AND(V1526="TEXT",AB1526&lt;&gt;""),"Coded",VLOOKUP(V1526,Lists!$E$1:$F$12,2,FALSE))</f>
        <v>Coded</v>
      </c>
      <c r="G1526" s="50">
        <f t="shared" ca="1" si="119"/>
        <v>15</v>
      </c>
      <c r="H1526" t="s">
        <v>2664</v>
      </c>
      <c r="J1526" s="34" t="str">
        <f t="shared" si="116"/>
        <v/>
      </c>
      <c r="K1526" s="34" t="str">
        <f t="shared" si="117"/>
        <v/>
      </c>
      <c r="O1526" t="s">
        <v>1015</v>
      </c>
      <c r="P1526" s="34" t="str">
        <f t="shared" si="120"/>
        <v/>
      </c>
      <c r="V1526" t="s">
        <v>16</v>
      </c>
      <c r="W1526" t="s">
        <v>5159</v>
      </c>
      <c r="X1526" t="s">
        <v>5160</v>
      </c>
      <c r="Y1526" t="s">
        <v>5161</v>
      </c>
      <c r="Z1526" t="s">
        <v>5162</v>
      </c>
      <c r="AA1526" t="s">
        <v>2664</v>
      </c>
      <c r="AB1526" t="s">
        <v>5177</v>
      </c>
    </row>
    <row r="1527" spans="1:28" ht="15" hidden="1" customHeight="1" x14ac:dyDescent="0.2">
      <c r="A1527" t="s">
        <v>5087</v>
      </c>
      <c r="B1527" t="s">
        <v>64</v>
      </c>
      <c r="C1527" s="50">
        <f t="shared" ca="1" si="118"/>
        <v>14</v>
      </c>
      <c r="D1527" t="s">
        <v>4418</v>
      </c>
      <c r="F1527" s="34" t="str">
        <f>IF(AND(V1527="TEXT",AB1527&lt;&gt;""),"Coded",VLOOKUP(V1527,Lists!$E$1:$F$12,2,FALSE))</f>
        <v>Coded</v>
      </c>
      <c r="G1527" s="50">
        <f t="shared" ca="1" si="119"/>
        <v>16</v>
      </c>
      <c r="H1527" t="s">
        <v>4407</v>
      </c>
      <c r="J1527" s="34" t="str">
        <f t="shared" si="116"/>
        <v/>
      </c>
      <c r="K1527" s="34" t="str">
        <f t="shared" si="117"/>
        <v/>
      </c>
      <c r="O1527" t="s">
        <v>1015</v>
      </c>
      <c r="P1527" s="34" t="str">
        <f t="shared" si="120"/>
        <v/>
      </c>
      <c r="V1527" t="s">
        <v>16</v>
      </c>
      <c r="W1527" t="s">
        <v>5159</v>
      </c>
      <c r="X1527" t="s">
        <v>5160</v>
      </c>
      <c r="Y1527" t="s">
        <v>5161</v>
      </c>
      <c r="Z1527" t="s">
        <v>5162</v>
      </c>
      <c r="AA1527" t="s">
        <v>4407</v>
      </c>
      <c r="AB1527" t="s">
        <v>5178</v>
      </c>
    </row>
    <row r="1528" spans="1:28" ht="15" hidden="1" customHeight="1" x14ac:dyDescent="0.2">
      <c r="A1528" t="s">
        <v>5087</v>
      </c>
      <c r="B1528" t="s">
        <v>64</v>
      </c>
      <c r="C1528" s="50">
        <f t="shared" ca="1" si="118"/>
        <v>14</v>
      </c>
      <c r="D1528" t="s">
        <v>4418</v>
      </c>
      <c r="F1528" s="34" t="str">
        <f>IF(AND(V1528="TEXT",AB1528&lt;&gt;""),"Coded",VLOOKUP(V1528,Lists!$E$1:$F$12,2,FALSE))</f>
        <v>Coded</v>
      </c>
      <c r="G1528" s="50">
        <f t="shared" ca="1" si="119"/>
        <v>17</v>
      </c>
      <c r="H1528" t="s">
        <v>4409</v>
      </c>
      <c r="J1528" s="34" t="str">
        <f t="shared" si="116"/>
        <v/>
      </c>
      <c r="K1528" s="34" t="str">
        <f t="shared" si="117"/>
        <v/>
      </c>
      <c r="O1528" t="s">
        <v>1015</v>
      </c>
      <c r="P1528" s="34" t="str">
        <f t="shared" si="120"/>
        <v/>
      </c>
      <c r="V1528" t="s">
        <v>16</v>
      </c>
      <c r="W1528" t="s">
        <v>5159</v>
      </c>
      <c r="X1528" t="s">
        <v>5160</v>
      </c>
      <c r="Y1528" t="s">
        <v>5161</v>
      </c>
      <c r="Z1528" t="s">
        <v>5162</v>
      </c>
      <c r="AA1528" t="s">
        <v>4409</v>
      </c>
      <c r="AB1528" t="s">
        <v>5179</v>
      </c>
    </row>
    <row r="1529" spans="1:28" ht="15" hidden="1" customHeight="1" x14ac:dyDescent="0.2">
      <c r="A1529" t="s">
        <v>5087</v>
      </c>
      <c r="B1529" t="s">
        <v>64</v>
      </c>
      <c r="C1529" s="50">
        <f t="shared" ca="1" si="118"/>
        <v>14</v>
      </c>
      <c r="D1529" t="s">
        <v>4418</v>
      </c>
      <c r="F1529" s="34" t="str">
        <f>IF(AND(V1529="TEXT",AB1529&lt;&gt;""),"Coded",VLOOKUP(V1529,Lists!$E$1:$F$12,2,FALSE))</f>
        <v>Coded</v>
      </c>
      <c r="G1529" s="50">
        <f t="shared" ca="1" si="119"/>
        <v>18</v>
      </c>
      <c r="H1529" t="s">
        <v>4411</v>
      </c>
      <c r="J1529" s="34" t="str">
        <f t="shared" si="116"/>
        <v/>
      </c>
      <c r="K1529" s="34" t="str">
        <f t="shared" si="117"/>
        <v/>
      </c>
      <c r="O1529" t="s">
        <v>1015</v>
      </c>
      <c r="P1529" s="34" t="str">
        <f t="shared" si="120"/>
        <v/>
      </c>
      <c r="V1529" t="s">
        <v>16</v>
      </c>
      <c r="W1529" t="s">
        <v>5159</v>
      </c>
      <c r="X1529" t="s">
        <v>5160</v>
      </c>
      <c r="Y1529" t="s">
        <v>5161</v>
      </c>
      <c r="Z1529" t="s">
        <v>5162</v>
      </c>
      <c r="AA1529" t="s">
        <v>4411</v>
      </c>
      <c r="AB1529" t="s">
        <v>5180</v>
      </c>
    </row>
    <row r="1530" spans="1:28" ht="15" hidden="1" customHeight="1" x14ac:dyDescent="0.2">
      <c r="A1530" t="s">
        <v>5087</v>
      </c>
      <c r="B1530" t="s">
        <v>64</v>
      </c>
      <c r="C1530" s="50">
        <f t="shared" ca="1" si="118"/>
        <v>14</v>
      </c>
      <c r="D1530" t="s">
        <v>4418</v>
      </c>
      <c r="F1530" s="34" t="str">
        <f>IF(AND(V1530="TEXT",AB1530&lt;&gt;""),"Coded",VLOOKUP(V1530,Lists!$E$1:$F$12,2,FALSE))</f>
        <v>Coded</v>
      </c>
      <c r="G1530" s="50">
        <f t="shared" ca="1" si="119"/>
        <v>19</v>
      </c>
      <c r="H1530" t="s">
        <v>4413</v>
      </c>
      <c r="J1530" s="34" t="str">
        <f t="shared" si="116"/>
        <v/>
      </c>
      <c r="K1530" s="34" t="str">
        <f t="shared" si="117"/>
        <v/>
      </c>
      <c r="O1530" t="s">
        <v>1015</v>
      </c>
      <c r="P1530" s="34" t="str">
        <f t="shared" si="120"/>
        <v/>
      </c>
      <c r="V1530" t="s">
        <v>16</v>
      </c>
      <c r="W1530" t="s">
        <v>5159</v>
      </c>
      <c r="X1530" t="s">
        <v>5160</v>
      </c>
      <c r="Y1530" t="s">
        <v>5161</v>
      </c>
      <c r="Z1530" t="s">
        <v>5162</v>
      </c>
      <c r="AA1530" t="s">
        <v>4413</v>
      </c>
      <c r="AB1530" t="s">
        <v>5181</v>
      </c>
    </row>
    <row r="1531" spans="1:28" ht="15" hidden="1" customHeight="1" x14ac:dyDescent="0.2">
      <c r="A1531" t="s">
        <v>5087</v>
      </c>
      <c r="B1531" t="s">
        <v>64</v>
      </c>
      <c r="C1531" s="50">
        <f t="shared" ca="1" si="118"/>
        <v>14</v>
      </c>
      <c r="D1531" t="s">
        <v>4418</v>
      </c>
      <c r="F1531" s="34" t="str">
        <f>IF(AND(V1531="TEXT",AB1531&lt;&gt;""),"Coded",VLOOKUP(V1531,Lists!$E$1:$F$12,2,FALSE))</f>
        <v>Coded</v>
      </c>
      <c r="G1531" s="50">
        <f t="shared" ca="1" si="119"/>
        <v>20</v>
      </c>
      <c r="H1531" t="s">
        <v>2475</v>
      </c>
      <c r="J1531" s="34" t="str">
        <f t="shared" si="116"/>
        <v/>
      </c>
      <c r="K1531" s="34" t="str">
        <f t="shared" si="117"/>
        <v/>
      </c>
      <c r="O1531" t="s">
        <v>1015</v>
      </c>
      <c r="P1531" s="34" t="str">
        <f t="shared" si="120"/>
        <v/>
      </c>
      <c r="V1531" t="s">
        <v>16</v>
      </c>
      <c r="W1531" t="s">
        <v>5159</v>
      </c>
      <c r="X1531" t="s">
        <v>5160</v>
      </c>
      <c r="Y1531" t="s">
        <v>5161</v>
      </c>
      <c r="Z1531" t="s">
        <v>5162</v>
      </c>
      <c r="AA1531" t="s">
        <v>2475</v>
      </c>
      <c r="AB1531" t="s">
        <v>5182</v>
      </c>
    </row>
    <row r="1532" spans="1:28" ht="15" hidden="1" customHeight="1" x14ac:dyDescent="0.2">
      <c r="A1532" t="s">
        <v>5087</v>
      </c>
      <c r="B1532" t="s">
        <v>64</v>
      </c>
      <c r="C1532" s="50">
        <f t="shared" ca="1" si="118"/>
        <v>14</v>
      </c>
      <c r="D1532" t="s">
        <v>4418</v>
      </c>
      <c r="F1532" s="34" t="str">
        <f>IF(AND(V1532="TEXT",AB1532&lt;&gt;""),"Coded",VLOOKUP(V1532,Lists!$E$1:$F$12,2,FALSE))</f>
        <v>Coded</v>
      </c>
      <c r="G1532" s="50">
        <f t="shared" ca="1" si="119"/>
        <v>21</v>
      </c>
      <c r="H1532" t="s">
        <v>4416</v>
      </c>
      <c r="J1532" s="34" t="str">
        <f t="shared" si="116"/>
        <v/>
      </c>
      <c r="K1532" s="34" t="str">
        <f t="shared" si="117"/>
        <v/>
      </c>
      <c r="O1532" t="s">
        <v>1015</v>
      </c>
      <c r="P1532" s="34" t="str">
        <f t="shared" si="120"/>
        <v/>
      </c>
      <c r="V1532" t="s">
        <v>16</v>
      </c>
      <c r="W1532" t="s">
        <v>5159</v>
      </c>
      <c r="X1532" t="s">
        <v>5160</v>
      </c>
      <c r="Y1532" t="s">
        <v>5161</v>
      </c>
      <c r="Z1532" t="s">
        <v>5162</v>
      </c>
      <c r="AA1532" t="s">
        <v>4416</v>
      </c>
      <c r="AB1532" t="s">
        <v>5183</v>
      </c>
    </row>
    <row r="1533" spans="1:28" ht="15" hidden="1" customHeight="1" x14ac:dyDescent="0.2">
      <c r="A1533" t="s">
        <v>5087</v>
      </c>
      <c r="B1533" t="s">
        <v>64</v>
      </c>
      <c r="C1533" s="50">
        <f t="shared" ca="1" si="118"/>
        <v>14</v>
      </c>
      <c r="D1533" t="s">
        <v>4418</v>
      </c>
      <c r="F1533" s="34" t="str">
        <f>IF(AND(V1533="TEXT",AB1533&lt;&gt;""),"Coded",VLOOKUP(V1533,Lists!$E$1:$F$12,2,FALSE))</f>
        <v>Coded</v>
      </c>
      <c r="G1533" s="50">
        <f t="shared" ca="1" si="119"/>
        <v>22</v>
      </c>
      <c r="H1533" t="s">
        <v>2645</v>
      </c>
      <c r="J1533" s="34" t="str">
        <f t="shared" si="116"/>
        <v/>
      </c>
      <c r="K1533" s="34" t="str">
        <f t="shared" si="117"/>
        <v/>
      </c>
      <c r="O1533" t="s">
        <v>1015</v>
      </c>
      <c r="P1533" s="34" t="str">
        <f t="shared" si="120"/>
        <v/>
      </c>
      <c r="V1533" t="s">
        <v>16</v>
      </c>
      <c r="W1533" t="s">
        <v>5159</v>
      </c>
      <c r="X1533" t="s">
        <v>5160</v>
      </c>
      <c r="Y1533" t="s">
        <v>5161</v>
      </c>
      <c r="Z1533" t="s">
        <v>5162</v>
      </c>
      <c r="AA1533" t="s">
        <v>2645</v>
      </c>
      <c r="AB1533" t="s">
        <v>5184</v>
      </c>
    </row>
    <row r="1534" spans="1:28" ht="15" hidden="1" customHeight="1" x14ac:dyDescent="0.2">
      <c r="A1534" t="s">
        <v>5087</v>
      </c>
      <c r="B1534" t="s">
        <v>64</v>
      </c>
      <c r="C1534" s="50">
        <f t="shared" ca="1" si="118"/>
        <v>14</v>
      </c>
      <c r="D1534" t="s">
        <v>4418</v>
      </c>
      <c r="F1534" s="34" t="str">
        <f>IF(AND(V1534="TEXT",AB1534&lt;&gt;""),"Coded",VLOOKUP(V1534,Lists!$E$1:$F$12,2,FALSE))</f>
        <v>Coded</v>
      </c>
      <c r="G1534" s="50">
        <f t="shared" ca="1" si="119"/>
        <v>23</v>
      </c>
      <c r="H1534" t="s">
        <v>2675</v>
      </c>
      <c r="J1534" s="34" t="str">
        <f t="shared" si="116"/>
        <v/>
      </c>
      <c r="K1534" s="34" t="str">
        <f t="shared" si="117"/>
        <v/>
      </c>
      <c r="O1534" t="s">
        <v>1015</v>
      </c>
      <c r="P1534" s="34" t="str">
        <f t="shared" si="120"/>
        <v/>
      </c>
      <c r="V1534" t="s">
        <v>16</v>
      </c>
      <c r="W1534" t="s">
        <v>5159</v>
      </c>
      <c r="X1534" t="s">
        <v>5160</v>
      </c>
      <c r="Y1534" t="s">
        <v>5161</v>
      </c>
      <c r="Z1534" t="s">
        <v>5162</v>
      </c>
      <c r="AA1534" t="s">
        <v>2675</v>
      </c>
      <c r="AB1534" t="s">
        <v>5185</v>
      </c>
    </row>
    <row r="1535" spans="1:28" ht="15" hidden="1" customHeight="1" x14ac:dyDescent="0.2">
      <c r="A1535" t="s">
        <v>5087</v>
      </c>
      <c r="B1535" t="s">
        <v>64</v>
      </c>
      <c r="C1535" s="50">
        <f t="shared" ca="1" si="118"/>
        <v>14</v>
      </c>
      <c r="D1535" t="s">
        <v>4418</v>
      </c>
      <c r="F1535" s="34" t="str">
        <f>IF(AND(V1535="TEXT",AB1535&lt;&gt;""),"Coded",VLOOKUP(V1535,Lists!$E$1:$F$12,2,FALSE))</f>
        <v>Coded</v>
      </c>
      <c r="G1535" s="50">
        <f t="shared" ca="1" si="119"/>
        <v>24</v>
      </c>
      <c r="H1535" t="s">
        <v>2723</v>
      </c>
      <c r="J1535" s="34" t="str">
        <f t="shared" si="116"/>
        <v/>
      </c>
      <c r="K1535" s="34" t="str">
        <f t="shared" si="117"/>
        <v/>
      </c>
      <c r="O1535" t="s">
        <v>1015</v>
      </c>
      <c r="P1535" s="34" t="str">
        <f t="shared" si="120"/>
        <v/>
      </c>
      <c r="V1535" t="s">
        <v>16</v>
      </c>
      <c r="W1535" t="s">
        <v>5159</v>
      </c>
      <c r="X1535" t="s">
        <v>5160</v>
      </c>
      <c r="Y1535" t="s">
        <v>5161</v>
      </c>
      <c r="Z1535" t="s">
        <v>5162</v>
      </c>
      <c r="AA1535" t="s">
        <v>2723</v>
      </c>
      <c r="AB1535" t="s">
        <v>5186</v>
      </c>
    </row>
    <row r="1536" spans="1:28" ht="15" hidden="1" customHeight="1" x14ac:dyDescent="0.2">
      <c r="A1536" t="s">
        <v>5087</v>
      </c>
      <c r="B1536" t="s">
        <v>64</v>
      </c>
      <c r="C1536" s="50">
        <f t="shared" ca="1" si="118"/>
        <v>14</v>
      </c>
      <c r="D1536" t="s">
        <v>4418</v>
      </c>
      <c r="F1536" s="34" t="str">
        <f>IF(AND(V1536="TEXT",AB1536&lt;&gt;""),"Coded",VLOOKUP(V1536,Lists!$E$1:$F$12,2,FALSE))</f>
        <v>Coded</v>
      </c>
      <c r="G1536" s="50">
        <f t="shared" ca="1" si="119"/>
        <v>25</v>
      </c>
      <c r="H1536" t="s">
        <v>2740</v>
      </c>
      <c r="J1536" s="34" t="str">
        <f t="shared" si="116"/>
        <v/>
      </c>
      <c r="K1536" s="34" t="str">
        <f t="shared" si="117"/>
        <v/>
      </c>
      <c r="O1536" t="s">
        <v>1015</v>
      </c>
      <c r="P1536" s="34" t="str">
        <f t="shared" si="120"/>
        <v/>
      </c>
      <c r="V1536" t="s">
        <v>16</v>
      </c>
      <c r="W1536" t="s">
        <v>5159</v>
      </c>
      <c r="X1536" t="s">
        <v>5160</v>
      </c>
      <c r="Y1536" t="s">
        <v>5161</v>
      </c>
      <c r="Z1536" t="s">
        <v>5162</v>
      </c>
      <c r="AA1536" t="s">
        <v>2740</v>
      </c>
      <c r="AB1536" t="s">
        <v>5187</v>
      </c>
    </row>
    <row r="1537" spans="1:28" ht="15" hidden="1" customHeight="1" x14ac:dyDescent="0.2">
      <c r="A1537" t="s">
        <v>5087</v>
      </c>
      <c r="B1537" t="s">
        <v>64</v>
      </c>
      <c r="C1537" s="50">
        <f t="shared" ca="1" si="118"/>
        <v>15</v>
      </c>
      <c r="D1537" t="s">
        <v>4421</v>
      </c>
      <c r="F1537" s="34" t="str">
        <f>IF(AND(V1537="TEXT",AB1537&lt;&gt;""),"Coded",VLOOKUP(V1537,Lists!$E$1:$F$12,2,FALSE))</f>
        <v>Coded</v>
      </c>
      <c r="G1537" s="50">
        <f t="shared" ca="1" si="119"/>
        <v>1</v>
      </c>
      <c r="H1537" t="s">
        <v>2683</v>
      </c>
      <c r="J1537" s="34" t="str">
        <f t="shared" si="116"/>
        <v/>
      </c>
      <c r="K1537" s="34" t="str">
        <f t="shared" si="117"/>
        <v/>
      </c>
      <c r="O1537" t="s">
        <v>1015</v>
      </c>
      <c r="P1537" s="34" t="str">
        <f t="shared" si="120"/>
        <v/>
      </c>
      <c r="V1537" t="s">
        <v>16</v>
      </c>
      <c r="W1537" t="s">
        <v>5188</v>
      </c>
      <c r="X1537" t="s">
        <v>5189</v>
      </c>
      <c r="Y1537" t="s">
        <v>5161</v>
      </c>
      <c r="Z1537" t="s">
        <v>5162</v>
      </c>
      <c r="AA1537" t="s">
        <v>2683</v>
      </c>
      <c r="AB1537" t="s">
        <v>5163</v>
      </c>
    </row>
    <row r="1538" spans="1:28" ht="15" hidden="1" customHeight="1" x14ac:dyDescent="0.2">
      <c r="A1538" t="s">
        <v>5087</v>
      </c>
      <c r="B1538" t="s">
        <v>64</v>
      </c>
      <c r="C1538" s="50">
        <f t="shared" ca="1" si="118"/>
        <v>15</v>
      </c>
      <c r="D1538" t="s">
        <v>4421</v>
      </c>
      <c r="F1538" s="34" t="str">
        <f>IF(AND(V1538="TEXT",AB1538&lt;&gt;""),"Coded",VLOOKUP(V1538,Lists!$E$1:$F$12,2,FALSE))</f>
        <v>Coded</v>
      </c>
      <c r="G1538" s="50">
        <f t="shared" ca="1" si="119"/>
        <v>2</v>
      </c>
      <c r="H1538" t="s">
        <v>2627</v>
      </c>
      <c r="J1538" s="34" t="str">
        <f t="shared" si="116"/>
        <v/>
      </c>
      <c r="K1538" s="34" t="str">
        <f t="shared" si="117"/>
        <v/>
      </c>
      <c r="O1538" t="s">
        <v>1015</v>
      </c>
      <c r="P1538" s="34" t="str">
        <f t="shared" si="120"/>
        <v/>
      </c>
      <c r="V1538" t="s">
        <v>16</v>
      </c>
      <c r="W1538" t="s">
        <v>5188</v>
      </c>
      <c r="X1538" t="s">
        <v>5189</v>
      </c>
      <c r="Y1538" t="s">
        <v>5161</v>
      </c>
      <c r="Z1538" t="s">
        <v>5162</v>
      </c>
      <c r="AA1538" t="s">
        <v>2627</v>
      </c>
      <c r="AB1538" t="s">
        <v>5164</v>
      </c>
    </row>
    <row r="1539" spans="1:28" ht="15" hidden="1" customHeight="1" x14ac:dyDescent="0.2">
      <c r="A1539" t="s">
        <v>5087</v>
      </c>
      <c r="B1539" t="s">
        <v>64</v>
      </c>
      <c r="C1539" s="50">
        <f t="shared" ca="1" si="118"/>
        <v>15</v>
      </c>
      <c r="D1539" t="s">
        <v>4421</v>
      </c>
      <c r="F1539" s="34" t="str">
        <f>IF(AND(V1539="TEXT",AB1539&lt;&gt;""),"Coded",VLOOKUP(V1539,Lists!$E$1:$F$12,2,FALSE))</f>
        <v>Coded</v>
      </c>
      <c r="G1539" s="50">
        <f t="shared" ca="1" si="119"/>
        <v>3</v>
      </c>
      <c r="H1539" t="s">
        <v>4401</v>
      </c>
      <c r="J1539" s="34" t="str">
        <f t="shared" ref="J1539:J1602" si="121">IF(V1539="BOOLEAN","Yes/no",IF(V1539="TRUE_ONLY","True only",IF(V1539="INTEGER","Integer",IF(V1539="INTEGER_ZERO_OR_POSITIVE","Integer zero or positive",""))))</f>
        <v/>
      </c>
      <c r="K1539" s="34" t="str">
        <f t="shared" ref="K1539:K1602" si="122">IF(V1539="LONG_TEXT",255,IF(AND(V1539="TEXT",AB1539=""),50,""))</f>
        <v/>
      </c>
      <c r="O1539" t="s">
        <v>1015</v>
      </c>
      <c r="P1539" s="34" t="str">
        <f t="shared" si="120"/>
        <v/>
      </c>
      <c r="V1539" t="s">
        <v>16</v>
      </c>
      <c r="W1539" t="s">
        <v>5188</v>
      </c>
      <c r="X1539" t="s">
        <v>5189</v>
      </c>
      <c r="Y1539" t="s">
        <v>5161</v>
      </c>
      <c r="Z1539" t="s">
        <v>5162</v>
      </c>
      <c r="AA1539" t="s">
        <v>4401</v>
      </c>
      <c r="AB1539" t="s">
        <v>5165</v>
      </c>
    </row>
    <row r="1540" spans="1:28" ht="15" hidden="1" customHeight="1" x14ac:dyDescent="0.2">
      <c r="A1540" t="s">
        <v>5087</v>
      </c>
      <c r="B1540" t="s">
        <v>64</v>
      </c>
      <c r="C1540" s="50">
        <f t="shared" ref="C1540:C1603" ca="1" si="123">IF(A1540&lt;&gt;OFFSET(A1540,-1,0),1,OFFSET(C1540,-1,0)+IF(D1540=OFFSET(D1540,-1,0),0,1))</f>
        <v>15</v>
      </c>
      <c r="D1540" t="s">
        <v>4421</v>
      </c>
      <c r="F1540" s="34" t="str">
        <f>IF(AND(V1540="TEXT",AB1540&lt;&gt;""),"Coded",VLOOKUP(V1540,Lists!$E$1:$F$12,2,FALSE))</f>
        <v>Coded</v>
      </c>
      <c r="G1540" s="50">
        <f t="shared" ca="1" si="119"/>
        <v>4</v>
      </c>
      <c r="H1540" t="s">
        <v>2638</v>
      </c>
      <c r="J1540" s="34" t="str">
        <f t="shared" si="121"/>
        <v/>
      </c>
      <c r="K1540" s="34" t="str">
        <f t="shared" si="122"/>
        <v/>
      </c>
      <c r="O1540" t="s">
        <v>1015</v>
      </c>
      <c r="P1540" s="34" t="str">
        <f t="shared" si="120"/>
        <v/>
      </c>
      <c r="V1540" t="s">
        <v>16</v>
      </c>
      <c r="W1540" t="s">
        <v>5188</v>
      </c>
      <c r="X1540" t="s">
        <v>5189</v>
      </c>
      <c r="Y1540" t="s">
        <v>5161</v>
      </c>
      <c r="Z1540" t="s">
        <v>5162</v>
      </c>
      <c r="AA1540" t="s">
        <v>2638</v>
      </c>
      <c r="AB1540" t="s">
        <v>5166</v>
      </c>
    </row>
    <row r="1541" spans="1:28" ht="15" hidden="1" customHeight="1" x14ac:dyDescent="0.2">
      <c r="A1541" t="s">
        <v>5087</v>
      </c>
      <c r="B1541" t="s">
        <v>64</v>
      </c>
      <c r="C1541" s="50">
        <f t="shared" ca="1" si="123"/>
        <v>15</v>
      </c>
      <c r="D1541" t="s">
        <v>4421</v>
      </c>
      <c r="F1541" s="34" t="str">
        <f>IF(AND(V1541="TEXT",AB1541&lt;&gt;""),"Coded",VLOOKUP(V1541,Lists!$E$1:$F$12,2,FALSE))</f>
        <v>Coded</v>
      </c>
      <c r="G1541" s="50">
        <f t="shared" ref="G1541:G1604" ca="1" si="124">IF(F1541="Coded",IF(D1541&lt;&gt;OFFSET(D1541,-1,0),1,_xlfn.MAXIFS(INDIRECT("G$1:G"&amp;ROW()-1),INDIRECT("A$1:A"&amp;ROW()-1),A1541,INDIRECT("D$1:D"&amp;ROW()-1),D1541)+1),"")</f>
        <v>5</v>
      </c>
      <c r="H1541" t="s">
        <v>2693</v>
      </c>
      <c r="J1541" s="34" t="str">
        <f t="shared" si="121"/>
        <v/>
      </c>
      <c r="K1541" s="34" t="str">
        <f t="shared" si="122"/>
        <v/>
      </c>
      <c r="O1541" t="s">
        <v>1015</v>
      </c>
      <c r="P1541" s="34" t="str">
        <f t="shared" si="120"/>
        <v/>
      </c>
      <c r="V1541" t="s">
        <v>16</v>
      </c>
      <c r="W1541" t="s">
        <v>5188</v>
      </c>
      <c r="X1541" t="s">
        <v>5189</v>
      </c>
      <c r="Y1541" t="s">
        <v>5161</v>
      </c>
      <c r="Z1541" t="s">
        <v>5162</v>
      </c>
      <c r="AA1541" t="s">
        <v>2693</v>
      </c>
      <c r="AB1541" t="s">
        <v>5167</v>
      </c>
    </row>
    <row r="1542" spans="1:28" ht="15" hidden="1" customHeight="1" x14ac:dyDescent="0.2">
      <c r="A1542" t="s">
        <v>5087</v>
      </c>
      <c r="B1542" t="s">
        <v>64</v>
      </c>
      <c r="C1542" s="50">
        <f t="shared" ca="1" si="123"/>
        <v>15</v>
      </c>
      <c r="D1542" t="s">
        <v>4421</v>
      </c>
      <c r="F1542" s="34" t="str">
        <f>IF(AND(V1542="TEXT",AB1542&lt;&gt;""),"Coded",VLOOKUP(V1542,Lists!$E$1:$F$12,2,FALSE))</f>
        <v>Coded</v>
      </c>
      <c r="G1542" s="50">
        <f t="shared" ca="1" si="124"/>
        <v>6</v>
      </c>
      <c r="H1542" t="s">
        <v>2713</v>
      </c>
      <c r="J1542" s="34" t="str">
        <f t="shared" si="121"/>
        <v/>
      </c>
      <c r="K1542" s="34" t="str">
        <f t="shared" si="122"/>
        <v/>
      </c>
      <c r="O1542" t="s">
        <v>1015</v>
      </c>
      <c r="P1542" s="34" t="str">
        <f t="shared" si="120"/>
        <v/>
      </c>
      <c r="V1542" t="s">
        <v>16</v>
      </c>
      <c r="W1542" t="s">
        <v>5188</v>
      </c>
      <c r="X1542" t="s">
        <v>5189</v>
      </c>
      <c r="Y1542" t="s">
        <v>5161</v>
      </c>
      <c r="Z1542" t="s">
        <v>5162</v>
      </c>
      <c r="AA1542" t="s">
        <v>2713</v>
      </c>
      <c r="AB1542" t="s">
        <v>5168</v>
      </c>
    </row>
    <row r="1543" spans="1:28" ht="15" hidden="1" customHeight="1" x14ac:dyDescent="0.2">
      <c r="A1543" t="s">
        <v>5087</v>
      </c>
      <c r="B1543" t="s">
        <v>64</v>
      </c>
      <c r="C1543" s="50">
        <f t="shared" ca="1" si="123"/>
        <v>15</v>
      </c>
      <c r="D1543" t="s">
        <v>4421</v>
      </c>
      <c r="F1543" s="34" t="str">
        <f>IF(AND(V1543="TEXT",AB1543&lt;&gt;""),"Coded",VLOOKUP(V1543,Lists!$E$1:$F$12,2,FALSE))</f>
        <v>Coded</v>
      </c>
      <c r="G1543" s="50">
        <f t="shared" ca="1" si="124"/>
        <v>7</v>
      </c>
      <c r="H1543" t="s">
        <v>4403</v>
      </c>
      <c r="J1543" s="34" t="str">
        <f t="shared" si="121"/>
        <v/>
      </c>
      <c r="K1543" s="34" t="str">
        <f t="shared" si="122"/>
        <v/>
      </c>
      <c r="O1543" t="s">
        <v>1015</v>
      </c>
      <c r="P1543" s="34" t="str">
        <f t="shared" si="120"/>
        <v/>
      </c>
      <c r="V1543" t="s">
        <v>16</v>
      </c>
      <c r="W1543" t="s">
        <v>5188</v>
      </c>
      <c r="X1543" t="s">
        <v>5189</v>
      </c>
      <c r="Y1543" t="s">
        <v>5161</v>
      </c>
      <c r="Z1543" t="s">
        <v>5162</v>
      </c>
      <c r="AA1543" t="s">
        <v>4403</v>
      </c>
      <c r="AB1543" t="s">
        <v>5169</v>
      </c>
    </row>
    <row r="1544" spans="1:28" ht="15" hidden="1" customHeight="1" x14ac:dyDescent="0.2">
      <c r="A1544" t="s">
        <v>5087</v>
      </c>
      <c r="B1544" t="s">
        <v>64</v>
      </c>
      <c r="C1544" s="50">
        <f t="shared" ca="1" si="123"/>
        <v>15</v>
      </c>
      <c r="D1544" t="s">
        <v>4421</v>
      </c>
      <c r="F1544" s="34" t="str">
        <f>IF(AND(V1544="TEXT",AB1544&lt;&gt;""),"Coded",VLOOKUP(V1544,Lists!$E$1:$F$12,2,FALSE))</f>
        <v>Coded</v>
      </c>
      <c r="G1544" s="50">
        <f t="shared" ca="1" si="124"/>
        <v>8</v>
      </c>
      <c r="H1544" t="s">
        <v>2717</v>
      </c>
      <c r="J1544" s="34" t="str">
        <f t="shared" si="121"/>
        <v/>
      </c>
      <c r="K1544" s="34" t="str">
        <f t="shared" si="122"/>
        <v/>
      </c>
      <c r="O1544" t="s">
        <v>1015</v>
      </c>
      <c r="P1544" s="34" t="str">
        <f t="shared" si="120"/>
        <v/>
      </c>
      <c r="V1544" t="s">
        <v>16</v>
      </c>
      <c r="W1544" t="s">
        <v>5188</v>
      </c>
      <c r="X1544" t="s">
        <v>5189</v>
      </c>
      <c r="Y1544" t="s">
        <v>5161</v>
      </c>
      <c r="Z1544" t="s">
        <v>5162</v>
      </c>
      <c r="AA1544" t="s">
        <v>2717</v>
      </c>
      <c r="AB1544" t="s">
        <v>5170</v>
      </c>
    </row>
    <row r="1545" spans="1:28" ht="15" hidden="1" customHeight="1" x14ac:dyDescent="0.2">
      <c r="A1545" t="s">
        <v>5087</v>
      </c>
      <c r="B1545" t="s">
        <v>64</v>
      </c>
      <c r="C1545" s="50">
        <f t="shared" ca="1" si="123"/>
        <v>15</v>
      </c>
      <c r="D1545" t="s">
        <v>4421</v>
      </c>
      <c r="F1545" s="34" t="str">
        <f>IF(AND(V1545="TEXT",AB1545&lt;&gt;""),"Coded",VLOOKUP(V1545,Lists!$E$1:$F$12,2,FALSE))</f>
        <v>Coded</v>
      </c>
      <c r="G1545" s="50">
        <f t="shared" ca="1" si="124"/>
        <v>9</v>
      </c>
      <c r="H1545" t="s">
        <v>2687</v>
      </c>
      <c r="J1545" s="34" t="str">
        <f t="shared" si="121"/>
        <v/>
      </c>
      <c r="K1545" s="34" t="str">
        <f t="shared" si="122"/>
        <v/>
      </c>
      <c r="O1545" t="s">
        <v>1015</v>
      </c>
      <c r="P1545" s="34" t="str">
        <f t="shared" si="120"/>
        <v/>
      </c>
      <c r="V1545" t="s">
        <v>16</v>
      </c>
      <c r="W1545" t="s">
        <v>5188</v>
      </c>
      <c r="X1545" t="s">
        <v>5189</v>
      </c>
      <c r="Y1545" t="s">
        <v>5161</v>
      </c>
      <c r="Z1545" t="s">
        <v>5162</v>
      </c>
      <c r="AA1545" t="s">
        <v>2687</v>
      </c>
      <c r="AB1545" t="s">
        <v>5171</v>
      </c>
    </row>
    <row r="1546" spans="1:28" ht="15" hidden="1" customHeight="1" x14ac:dyDescent="0.2">
      <c r="A1546" t="s">
        <v>5087</v>
      </c>
      <c r="B1546" t="s">
        <v>64</v>
      </c>
      <c r="C1546" s="50">
        <f t="shared" ca="1" si="123"/>
        <v>15</v>
      </c>
      <c r="D1546" t="s">
        <v>4421</v>
      </c>
      <c r="F1546" s="34" t="str">
        <f>IF(AND(V1546="TEXT",AB1546&lt;&gt;""),"Coded",VLOOKUP(V1546,Lists!$E$1:$F$12,2,FALSE))</f>
        <v>Coded</v>
      </c>
      <c r="G1546" s="50">
        <f t="shared" ca="1" si="124"/>
        <v>10</v>
      </c>
      <c r="H1546" t="s">
        <v>2668</v>
      </c>
      <c r="J1546" s="34" t="str">
        <f t="shared" si="121"/>
        <v/>
      </c>
      <c r="K1546" s="34" t="str">
        <f t="shared" si="122"/>
        <v/>
      </c>
      <c r="O1546" t="s">
        <v>1015</v>
      </c>
      <c r="P1546" s="34" t="str">
        <f t="shared" si="120"/>
        <v/>
      </c>
      <c r="V1546" t="s">
        <v>16</v>
      </c>
      <c r="W1546" t="s">
        <v>5188</v>
      </c>
      <c r="X1546" t="s">
        <v>5189</v>
      </c>
      <c r="Y1546" t="s">
        <v>5161</v>
      </c>
      <c r="Z1546" t="s">
        <v>5162</v>
      </c>
      <c r="AA1546" t="s">
        <v>2668</v>
      </c>
      <c r="AB1546" t="s">
        <v>5172</v>
      </c>
    </row>
    <row r="1547" spans="1:28" ht="15" hidden="1" customHeight="1" x14ac:dyDescent="0.2">
      <c r="A1547" t="s">
        <v>5087</v>
      </c>
      <c r="B1547" t="s">
        <v>64</v>
      </c>
      <c r="C1547" s="50">
        <f t="shared" ca="1" si="123"/>
        <v>15</v>
      </c>
      <c r="D1547" t="s">
        <v>4421</v>
      </c>
      <c r="F1547" s="34" t="str">
        <f>IF(AND(V1547="TEXT",AB1547&lt;&gt;""),"Coded",VLOOKUP(V1547,Lists!$E$1:$F$12,2,FALSE))</f>
        <v>Coded</v>
      </c>
      <c r="G1547" s="50">
        <f t="shared" ca="1" si="124"/>
        <v>11</v>
      </c>
      <c r="H1547" t="s">
        <v>2652</v>
      </c>
      <c r="J1547" s="34" t="str">
        <f t="shared" si="121"/>
        <v/>
      </c>
      <c r="K1547" s="34" t="str">
        <f t="shared" si="122"/>
        <v/>
      </c>
      <c r="O1547" t="s">
        <v>1015</v>
      </c>
      <c r="P1547" s="34" t="str">
        <f t="shared" si="120"/>
        <v/>
      </c>
      <c r="V1547" t="s">
        <v>16</v>
      </c>
      <c r="W1547" t="s">
        <v>5188</v>
      </c>
      <c r="X1547" t="s">
        <v>5189</v>
      </c>
      <c r="Y1547" t="s">
        <v>5161</v>
      </c>
      <c r="Z1547" t="s">
        <v>5162</v>
      </c>
      <c r="AA1547" t="s">
        <v>2652</v>
      </c>
      <c r="AB1547" t="s">
        <v>5173</v>
      </c>
    </row>
    <row r="1548" spans="1:28" ht="15" hidden="1" customHeight="1" x14ac:dyDescent="0.2">
      <c r="A1548" t="s">
        <v>5087</v>
      </c>
      <c r="B1548" t="s">
        <v>64</v>
      </c>
      <c r="C1548" s="50">
        <f t="shared" ca="1" si="123"/>
        <v>15</v>
      </c>
      <c r="D1548" t="s">
        <v>4421</v>
      </c>
      <c r="F1548" s="34" t="str">
        <f>IF(AND(V1548="TEXT",AB1548&lt;&gt;""),"Coded",VLOOKUP(V1548,Lists!$E$1:$F$12,2,FALSE))</f>
        <v>Coded</v>
      </c>
      <c r="G1548" s="50">
        <f t="shared" ca="1" si="124"/>
        <v>12</v>
      </c>
      <c r="H1548" t="s">
        <v>2395</v>
      </c>
      <c r="J1548" s="34" t="str">
        <f t="shared" si="121"/>
        <v/>
      </c>
      <c r="K1548" s="34" t="str">
        <f t="shared" si="122"/>
        <v/>
      </c>
      <c r="O1548" t="s">
        <v>1015</v>
      </c>
      <c r="P1548" s="34" t="str">
        <f t="shared" si="120"/>
        <v/>
      </c>
      <c r="V1548" t="s">
        <v>16</v>
      </c>
      <c r="W1548" t="s">
        <v>5188</v>
      </c>
      <c r="X1548" t="s">
        <v>5189</v>
      </c>
      <c r="Y1548" t="s">
        <v>5161</v>
      </c>
      <c r="Z1548" t="s">
        <v>5162</v>
      </c>
      <c r="AA1548" t="s">
        <v>2395</v>
      </c>
      <c r="AB1548" t="s">
        <v>5174</v>
      </c>
    </row>
    <row r="1549" spans="1:28" ht="15" hidden="1" customHeight="1" x14ac:dyDescent="0.2">
      <c r="A1549" t="s">
        <v>5087</v>
      </c>
      <c r="B1549" t="s">
        <v>64</v>
      </c>
      <c r="C1549" s="50">
        <f t="shared" ca="1" si="123"/>
        <v>15</v>
      </c>
      <c r="D1549" t="s">
        <v>4421</v>
      </c>
      <c r="F1549" s="34" t="str">
        <f>IF(AND(V1549="TEXT",AB1549&lt;&gt;""),"Coded",VLOOKUP(V1549,Lists!$E$1:$F$12,2,FALSE))</f>
        <v>Coded</v>
      </c>
      <c r="G1549" s="50">
        <f t="shared" ca="1" si="124"/>
        <v>13</v>
      </c>
      <c r="H1549" t="s">
        <v>2728</v>
      </c>
      <c r="J1549" s="34" t="str">
        <f t="shared" si="121"/>
        <v/>
      </c>
      <c r="K1549" s="34" t="str">
        <f t="shared" si="122"/>
        <v/>
      </c>
      <c r="O1549" t="s">
        <v>1015</v>
      </c>
      <c r="P1549" s="34" t="str">
        <f t="shared" si="120"/>
        <v/>
      </c>
      <c r="V1549" t="s">
        <v>16</v>
      </c>
      <c r="W1549" t="s">
        <v>5188</v>
      </c>
      <c r="X1549" t="s">
        <v>5189</v>
      </c>
      <c r="Y1549" t="s">
        <v>5161</v>
      </c>
      <c r="Z1549" t="s">
        <v>5162</v>
      </c>
      <c r="AA1549" t="s">
        <v>2728</v>
      </c>
      <c r="AB1549" t="s">
        <v>5175</v>
      </c>
    </row>
    <row r="1550" spans="1:28" ht="15" hidden="1" customHeight="1" x14ac:dyDescent="0.2">
      <c r="A1550" t="s">
        <v>5087</v>
      </c>
      <c r="B1550" t="s">
        <v>64</v>
      </c>
      <c r="C1550" s="50">
        <f t="shared" ca="1" si="123"/>
        <v>15</v>
      </c>
      <c r="D1550" t="s">
        <v>4421</v>
      </c>
      <c r="F1550" s="34" t="str">
        <f>IF(AND(V1550="TEXT",AB1550&lt;&gt;""),"Coded",VLOOKUP(V1550,Lists!$E$1:$F$12,2,FALSE))</f>
        <v>Coded</v>
      </c>
      <c r="G1550" s="50">
        <f t="shared" ca="1" si="124"/>
        <v>14</v>
      </c>
      <c r="H1550" t="s">
        <v>4405</v>
      </c>
      <c r="J1550" s="34" t="str">
        <f t="shared" si="121"/>
        <v/>
      </c>
      <c r="K1550" s="34" t="str">
        <f t="shared" si="122"/>
        <v/>
      </c>
      <c r="O1550" t="s">
        <v>1015</v>
      </c>
      <c r="P1550" s="34" t="str">
        <f t="shared" si="120"/>
        <v/>
      </c>
      <c r="V1550" t="s">
        <v>16</v>
      </c>
      <c r="W1550" t="s">
        <v>5188</v>
      </c>
      <c r="X1550" t="s">
        <v>5189</v>
      </c>
      <c r="Y1550" t="s">
        <v>5161</v>
      </c>
      <c r="Z1550" t="s">
        <v>5162</v>
      </c>
      <c r="AA1550" t="s">
        <v>4405</v>
      </c>
      <c r="AB1550" t="s">
        <v>5176</v>
      </c>
    </row>
    <row r="1551" spans="1:28" ht="15" hidden="1" customHeight="1" x14ac:dyDescent="0.2">
      <c r="A1551" t="s">
        <v>5087</v>
      </c>
      <c r="B1551" t="s">
        <v>64</v>
      </c>
      <c r="C1551" s="50">
        <f t="shared" ca="1" si="123"/>
        <v>15</v>
      </c>
      <c r="D1551" t="s">
        <v>4421</v>
      </c>
      <c r="F1551" s="34" t="str">
        <f>IF(AND(V1551="TEXT",AB1551&lt;&gt;""),"Coded",VLOOKUP(V1551,Lists!$E$1:$F$12,2,FALSE))</f>
        <v>Coded</v>
      </c>
      <c r="G1551" s="50">
        <f t="shared" ca="1" si="124"/>
        <v>15</v>
      </c>
      <c r="H1551" t="s">
        <v>2664</v>
      </c>
      <c r="J1551" s="34" t="str">
        <f t="shared" si="121"/>
        <v/>
      </c>
      <c r="K1551" s="34" t="str">
        <f t="shared" si="122"/>
        <v/>
      </c>
      <c r="O1551" t="s">
        <v>1015</v>
      </c>
      <c r="P1551" s="34" t="str">
        <f t="shared" si="120"/>
        <v/>
      </c>
      <c r="V1551" t="s">
        <v>16</v>
      </c>
      <c r="W1551" t="s">
        <v>5188</v>
      </c>
      <c r="X1551" t="s">
        <v>5189</v>
      </c>
      <c r="Y1551" t="s">
        <v>5161</v>
      </c>
      <c r="Z1551" t="s">
        <v>5162</v>
      </c>
      <c r="AA1551" t="s">
        <v>2664</v>
      </c>
      <c r="AB1551" t="s">
        <v>5177</v>
      </c>
    </row>
    <row r="1552" spans="1:28" ht="15" hidden="1" customHeight="1" x14ac:dyDescent="0.2">
      <c r="A1552" t="s">
        <v>5087</v>
      </c>
      <c r="B1552" t="s">
        <v>64</v>
      </c>
      <c r="C1552" s="50">
        <f t="shared" ca="1" si="123"/>
        <v>15</v>
      </c>
      <c r="D1552" t="s">
        <v>4421</v>
      </c>
      <c r="F1552" s="34" t="str">
        <f>IF(AND(V1552="TEXT",AB1552&lt;&gt;""),"Coded",VLOOKUP(V1552,Lists!$E$1:$F$12,2,FALSE))</f>
        <v>Coded</v>
      </c>
      <c r="G1552" s="50">
        <f t="shared" ca="1" si="124"/>
        <v>16</v>
      </c>
      <c r="H1552" t="s">
        <v>4407</v>
      </c>
      <c r="J1552" s="34" t="str">
        <f t="shared" si="121"/>
        <v/>
      </c>
      <c r="K1552" s="34" t="str">
        <f t="shared" si="122"/>
        <v/>
      </c>
      <c r="O1552" t="s">
        <v>1015</v>
      </c>
      <c r="P1552" s="34" t="str">
        <f t="shared" si="120"/>
        <v/>
      </c>
      <c r="V1552" t="s">
        <v>16</v>
      </c>
      <c r="W1552" t="s">
        <v>5188</v>
      </c>
      <c r="X1552" t="s">
        <v>5189</v>
      </c>
      <c r="Y1552" t="s">
        <v>5161</v>
      </c>
      <c r="Z1552" t="s">
        <v>5162</v>
      </c>
      <c r="AA1552" t="s">
        <v>4407</v>
      </c>
      <c r="AB1552" t="s">
        <v>5178</v>
      </c>
    </row>
    <row r="1553" spans="1:28" ht="15" hidden="1" customHeight="1" x14ac:dyDescent="0.2">
      <c r="A1553" t="s">
        <v>5087</v>
      </c>
      <c r="B1553" t="s">
        <v>64</v>
      </c>
      <c r="C1553" s="50">
        <f t="shared" ca="1" si="123"/>
        <v>15</v>
      </c>
      <c r="D1553" t="s">
        <v>4421</v>
      </c>
      <c r="F1553" s="34" t="str">
        <f>IF(AND(V1553="TEXT",AB1553&lt;&gt;""),"Coded",VLOOKUP(V1553,Lists!$E$1:$F$12,2,FALSE))</f>
        <v>Coded</v>
      </c>
      <c r="G1553" s="50">
        <f t="shared" ca="1" si="124"/>
        <v>17</v>
      </c>
      <c r="H1553" t="s">
        <v>4409</v>
      </c>
      <c r="J1553" s="34" t="str">
        <f t="shared" si="121"/>
        <v/>
      </c>
      <c r="K1553" s="34" t="str">
        <f t="shared" si="122"/>
        <v/>
      </c>
      <c r="O1553" t="s">
        <v>1015</v>
      </c>
      <c r="P1553" s="34" t="str">
        <f t="shared" si="120"/>
        <v/>
      </c>
      <c r="V1553" t="s">
        <v>16</v>
      </c>
      <c r="W1553" t="s">
        <v>5188</v>
      </c>
      <c r="X1553" t="s">
        <v>5189</v>
      </c>
      <c r="Y1553" t="s">
        <v>5161</v>
      </c>
      <c r="Z1553" t="s">
        <v>5162</v>
      </c>
      <c r="AA1553" t="s">
        <v>4409</v>
      </c>
      <c r="AB1553" t="s">
        <v>5179</v>
      </c>
    </row>
    <row r="1554" spans="1:28" ht="15" hidden="1" customHeight="1" x14ac:dyDescent="0.2">
      <c r="A1554" t="s">
        <v>5087</v>
      </c>
      <c r="B1554" t="s">
        <v>64</v>
      </c>
      <c r="C1554" s="50">
        <f t="shared" ca="1" si="123"/>
        <v>15</v>
      </c>
      <c r="D1554" t="s">
        <v>4421</v>
      </c>
      <c r="F1554" s="34" t="str">
        <f>IF(AND(V1554="TEXT",AB1554&lt;&gt;""),"Coded",VLOOKUP(V1554,Lists!$E$1:$F$12,2,FALSE))</f>
        <v>Coded</v>
      </c>
      <c r="G1554" s="50">
        <f t="shared" ca="1" si="124"/>
        <v>18</v>
      </c>
      <c r="H1554" t="s">
        <v>4411</v>
      </c>
      <c r="J1554" s="34" t="str">
        <f t="shared" si="121"/>
        <v/>
      </c>
      <c r="K1554" s="34" t="str">
        <f t="shared" si="122"/>
        <v/>
      </c>
      <c r="O1554" t="s">
        <v>1015</v>
      </c>
      <c r="P1554" s="34" t="str">
        <f t="shared" ref="P1554:P1617" si="125">IF(RIGHT(TRIM(SUBSTITUTE(D1554,":","")),7)="specify","Hide concept if ["&amp;D1553&amp;"] &lt;&gt; 'Other'","")</f>
        <v/>
      </c>
      <c r="V1554" t="s">
        <v>16</v>
      </c>
      <c r="W1554" t="s">
        <v>5188</v>
      </c>
      <c r="X1554" t="s">
        <v>5189</v>
      </c>
      <c r="Y1554" t="s">
        <v>5161</v>
      </c>
      <c r="Z1554" t="s">
        <v>5162</v>
      </c>
      <c r="AA1554" t="s">
        <v>4411</v>
      </c>
      <c r="AB1554" t="s">
        <v>5180</v>
      </c>
    </row>
    <row r="1555" spans="1:28" ht="15" hidden="1" customHeight="1" x14ac:dyDescent="0.2">
      <c r="A1555" t="s">
        <v>5087</v>
      </c>
      <c r="B1555" t="s">
        <v>64</v>
      </c>
      <c r="C1555" s="50">
        <f t="shared" ca="1" si="123"/>
        <v>15</v>
      </c>
      <c r="D1555" t="s">
        <v>4421</v>
      </c>
      <c r="F1555" s="34" t="str">
        <f>IF(AND(V1555="TEXT",AB1555&lt;&gt;""),"Coded",VLOOKUP(V1555,Lists!$E$1:$F$12,2,FALSE))</f>
        <v>Coded</v>
      </c>
      <c r="G1555" s="50">
        <f t="shared" ca="1" si="124"/>
        <v>19</v>
      </c>
      <c r="H1555" t="s">
        <v>4413</v>
      </c>
      <c r="J1555" s="34" t="str">
        <f t="shared" si="121"/>
        <v/>
      </c>
      <c r="K1555" s="34" t="str">
        <f t="shared" si="122"/>
        <v/>
      </c>
      <c r="O1555" t="s">
        <v>1015</v>
      </c>
      <c r="P1555" s="34" t="str">
        <f t="shared" si="125"/>
        <v/>
      </c>
      <c r="V1555" t="s">
        <v>16</v>
      </c>
      <c r="W1555" t="s">
        <v>5188</v>
      </c>
      <c r="X1555" t="s">
        <v>5189</v>
      </c>
      <c r="Y1555" t="s">
        <v>5161</v>
      </c>
      <c r="Z1555" t="s">
        <v>5162</v>
      </c>
      <c r="AA1555" t="s">
        <v>4413</v>
      </c>
      <c r="AB1555" t="s">
        <v>5181</v>
      </c>
    </row>
    <row r="1556" spans="1:28" ht="15" hidden="1" customHeight="1" x14ac:dyDescent="0.2">
      <c r="A1556" t="s">
        <v>5087</v>
      </c>
      <c r="B1556" t="s">
        <v>64</v>
      </c>
      <c r="C1556" s="50">
        <f t="shared" ca="1" si="123"/>
        <v>15</v>
      </c>
      <c r="D1556" t="s">
        <v>4421</v>
      </c>
      <c r="F1556" s="34" t="str">
        <f>IF(AND(V1556="TEXT",AB1556&lt;&gt;""),"Coded",VLOOKUP(V1556,Lists!$E$1:$F$12,2,FALSE))</f>
        <v>Coded</v>
      </c>
      <c r="G1556" s="50">
        <f t="shared" ca="1" si="124"/>
        <v>20</v>
      </c>
      <c r="H1556" t="s">
        <v>2475</v>
      </c>
      <c r="J1556" s="34" t="str">
        <f t="shared" si="121"/>
        <v/>
      </c>
      <c r="K1556" s="34" t="str">
        <f t="shared" si="122"/>
        <v/>
      </c>
      <c r="O1556" t="s">
        <v>1015</v>
      </c>
      <c r="P1556" s="34" t="str">
        <f t="shared" si="125"/>
        <v/>
      </c>
      <c r="V1556" t="s">
        <v>16</v>
      </c>
      <c r="W1556" t="s">
        <v>5188</v>
      </c>
      <c r="X1556" t="s">
        <v>5189</v>
      </c>
      <c r="Y1556" t="s">
        <v>5161</v>
      </c>
      <c r="Z1556" t="s">
        <v>5162</v>
      </c>
      <c r="AA1556" t="s">
        <v>2475</v>
      </c>
      <c r="AB1556" t="s">
        <v>5182</v>
      </c>
    </row>
    <row r="1557" spans="1:28" ht="15" hidden="1" customHeight="1" x14ac:dyDescent="0.2">
      <c r="A1557" t="s">
        <v>5087</v>
      </c>
      <c r="B1557" t="s">
        <v>64</v>
      </c>
      <c r="C1557" s="50">
        <f t="shared" ca="1" si="123"/>
        <v>15</v>
      </c>
      <c r="D1557" t="s">
        <v>4421</v>
      </c>
      <c r="F1557" s="34" t="str">
        <f>IF(AND(V1557="TEXT",AB1557&lt;&gt;""),"Coded",VLOOKUP(V1557,Lists!$E$1:$F$12,2,FALSE))</f>
        <v>Coded</v>
      </c>
      <c r="G1557" s="50">
        <f t="shared" ca="1" si="124"/>
        <v>21</v>
      </c>
      <c r="H1557" t="s">
        <v>4416</v>
      </c>
      <c r="J1557" s="34" t="str">
        <f t="shared" si="121"/>
        <v/>
      </c>
      <c r="K1557" s="34" t="str">
        <f t="shared" si="122"/>
        <v/>
      </c>
      <c r="O1557" t="s">
        <v>1015</v>
      </c>
      <c r="P1557" s="34" t="str">
        <f t="shared" si="125"/>
        <v/>
      </c>
      <c r="V1557" t="s">
        <v>16</v>
      </c>
      <c r="W1557" t="s">
        <v>5188</v>
      </c>
      <c r="X1557" t="s">
        <v>5189</v>
      </c>
      <c r="Y1557" t="s">
        <v>5161</v>
      </c>
      <c r="Z1557" t="s">
        <v>5162</v>
      </c>
      <c r="AA1557" t="s">
        <v>4416</v>
      </c>
      <c r="AB1557" t="s">
        <v>5183</v>
      </c>
    </row>
    <row r="1558" spans="1:28" ht="15" hidden="1" customHeight="1" x14ac:dyDescent="0.2">
      <c r="A1558" t="s">
        <v>5087</v>
      </c>
      <c r="B1558" t="s">
        <v>64</v>
      </c>
      <c r="C1558" s="50">
        <f t="shared" ca="1" si="123"/>
        <v>15</v>
      </c>
      <c r="D1558" t="s">
        <v>4421</v>
      </c>
      <c r="F1558" s="34" t="str">
        <f>IF(AND(V1558="TEXT",AB1558&lt;&gt;""),"Coded",VLOOKUP(V1558,Lists!$E$1:$F$12,2,FALSE))</f>
        <v>Coded</v>
      </c>
      <c r="G1558" s="50">
        <f t="shared" ca="1" si="124"/>
        <v>22</v>
      </c>
      <c r="H1558" t="s">
        <v>2645</v>
      </c>
      <c r="J1558" s="34" t="str">
        <f t="shared" si="121"/>
        <v/>
      </c>
      <c r="K1558" s="34" t="str">
        <f t="shared" si="122"/>
        <v/>
      </c>
      <c r="O1558" t="s">
        <v>1015</v>
      </c>
      <c r="P1558" s="34" t="str">
        <f t="shared" si="125"/>
        <v/>
      </c>
      <c r="V1558" t="s">
        <v>16</v>
      </c>
      <c r="W1558" t="s">
        <v>5188</v>
      </c>
      <c r="X1558" t="s">
        <v>5189</v>
      </c>
      <c r="Y1558" t="s">
        <v>5161</v>
      </c>
      <c r="Z1558" t="s">
        <v>5162</v>
      </c>
      <c r="AA1558" t="s">
        <v>2645</v>
      </c>
      <c r="AB1558" t="s">
        <v>5184</v>
      </c>
    </row>
    <row r="1559" spans="1:28" ht="15" hidden="1" customHeight="1" x14ac:dyDescent="0.2">
      <c r="A1559" t="s">
        <v>5087</v>
      </c>
      <c r="B1559" t="s">
        <v>64</v>
      </c>
      <c r="C1559" s="50">
        <f t="shared" ca="1" si="123"/>
        <v>15</v>
      </c>
      <c r="D1559" t="s">
        <v>4421</v>
      </c>
      <c r="F1559" s="34" t="str">
        <f>IF(AND(V1559="TEXT",AB1559&lt;&gt;""),"Coded",VLOOKUP(V1559,Lists!$E$1:$F$12,2,FALSE))</f>
        <v>Coded</v>
      </c>
      <c r="G1559" s="50">
        <f t="shared" ca="1" si="124"/>
        <v>23</v>
      </c>
      <c r="H1559" t="s">
        <v>2675</v>
      </c>
      <c r="J1559" s="34" t="str">
        <f t="shared" si="121"/>
        <v/>
      </c>
      <c r="K1559" s="34" t="str">
        <f t="shared" si="122"/>
        <v/>
      </c>
      <c r="O1559" t="s">
        <v>1015</v>
      </c>
      <c r="P1559" s="34" t="str">
        <f t="shared" si="125"/>
        <v/>
      </c>
      <c r="V1559" t="s">
        <v>16</v>
      </c>
      <c r="W1559" t="s">
        <v>5188</v>
      </c>
      <c r="X1559" t="s">
        <v>5189</v>
      </c>
      <c r="Y1559" t="s">
        <v>5161</v>
      </c>
      <c r="Z1559" t="s">
        <v>5162</v>
      </c>
      <c r="AA1559" t="s">
        <v>2675</v>
      </c>
      <c r="AB1559" t="s">
        <v>5185</v>
      </c>
    </row>
    <row r="1560" spans="1:28" ht="15" hidden="1" customHeight="1" x14ac:dyDescent="0.2">
      <c r="A1560" t="s">
        <v>5087</v>
      </c>
      <c r="B1560" t="s">
        <v>64</v>
      </c>
      <c r="C1560" s="50">
        <f t="shared" ca="1" si="123"/>
        <v>15</v>
      </c>
      <c r="D1560" t="s">
        <v>4421</v>
      </c>
      <c r="F1560" s="34" t="str">
        <f>IF(AND(V1560="TEXT",AB1560&lt;&gt;""),"Coded",VLOOKUP(V1560,Lists!$E$1:$F$12,2,FALSE))</f>
        <v>Coded</v>
      </c>
      <c r="G1560" s="50">
        <f t="shared" ca="1" si="124"/>
        <v>24</v>
      </c>
      <c r="H1560" t="s">
        <v>2723</v>
      </c>
      <c r="J1560" s="34" t="str">
        <f t="shared" si="121"/>
        <v/>
      </c>
      <c r="K1560" s="34" t="str">
        <f t="shared" si="122"/>
        <v/>
      </c>
      <c r="O1560" t="s">
        <v>1015</v>
      </c>
      <c r="P1560" s="34" t="str">
        <f t="shared" si="125"/>
        <v/>
      </c>
      <c r="V1560" t="s">
        <v>16</v>
      </c>
      <c r="W1560" t="s">
        <v>5188</v>
      </c>
      <c r="X1560" t="s">
        <v>5189</v>
      </c>
      <c r="Y1560" t="s">
        <v>5161</v>
      </c>
      <c r="Z1560" t="s">
        <v>5162</v>
      </c>
      <c r="AA1560" t="s">
        <v>2723</v>
      </c>
      <c r="AB1560" t="s">
        <v>5186</v>
      </c>
    </row>
    <row r="1561" spans="1:28" ht="15" hidden="1" customHeight="1" x14ac:dyDescent="0.2">
      <c r="A1561" t="s">
        <v>5087</v>
      </c>
      <c r="B1561" t="s">
        <v>64</v>
      </c>
      <c r="C1561" s="50">
        <f t="shared" ca="1" si="123"/>
        <v>15</v>
      </c>
      <c r="D1561" t="s">
        <v>4421</v>
      </c>
      <c r="F1561" s="34" t="str">
        <f>IF(AND(V1561="TEXT",AB1561&lt;&gt;""),"Coded",VLOOKUP(V1561,Lists!$E$1:$F$12,2,FALSE))</f>
        <v>Coded</v>
      </c>
      <c r="G1561" s="50">
        <f t="shared" ca="1" si="124"/>
        <v>25</v>
      </c>
      <c r="H1561" t="s">
        <v>2740</v>
      </c>
      <c r="J1561" s="34" t="str">
        <f t="shared" si="121"/>
        <v/>
      </c>
      <c r="K1561" s="34" t="str">
        <f t="shared" si="122"/>
        <v/>
      </c>
      <c r="O1561" t="s">
        <v>1015</v>
      </c>
      <c r="P1561" s="34" t="str">
        <f t="shared" si="125"/>
        <v/>
      </c>
      <c r="V1561" t="s">
        <v>16</v>
      </c>
      <c r="W1561" t="s">
        <v>5188</v>
      </c>
      <c r="X1561" t="s">
        <v>5189</v>
      </c>
      <c r="Y1561" t="s">
        <v>5161</v>
      </c>
      <c r="Z1561" t="s">
        <v>5162</v>
      </c>
      <c r="AA1561" t="s">
        <v>2740</v>
      </c>
      <c r="AB1561" t="s">
        <v>5187</v>
      </c>
    </row>
    <row r="1562" spans="1:28" ht="15" hidden="1" customHeight="1" x14ac:dyDescent="0.2">
      <c r="A1562" t="s">
        <v>5087</v>
      </c>
      <c r="B1562" t="s">
        <v>64</v>
      </c>
      <c r="C1562" s="50">
        <f t="shared" ca="1" si="123"/>
        <v>16</v>
      </c>
      <c r="D1562" t="s">
        <v>4424</v>
      </c>
      <c r="F1562" s="34" t="str">
        <f>IF(AND(V1562="TEXT",AB1562&lt;&gt;""),"Coded",VLOOKUP(V1562,Lists!$E$1:$F$12,2,FALSE))</f>
        <v>Coded</v>
      </c>
      <c r="G1562" s="50">
        <f t="shared" ca="1" si="124"/>
        <v>1</v>
      </c>
      <c r="H1562" t="s">
        <v>2683</v>
      </c>
      <c r="J1562" s="34" t="str">
        <f t="shared" si="121"/>
        <v/>
      </c>
      <c r="K1562" s="34" t="str">
        <f t="shared" si="122"/>
        <v/>
      </c>
      <c r="O1562" t="s">
        <v>1015</v>
      </c>
      <c r="P1562" s="34" t="str">
        <f t="shared" si="125"/>
        <v/>
      </c>
      <c r="V1562" t="s">
        <v>16</v>
      </c>
      <c r="W1562" t="s">
        <v>5190</v>
      </c>
      <c r="X1562" t="s">
        <v>5191</v>
      </c>
      <c r="Y1562" t="s">
        <v>5161</v>
      </c>
      <c r="Z1562" t="s">
        <v>5162</v>
      </c>
      <c r="AA1562" t="s">
        <v>2683</v>
      </c>
      <c r="AB1562" t="s">
        <v>5163</v>
      </c>
    </row>
    <row r="1563" spans="1:28" ht="15" hidden="1" customHeight="1" x14ac:dyDescent="0.2">
      <c r="A1563" t="s">
        <v>5087</v>
      </c>
      <c r="B1563" t="s">
        <v>64</v>
      </c>
      <c r="C1563" s="50">
        <f t="shared" ca="1" si="123"/>
        <v>16</v>
      </c>
      <c r="D1563" t="s">
        <v>4424</v>
      </c>
      <c r="F1563" s="34" t="str">
        <f>IF(AND(V1563="TEXT",AB1563&lt;&gt;""),"Coded",VLOOKUP(V1563,Lists!$E$1:$F$12,2,FALSE))</f>
        <v>Coded</v>
      </c>
      <c r="G1563" s="50">
        <f t="shared" ca="1" si="124"/>
        <v>2</v>
      </c>
      <c r="H1563" t="s">
        <v>2627</v>
      </c>
      <c r="J1563" s="34" t="str">
        <f t="shared" si="121"/>
        <v/>
      </c>
      <c r="K1563" s="34" t="str">
        <f t="shared" si="122"/>
        <v/>
      </c>
      <c r="O1563" t="s">
        <v>1015</v>
      </c>
      <c r="P1563" s="34" t="str">
        <f t="shared" si="125"/>
        <v/>
      </c>
      <c r="V1563" t="s">
        <v>16</v>
      </c>
      <c r="W1563" t="s">
        <v>5190</v>
      </c>
      <c r="X1563" t="s">
        <v>5191</v>
      </c>
      <c r="Y1563" t="s">
        <v>5161</v>
      </c>
      <c r="Z1563" t="s">
        <v>5162</v>
      </c>
      <c r="AA1563" t="s">
        <v>2627</v>
      </c>
      <c r="AB1563" t="s">
        <v>5164</v>
      </c>
    </row>
    <row r="1564" spans="1:28" ht="15" hidden="1" customHeight="1" x14ac:dyDescent="0.2">
      <c r="A1564" t="s">
        <v>5087</v>
      </c>
      <c r="B1564" t="s">
        <v>64</v>
      </c>
      <c r="C1564" s="50">
        <f t="shared" ca="1" si="123"/>
        <v>16</v>
      </c>
      <c r="D1564" t="s">
        <v>4424</v>
      </c>
      <c r="F1564" s="34" t="str">
        <f>IF(AND(V1564="TEXT",AB1564&lt;&gt;""),"Coded",VLOOKUP(V1564,Lists!$E$1:$F$12,2,FALSE))</f>
        <v>Coded</v>
      </c>
      <c r="G1564" s="50">
        <f t="shared" ca="1" si="124"/>
        <v>3</v>
      </c>
      <c r="H1564" t="s">
        <v>4401</v>
      </c>
      <c r="J1564" s="34" t="str">
        <f t="shared" si="121"/>
        <v/>
      </c>
      <c r="K1564" s="34" t="str">
        <f t="shared" si="122"/>
        <v/>
      </c>
      <c r="O1564" t="s">
        <v>1015</v>
      </c>
      <c r="P1564" s="34" t="str">
        <f t="shared" si="125"/>
        <v/>
      </c>
      <c r="V1564" t="s">
        <v>16</v>
      </c>
      <c r="W1564" t="s">
        <v>5190</v>
      </c>
      <c r="X1564" t="s">
        <v>5191</v>
      </c>
      <c r="Y1564" t="s">
        <v>5161</v>
      </c>
      <c r="Z1564" t="s">
        <v>5162</v>
      </c>
      <c r="AA1564" t="s">
        <v>4401</v>
      </c>
      <c r="AB1564" t="s">
        <v>5165</v>
      </c>
    </row>
    <row r="1565" spans="1:28" ht="15" hidden="1" customHeight="1" x14ac:dyDescent="0.2">
      <c r="A1565" t="s">
        <v>5087</v>
      </c>
      <c r="B1565" t="s">
        <v>64</v>
      </c>
      <c r="C1565" s="50">
        <f t="shared" ca="1" si="123"/>
        <v>16</v>
      </c>
      <c r="D1565" t="s">
        <v>4424</v>
      </c>
      <c r="F1565" s="34" t="str">
        <f>IF(AND(V1565="TEXT",AB1565&lt;&gt;""),"Coded",VLOOKUP(V1565,Lists!$E$1:$F$12,2,FALSE))</f>
        <v>Coded</v>
      </c>
      <c r="G1565" s="50">
        <f t="shared" ca="1" si="124"/>
        <v>4</v>
      </c>
      <c r="H1565" t="s">
        <v>2638</v>
      </c>
      <c r="J1565" s="34" t="str">
        <f t="shared" si="121"/>
        <v/>
      </c>
      <c r="K1565" s="34" t="str">
        <f t="shared" si="122"/>
        <v/>
      </c>
      <c r="O1565" t="s">
        <v>1015</v>
      </c>
      <c r="P1565" s="34" t="str">
        <f t="shared" si="125"/>
        <v/>
      </c>
      <c r="V1565" t="s">
        <v>16</v>
      </c>
      <c r="W1565" t="s">
        <v>5190</v>
      </c>
      <c r="X1565" t="s">
        <v>5191</v>
      </c>
      <c r="Y1565" t="s">
        <v>5161</v>
      </c>
      <c r="Z1565" t="s">
        <v>5162</v>
      </c>
      <c r="AA1565" t="s">
        <v>2638</v>
      </c>
      <c r="AB1565" t="s">
        <v>5166</v>
      </c>
    </row>
    <row r="1566" spans="1:28" ht="15" hidden="1" customHeight="1" x14ac:dyDescent="0.2">
      <c r="A1566" t="s">
        <v>5087</v>
      </c>
      <c r="B1566" t="s">
        <v>64</v>
      </c>
      <c r="C1566" s="50">
        <f t="shared" ca="1" si="123"/>
        <v>16</v>
      </c>
      <c r="D1566" t="s">
        <v>4424</v>
      </c>
      <c r="F1566" s="34" t="str">
        <f>IF(AND(V1566="TEXT",AB1566&lt;&gt;""),"Coded",VLOOKUP(V1566,Lists!$E$1:$F$12,2,FALSE))</f>
        <v>Coded</v>
      </c>
      <c r="G1566" s="50">
        <f t="shared" ca="1" si="124"/>
        <v>5</v>
      </c>
      <c r="H1566" t="s">
        <v>2693</v>
      </c>
      <c r="J1566" s="34" t="str">
        <f t="shared" si="121"/>
        <v/>
      </c>
      <c r="K1566" s="34" t="str">
        <f t="shared" si="122"/>
        <v/>
      </c>
      <c r="O1566" t="s">
        <v>1015</v>
      </c>
      <c r="P1566" s="34" t="str">
        <f t="shared" si="125"/>
        <v/>
      </c>
      <c r="V1566" t="s">
        <v>16</v>
      </c>
      <c r="W1566" t="s">
        <v>5190</v>
      </c>
      <c r="X1566" t="s">
        <v>5191</v>
      </c>
      <c r="Y1566" t="s">
        <v>5161</v>
      </c>
      <c r="Z1566" t="s">
        <v>5162</v>
      </c>
      <c r="AA1566" t="s">
        <v>2693</v>
      </c>
      <c r="AB1566" t="s">
        <v>5167</v>
      </c>
    </row>
    <row r="1567" spans="1:28" ht="15" hidden="1" customHeight="1" x14ac:dyDescent="0.2">
      <c r="A1567" t="s">
        <v>5087</v>
      </c>
      <c r="B1567" t="s">
        <v>64</v>
      </c>
      <c r="C1567" s="50">
        <f t="shared" ca="1" si="123"/>
        <v>16</v>
      </c>
      <c r="D1567" t="s">
        <v>4424</v>
      </c>
      <c r="F1567" s="34" t="str">
        <f>IF(AND(V1567="TEXT",AB1567&lt;&gt;""),"Coded",VLOOKUP(V1567,Lists!$E$1:$F$12,2,FALSE))</f>
        <v>Coded</v>
      </c>
      <c r="G1567" s="50">
        <f t="shared" ca="1" si="124"/>
        <v>6</v>
      </c>
      <c r="H1567" t="s">
        <v>2713</v>
      </c>
      <c r="J1567" s="34" t="str">
        <f t="shared" si="121"/>
        <v/>
      </c>
      <c r="K1567" s="34" t="str">
        <f t="shared" si="122"/>
        <v/>
      </c>
      <c r="O1567" t="s">
        <v>1015</v>
      </c>
      <c r="P1567" s="34" t="str">
        <f t="shared" si="125"/>
        <v/>
      </c>
      <c r="V1567" t="s">
        <v>16</v>
      </c>
      <c r="W1567" t="s">
        <v>5190</v>
      </c>
      <c r="X1567" t="s">
        <v>5191</v>
      </c>
      <c r="Y1567" t="s">
        <v>5161</v>
      </c>
      <c r="Z1567" t="s">
        <v>5162</v>
      </c>
      <c r="AA1567" t="s">
        <v>2713</v>
      </c>
      <c r="AB1567" t="s">
        <v>5168</v>
      </c>
    </row>
    <row r="1568" spans="1:28" ht="15" hidden="1" customHeight="1" x14ac:dyDescent="0.2">
      <c r="A1568" t="s">
        <v>5087</v>
      </c>
      <c r="B1568" t="s">
        <v>64</v>
      </c>
      <c r="C1568" s="50">
        <f t="shared" ca="1" si="123"/>
        <v>16</v>
      </c>
      <c r="D1568" t="s">
        <v>4424</v>
      </c>
      <c r="F1568" s="34" t="str">
        <f>IF(AND(V1568="TEXT",AB1568&lt;&gt;""),"Coded",VLOOKUP(V1568,Lists!$E$1:$F$12,2,FALSE))</f>
        <v>Coded</v>
      </c>
      <c r="G1568" s="50">
        <f t="shared" ca="1" si="124"/>
        <v>7</v>
      </c>
      <c r="H1568" t="s">
        <v>4403</v>
      </c>
      <c r="J1568" s="34" t="str">
        <f t="shared" si="121"/>
        <v/>
      </c>
      <c r="K1568" s="34" t="str">
        <f t="shared" si="122"/>
        <v/>
      </c>
      <c r="O1568" t="s">
        <v>1015</v>
      </c>
      <c r="P1568" s="34" t="str">
        <f t="shared" si="125"/>
        <v/>
      </c>
      <c r="V1568" t="s">
        <v>16</v>
      </c>
      <c r="W1568" t="s">
        <v>5190</v>
      </c>
      <c r="X1568" t="s">
        <v>5191</v>
      </c>
      <c r="Y1568" t="s">
        <v>5161</v>
      </c>
      <c r="Z1568" t="s">
        <v>5162</v>
      </c>
      <c r="AA1568" t="s">
        <v>4403</v>
      </c>
      <c r="AB1568" t="s">
        <v>5169</v>
      </c>
    </row>
    <row r="1569" spans="1:28" ht="15" hidden="1" customHeight="1" x14ac:dyDescent="0.2">
      <c r="A1569" t="s">
        <v>5087</v>
      </c>
      <c r="B1569" t="s">
        <v>64</v>
      </c>
      <c r="C1569" s="50">
        <f t="shared" ca="1" si="123"/>
        <v>16</v>
      </c>
      <c r="D1569" t="s">
        <v>4424</v>
      </c>
      <c r="F1569" s="34" t="str">
        <f>IF(AND(V1569="TEXT",AB1569&lt;&gt;""),"Coded",VLOOKUP(V1569,Lists!$E$1:$F$12,2,FALSE))</f>
        <v>Coded</v>
      </c>
      <c r="G1569" s="50">
        <f t="shared" ca="1" si="124"/>
        <v>8</v>
      </c>
      <c r="H1569" t="s">
        <v>2717</v>
      </c>
      <c r="J1569" s="34" t="str">
        <f t="shared" si="121"/>
        <v/>
      </c>
      <c r="K1569" s="34" t="str">
        <f t="shared" si="122"/>
        <v/>
      </c>
      <c r="O1569" t="s">
        <v>1015</v>
      </c>
      <c r="P1569" s="34" t="str">
        <f t="shared" si="125"/>
        <v/>
      </c>
      <c r="V1569" t="s">
        <v>16</v>
      </c>
      <c r="W1569" t="s">
        <v>5190</v>
      </c>
      <c r="X1569" t="s">
        <v>5191</v>
      </c>
      <c r="Y1569" t="s">
        <v>5161</v>
      </c>
      <c r="Z1569" t="s">
        <v>5162</v>
      </c>
      <c r="AA1569" t="s">
        <v>2717</v>
      </c>
      <c r="AB1569" t="s">
        <v>5170</v>
      </c>
    </row>
    <row r="1570" spans="1:28" ht="15" hidden="1" customHeight="1" x14ac:dyDescent="0.2">
      <c r="A1570" t="s">
        <v>5087</v>
      </c>
      <c r="B1570" t="s">
        <v>64</v>
      </c>
      <c r="C1570" s="50">
        <f t="shared" ca="1" si="123"/>
        <v>16</v>
      </c>
      <c r="D1570" t="s">
        <v>4424</v>
      </c>
      <c r="F1570" s="34" t="str">
        <f>IF(AND(V1570="TEXT",AB1570&lt;&gt;""),"Coded",VLOOKUP(V1570,Lists!$E$1:$F$12,2,FALSE))</f>
        <v>Coded</v>
      </c>
      <c r="G1570" s="50">
        <f t="shared" ca="1" si="124"/>
        <v>9</v>
      </c>
      <c r="H1570" t="s">
        <v>2687</v>
      </c>
      <c r="J1570" s="34" t="str">
        <f t="shared" si="121"/>
        <v/>
      </c>
      <c r="K1570" s="34" t="str">
        <f t="shared" si="122"/>
        <v/>
      </c>
      <c r="O1570" t="s">
        <v>1015</v>
      </c>
      <c r="P1570" s="34" t="str">
        <f t="shared" si="125"/>
        <v/>
      </c>
      <c r="V1570" t="s">
        <v>16</v>
      </c>
      <c r="W1570" t="s">
        <v>5190</v>
      </c>
      <c r="X1570" t="s">
        <v>5191</v>
      </c>
      <c r="Y1570" t="s">
        <v>5161</v>
      </c>
      <c r="Z1570" t="s">
        <v>5162</v>
      </c>
      <c r="AA1570" t="s">
        <v>2687</v>
      </c>
      <c r="AB1570" t="s">
        <v>5171</v>
      </c>
    </row>
    <row r="1571" spans="1:28" ht="15" hidden="1" customHeight="1" x14ac:dyDescent="0.2">
      <c r="A1571" t="s">
        <v>5087</v>
      </c>
      <c r="B1571" t="s">
        <v>64</v>
      </c>
      <c r="C1571" s="50">
        <f t="shared" ca="1" si="123"/>
        <v>16</v>
      </c>
      <c r="D1571" t="s">
        <v>4424</v>
      </c>
      <c r="F1571" s="34" t="str">
        <f>IF(AND(V1571="TEXT",AB1571&lt;&gt;""),"Coded",VLOOKUP(V1571,Lists!$E$1:$F$12,2,FALSE))</f>
        <v>Coded</v>
      </c>
      <c r="G1571" s="50">
        <f t="shared" ca="1" si="124"/>
        <v>10</v>
      </c>
      <c r="H1571" t="s">
        <v>2668</v>
      </c>
      <c r="J1571" s="34" t="str">
        <f t="shared" si="121"/>
        <v/>
      </c>
      <c r="K1571" s="34" t="str">
        <f t="shared" si="122"/>
        <v/>
      </c>
      <c r="O1571" t="s">
        <v>1015</v>
      </c>
      <c r="P1571" s="34" t="str">
        <f t="shared" si="125"/>
        <v/>
      </c>
      <c r="V1571" t="s">
        <v>16</v>
      </c>
      <c r="W1571" t="s">
        <v>5190</v>
      </c>
      <c r="X1571" t="s">
        <v>5191</v>
      </c>
      <c r="Y1571" t="s">
        <v>5161</v>
      </c>
      <c r="Z1571" t="s">
        <v>5162</v>
      </c>
      <c r="AA1571" t="s">
        <v>2668</v>
      </c>
      <c r="AB1571" t="s">
        <v>5172</v>
      </c>
    </row>
    <row r="1572" spans="1:28" ht="15" hidden="1" customHeight="1" x14ac:dyDescent="0.2">
      <c r="A1572" t="s">
        <v>5087</v>
      </c>
      <c r="B1572" t="s">
        <v>64</v>
      </c>
      <c r="C1572" s="50">
        <f t="shared" ca="1" si="123"/>
        <v>16</v>
      </c>
      <c r="D1572" t="s">
        <v>4424</v>
      </c>
      <c r="F1572" s="34" t="str">
        <f>IF(AND(V1572="TEXT",AB1572&lt;&gt;""),"Coded",VLOOKUP(V1572,Lists!$E$1:$F$12,2,FALSE))</f>
        <v>Coded</v>
      </c>
      <c r="G1572" s="50">
        <f t="shared" ca="1" si="124"/>
        <v>11</v>
      </c>
      <c r="H1572" t="s">
        <v>2652</v>
      </c>
      <c r="J1572" s="34" t="str">
        <f t="shared" si="121"/>
        <v/>
      </c>
      <c r="K1572" s="34" t="str">
        <f t="shared" si="122"/>
        <v/>
      </c>
      <c r="O1572" t="s">
        <v>1015</v>
      </c>
      <c r="P1572" s="34" t="str">
        <f t="shared" si="125"/>
        <v/>
      </c>
      <c r="V1572" t="s">
        <v>16</v>
      </c>
      <c r="W1572" t="s">
        <v>5190</v>
      </c>
      <c r="X1572" t="s">
        <v>5191</v>
      </c>
      <c r="Y1572" t="s">
        <v>5161</v>
      </c>
      <c r="Z1572" t="s">
        <v>5162</v>
      </c>
      <c r="AA1572" t="s">
        <v>2652</v>
      </c>
      <c r="AB1572" t="s">
        <v>5173</v>
      </c>
    </row>
    <row r="1573" spans="1:28" ht="15" hidden="1" customHeight="1" x14ac:dyDescent="0.2">
      <c r="A1573" t="s">
        <v>5087</v>
      </c>
      <c r="B1573" t="s">
        <v>64</v>
      </c>
      <c r="C1573" s="50">
        <f t="shared" ca="1" si="123"/>
        <v>16</v>
      </c>
      <c r="D1573" t="s">
        <v>4424</v>
      </c>
      <c r="F1573" s="34" t="str">
        <f>IF(AND(V1573="TEXT",AB1573&lt;&gt;""),"Coded",VLOOKUP(V1573,Lists!$E$1:$F$12,2,FALSE))</f>
        <v>Coded</v>
      </c>
      <c r="G1573" s="50">
        <f t="shared" ca="1" si="124"/>
        <v>12</v>
      </c>
      <c r="H1573" t="s">
        <v>2395</v>
      </c>
      <c r="J1573" s="34" t="str">
        <f t="shared" si="121"/>
        <v/>
      </c>
      <c r="K1573" s="34" t="str">
        <f t="shared" si="122"/>
        <v/>
      </c>
      <c r="O1573" t="s">
        <v>1015</v>
      </c>
      <c r="P1573" s="34" t="str">
        <f t="shared" si="125"/>
        <v/>
      </c>
      <c r="V1573" t="s">
        <v>16</v>
      </c>
      <c r="W1573" t="s">
        <v>5190</v>
      </c>
      <c r="X1573" t="s">
        <v>5191</v>
      </c>
      <c r="Y1573" t="s">
        <v>5161</v>
      </c>
      <c r="Z1573" t="s">
        <v>5162</v>
      </c>
      <c r="AA1573" t="s">
        <v>2395</v>
      </c>
      <c r="AB1573" t="s">
        <v>5174</v>
      </c>
    </row>
    <row r="1574" spans="1:28" ht="15" hidden="1" customHeight="1" x14ac:dyDescent="0.2">
      <c r="A1574" t="s">
        <v>5087</v>
      </c>
      <c r="B1574" t="s">
        <v>64</v>
      </c>
      <c r="C1574" s="50">
        <f t="shared" ca="1" si="123"/>
        <v>16</v>
      </c>
      <c r="D1574" t="s">
        <v>4424</v>
      </c>
      <c r="F1574" s="34" t="str">
        <f>IF(AND(V1574="TEXT",AB1574&lt;&gt;""),"Coded",VLOOKUP(V1574,Lists!$E$1:$F$12,2,FALSE))</f>
        <v>Coded</v>
      </c>
      <c r="G1574" s="50">
        <f t="shared" ca="1" si="124"/>
        <v>13</v>
      </c>
      <c r="H1574" t="s">
        <v>2728</v>
      </c>
      <c r="J1574" s="34" t="str">
        <f t="shared" si="121"/>
        <v/>
      </c>
      <c r="K1574" s="34" t="str">
        <f t="shared" si="122"/>
        <v/>
      </c>
      <c r="O1574" t="s">
        <v>1015</v>
      </c>
      <c r="P1574" s="34" t="str">
        <f t="shared" si="125"/>
        <v/>
      </c>
      <c r="V1574" t="s">
        <v>16</v>
      </c>
      <c r="W1574" t="s">
        <v>5190</v>
      </c>
      <c r="X1574" t="s">
        <v>5191</v>
      </c>
      <c r="Y1574" t="s">
        <v>5161</v>
      </c>
      <c r="Z1574" t="s">
        <v>5162</v>
      </c>
      <c r="AA1574" t="s">
        <v>2728</v>
      </c>
      <c r="AB1574" t="s">
        <v>5175</v>
      </c>
    </row>
    <row r="1575" spans="1:28" ht="15" hidden="1" customHeight="1" x14ac:dyDescent="0.2">
      <c r="A1575" t="s">
        <v>5087</v>
      </c>
      <c r="B1575" t="s">
        <v>64</v>
      </c>
      <c r="C1575" s="50">
        <f t="shared" ca="1" si="123"/>
        <v>16</v>
      </c>
      <c r="D1575" t="s">
        <v>4424</v>
      </c>
      <c r="F1575" s="34" t="str">
        <f>IF(AND(V1575="TEXT",AB1575&lt;&gt;""),"Coded",VLOOKUP(V1575,Lists!$E$1:$F$12,2,FALSE))</f>
        <v>Coded</v>
      </c>
      <c r="G1575" s="50">
        <f t="shared" ca="1" si="124"/>
        <v>14</v>
      </c>
      <c r="H1575" t="s">
        <v>4405</v>
      </c>
      <c r="J1575" s="34" t="str">
        <f t="shared" si="121"/>
        <v/>
      </c>
      <c r="K1575" s="34" t="str">
        <f t="shared" si="122"/>
        <v/>
      </c>
      <c r="O1575" t="s">
        <v>1015</v>
      </c>
      <c r="P1575" s="34" t="str">
        <f t="shared" si="125"/>
        <v/>
      </c>
      <c r="V1575" t="s">
        <v>16</v>
      </c>
      <c r="W1575" t="s">
        <v>5190</v>
      </c>
      <c r="X1575" t="s">
        <v>5191</v>
      </c>
      <c r="Y1575" t="s">
        <v>5161</v>
      </c>
      <c r="Z1575" t="s">
        <v>5162</v>
      </c>
      <c r="AA1575" t="s">
        <v>4405</v>
      </c>
      <c r="AB1575" t="s">
        <v>5176</v>
      </c>
    </row>
    <row r="1576" spans="1:28" ht="15" hidden="1" customHeight="1" x14ac:dyDescent="0.2">
      <c r="A1576" t="s">
        <v>5087</v>
      </c>
      <c r="B1576" t="s">
        <v>64</v>
      </c>
      <c r="C1576" s="50">
        <f t="shared" ca="1" si="123"/>
        <v>16</v>
      </c>
      <c r="D1576" t="s">
        <v>4424</v>
      </c>
      <c r="F1576" s="34" t="str">
        <f>IF(AND(V1576="TEXT",AB1576&lt;&gt;""),"Coded",VLOOKUP(V1576,Lists!$E$1:$F$12,2,FALSE))</f>
        <v>Coded</v>
      </c>
      <c r="G1576" s="50">
        <f t="shared" ca="1" si="124"/>
        <v>15</v>
      </c>
      <c r="H1576" t="s">
        <v>2664</v>
      </c>
      <c r="J1576" s="34" t="str">
        <f t="shared" si="121"/>
        <v/>
      </c>
      <c r="K1576" s="34" t="str">
        <f t="shared" si="122"/>
        <v/>
      </c>
      <c r="O1576" t="s">
        <v>1015</v>
      </c>
      <c r="P1576" s="34" t="str">
        <f t="shared" si="125"/>
        <v/>
      </c>
      <c r="V1576" t="s">
        <v>16</v>
      </c>
      <c r="W1576" t="s">
        <v>5190</v>
      </c>
      <c r="X1576" t="s">
        <v>5191</v>
      </c>
      <c r="Y1576" t="s">
        <v>5161</v>
      </c>
      <c r="Z1576" t="s">
        <v>5162</v>
      </c>
      <c r="AA1576" t="s">
        <v>2664</v>
      </c>
      <c r="AB1576" t="s">
        <v>5177</v>
      </c>
    </row>
    <row r="1577" spans="1:28" ht="15" hidden="1" customHeight="1" x14ac:dyDescent="0.2">
      <c r="A1577" t="s">
        <v>5087</v>
      </c>
      <c r="B1577" t="s">
        <v>64</v>
      </c>
      <c r="C1577" s="50">
        <f t="shared" ca="1" si="123"/>
        <v>16</v>
      </c>
      <c r="D1577" t="s">
        <v>4424</v>
      </c>
      <c r="F1577" s="34" t="str">
        <f>IF(AND(V1577="TEXT",AB1577&lt;&gt;""),"Coded",VLOOKUP(V1577,Lists!$E$1:$F$12,2,FALSE))</f>
        <v>Coded</v>
      </c>
      <c r="G1577" s="50">
        <f t="shared" ca="1" si="124"/>
        <v>16</v>
      </c>
      <c r="H1577" t="s">
        <v>4407</v>
      </c>
      <c r="J1577" s="34" t="str">
        <f t="shared" si="121"/>
        <v/>
      </c>
      <c r="K1577" s="34" t="str">
        <f t="shared" si="122"/>
        <v/>
      </c>
      <c r="O1577" t="s">
        <v>1015</v>
      </c>
      <c r="P1577" s="34" t="str">
        <f t="shared" si="125"/>
        <v/>
      </c>
      <c r="V1577" t="s">
        <v>16</v>
      </c>
      <c r="W1577" t="s">
        <v>5190</v>
      </c>
      <c r="X1577" t="s">
        <v>5191</v>
      </c>
      <c r="Y1577" t="s">
        <v>5161</v>
      </c>
      <c r="Z1577" t="s">
        <v>5162</v>
      </c>
      <c r="AA1577" t="s">
        <v>4407</v>
      </c>
      <c r="AB1577" t="s">
        <v>5178</v>
      </c>
    </row>
    <row r="1578" spans="1:28" ht="15" hidden="1" customHeight="1" x14ac:dyDescent="0.2">
      <c r="A1578" t="s">
        <v>5087</v>
      </c>
      <c r="B1578" t="s">
        <v>64</v>
      </c>
      <c r="C1578" s="50">
        <f t="shared" ca="1" si="123"/>
        <v>16</v>
      </c>
      <c r="D1578" t="s">
        <v>4424</v>
      </c>
      <c r="F1578" s="34" t="str">
        <f>IF(AND(V1578="TEXT",AB1578&lt;&gt;""),"Coded",VLOOKUP(V1578,Lists!$E$1:$F$12,2,FALSE))</f>
        <v>Coded</v>
      </c>
      <c r="G1578" s="50">
        <f t="shared" ca="1" si="124"/>
        <v>17</v>
      </c>
      <c r="H1578" t="s">
        <v>4409</v>
      </c>
      <c r="J1578" s="34" t="str">
        <f t="shared" si="121"/>
        <v/>
      </c>
      <c r="K1578" s="34" t="str">
        <f t="shared" si="122"/>
        <v/>
      </c>
      <c r="O1578" t="s">
        <v>1015</v>
      </c>
      <c r="P1578" s="34" t="str">
        <f t="shared" si="125"/>
        <v/>
      </c>
      <c r="V1578" t="s">
        <v>16</v>
      </c>
      <c r="W1578" t="s">
        <v>5190</v>
      </c>
      <c r="X1578" t="s">
        <v>5191</v>
      </c>
      <c r="Y1578" t="s">
        <v>5161</v>
      </c>
      <c r="Z1578" t="s">
        <v>5162</v>
      </c>
      <c r="AA1578" t="s">
        <v>4409</v>
      </c>
      <c r="AB1578" t="s">
        <v>5179</v>
      </c>
    </row>
    <row r="1579" spans="1:28" ht="15" hidden="1" customHeight="1" x14ac:dyDescent="0.2">
      <c r="A1579" t="s">
        <v>5087</v>
      </c>
      <c r="B1579" t="s">
        <v>64</v>
      </c>
      <c r="C1579" s="50">
        <f t="shared" ca="1" si="123"/>
        <v>16</v>
      </c>
      <c r="D1579" t="s">
        <v>4424</v>
      </c>
      <c r="F1579" s="34" t="str">
        <f>IF(AND(V1579="TEXT",AB1579&lt;&gt;""),"Coded",VLOOKUP(V1579,Lists!$E$1:$F$12,2,FALSE))</f>
        <v>Coded</v>
      </c>
      <c r="G1579" s="50">
        <f t="shared" ca="1" si="124"/>
        <v>18</v>
      </c>
      <c r="H1579" t="s">
        <v>4411</v>
      </c>
      <c r="J1579" s="34" t="str">
        <f t="shared" si="121"/>
        <v/>
      </c>
      <c r="K1579" s="34" t="str">
        <f t="shared" si="122"/>
        <v/>
      </c>
      <c r="O1579" t="s">
        <v>1015</v>
      </c>
      <c r="P1579" s="34" t="str">
        <f t="shared" si="125"/>
        <v/>
      </c>
      <c r="V1579" t="s">
        <v>16</v>
      </c>
      <c r="W1579" t="s">
        <v>5190</v>
      </c>
      <c r="X1579" t="s">
        <v>5191</v>
      </c>
      <c r="Y1579" t="s">
        <v>5161</v>
      </c>
      <c r="Z1579" t="s">
        <v>5162</v>
      </c>
      <c r="AA1579" t="s">
        <v>4411</v>
      </c>
      <c r="AB1579" t="s">
        <v>5180</v>
      </c>
    </row>
    <row r="1580" spans="1:28" ht="15" hidden="1" customHeight="1" x14ac:dyDescent="0.2">
      <c r="A1580" t="s">
        <v>5087</v>
      </c>
      <c r="B1580" t="s">
        <v>64</v>
      </c>
      <c r="C1580" s="50">
        <f t="shared" ca="1" si="123"/>
        <v>16</v>
      </c>
      <c r="D1580" t="s">
        <v>4424</v>
      </c>
      <c r="F1580" s="34" t="str">
        <f>IF(AND(V1580="TEXT",AB1580&lt;&gt;""),"Coded",VLOOKUP(V1580,Lists!$E$1:$F$12,2,FALSE))</f>
        <v>Coded</v>
      </c>
      <c r="G1580" s="50">
        <f t="shared" ca="1" si="124"/>
        <v>19</v>
      </c>
      <c r="H1580" t="s">
        <v>4413</v>
      </c>
      <c r="J1580" s="34" t="str">
        <f t="shared" si="121"/>
        <v/>
      </c>
      <c r="K1580" s="34" t="str">
        <f t="shared" si="122"/>
        <v/>
      </c>
      <c r="O1580" t="s">
        <v>1015</v>
      </c>
      <c r="P1580" s="34" t="str">
        <f t="shared" si="125"/>
        <v/>
      </c>
      <c r="V1580" t="s">
        <v>16</v>
      </c>
      <c r="W1580" t="s">
        <v>5190</v>
      </c>
      <c r="X1580" t="s">
        <v>5191</v>
      </c>
      <c r="Y1580" t="s">
        <v>5161</v>
      </c>
      <c r="Z1580" t="s">
        <v>5162</v>
      </c>
      <c r="AA1580" t="s">
        <v>4413</v>
      </c>
      <c r="AB1580" t="s">
        <v>5181</v>
      </c>
    </row>
    <row r="1581" spans="1:28" ht="15" hidden="1" customHeight="1" x14ac:dyDescent="0.2">
      <c r="A1581" t="s">
        <v>5087</v>
      </c>
      <c r="B1581" t="s">
        <v>64</v>
      </c>
      <c r="C1581" s="50">
        <f t="shared" ca="1" si="123"/>
        <v>16</v>
      </c>
      <c r="D1581" t="s">
        <v>4424</v>
      </c>
      <c r="F1581" s="34" t="str">
        <f>IF(AND(V1581="TEXT",AB1581&lt;&gt;""),"Coded",VLOOKUP(V1581,Lists!$E$1:$F$12,2,FALSE))</f>
        <v>Coded</v>
      </c>
      <c r="G1581" s="50">
        <f t="shared" ca="1" si="124"/>
        <v>20</v>
      </c>
      <c r="H1581" t="s">
        <v>2475</v>
      </c>
      <c r="J1581" s="34" t="str">
        <f t="shared" si="121"/>
        <v/>
      </c>
      <c r="K1581" s="34" t="str">
        <f t="shared" si="122"/>
        <v/>
      </c>
      <c r="O1581" t="s">
        <v>1015</v>
      </c>
      <c r="P1581" s="34" t="str">
        <f t="shared" si="125"/>
        <v/>
      </c>
      <c r="V1581" t="s">
        <v>16</v>
      </c>
      <c r="W1581" t="s">
        <v>5190</v>
      </c>
      <c r="X1581" t="s">
        <v>5191</v>
      </c>
      <c r="Y1581" t="s">
        <v>5161</v>
      </c>
      <c r="Z1581" t="s">
        <v>5162</v>
      </c>
      <c r="AA1581" t="s">
        <v>2475</v>
      </c>
      <c r="AB1581" t="s">
        <v>5182</v>
      </c>
    </row>
    <row r="1582" spans="1:28" ht="15" hidden="1" customHeight="1" x14ac:dyDescent="0.2">
      <c r="A1582" t="s">
        <v>5087</v>
      </c>
      <c r="B1582" t="s">
        <v>64</v>
      </c>
      <c r="C1582" s="50">
        <f t="shared" ca="1" si="123"/>
        <v>16</v>
      </c>
      <c r="D1582" t="s">
        <v>4424</v>
      </c>
      <c r="F1582" s="34" t="str">
        <f>IF(AND(V1582="TEXT",AB1582&lt;&gt;""),"Coded",VLOOKUP(V1582,Lists!$E$1:$F$12,2,FALSE))</f>
        <v>Coded</v>
      </c>
      <c r="G1582" s="50">
        <f t="shared" ca="1" si="124"/>
        <v>21</v>
      </c>
      <c r="H1582" t="s">
        <v>4416</v>
      </c>
      <c r="J1582" s="34" t="str">
        <f t="shared" si="121"/>
        <v/>
      </c>
      <c r="K1582" s="34" t="str">
        <f t="shared" si="122"/>
        <v/>
      </c>
      <c r="O1582" t="s">
        <v>1015</v>
      </c>
      <c r="P1582" s="34" t="str">
        <f t="shared" si="125"/>
        <v/>
      </c>
      <c r="V1582" t="s">
        <v>16</v>
      </c>
      <c r="W1582" t="s">
        <v>5190</v>
      </c>
      <c r="X1582" t="s">
        <v>5191</v>
      </c>
      <c r="Y1582" t="s">
        <v>5161</v>
      </c>
      <c r="Z1582" t="s">
        <v>5162</v>
      </c>
      <c r="AA1582" t="s">
        <v>4416</v>
      </c>
      <c r="AB1582" t="s">
        <v>5183</v>
      </c>
    </row>
    <row r="1583" spans="1:28" ht="15" hidden="1" customHeight="1" x14ac:dyDescent="0.2">
      <c r="A1583" t="s">
        <v>5087</v>
      </c>
      <c r="B1583" t="s">
        <v>64</v>
      </c>
      <c r="C1583" s="50">
        <f t="shared" ca="1" si="123"/>
        <v>16</v>
      </c>
      <c r="D1583" t="s">
        <v>4424</v>
      </c>
      <c r="F1583" s="34" t="str">
        <f>IF(AND(V1583="TEXT",AB1583&lt;&gt;""),"Coded",VLOOKUP(V1583,Lists!$E$1:$F$12,2,FALSE))</f>
        <v>Coded</v>
      </c>
      <c r="G1583" s="50">
        <f t="shared" ca="1" si="124"/>
        <v>22</v>
      </c>
      <c r="H1583" t="s">
        <v>2645</v>
      </c>
      <c r="J1583" s="34" t="str">
        <f t="shared" si="121"/>
        <v/>
      </c>
      <c r="K1583" s="34" t="str">
        <f t="shared" si="122"/>
        <v/>
      </c>
      <c r="O1583" t="s">
        <v>1015</v>
      </c>
      <c r="P1583" s="34" t="str">
        <f t="shared" si="125"/>
        <v/>
      </c>
      <c r="V1583" t="s">
        <v>16</v>
      </c>
      <c r="W1583" t="s">
        <v>5190</v>
      </c>
      <c r="X1583" t="s">
        <v>5191</v>
      </c>
      <c r="Y1583" t="s">
        <v>5161</v>
      </c>
      <c r="Z1583" t="s">
        <v>5162</v>
      </c>
      <c r="AA1583" t="s">
        <v>2645</v>
      </c>
      <c r="AB1583" t="s">
        <v>5184</v>
      </c>
    </row>
    <row r="1584" spans="1:28" ht="15" hidden="1" customHeight="1" x14ac:dyDescent="0.2">
      <c r="A1584" t="s">
        <v>5087</v>
      </c>
      <c r="B1584" t="s">
        <v>64</v>
      </c>
      <c r="C1584" s="50">
        <f t="shared" ca="1" si="123"/>
        <v>16</v>
      </c>
      <c r="D1584" t="s">
        <v>4424</v>
      </c>
      <c r="F1584" s="34" t="str">
        <f>IF(AND(V1584="TEXT",AB1584&lt;&gt;""),"Coded",VLOOKUP(V1584,Lists!$E$1:$F$12,2,FALSE))</f>
        <v>Coded</v>
      </c>
      <c r="G1584" s="50">
        <f t="shared" ca="1" si="124"/>
        <v>23</v>
      </c>
      <c r="H1584" t="s">
        <v>2675</v>
      </c>
      <c r="J1584" s="34" t="str">
        <f t="shared" si="121"/>
        <v/>
      </c>
      <c r="K1584" s="34" t="str">
        <f t="shared" si="122"/>
        <v/>
      </c>
      <c r="O1584" t="s">
        <v>1015</v>
      </c>
      <c r="P1584" s="34" t="str">
        <f t="shared" si="125"/>
        <v/>
      </c>
      <c r="V1584" t="s">
        <v>16</v>
      </c>
      <c r="W1584" t="s">
        <v>5190</v>
      </c>
      <c r="X1584" t="s">
        <v>5191</v>
      </c>
      <c r="Y1584" t="s">
        <v>5161</v>
      </c>
      <c r="Z1584" t="s">
        <v>5162</v>
      </c>
      <c r="AA1584" t="s">
        <v>2675</v>
      </c>
      <c r="AB1584" t="s">
        <v>5185</v>
      </c>
    </row>
    <row r="1585" spans="1:28" ht="15" hidden="1" customHeight="1" x14ac:dyDescent="0.2">
      <c r="A1585" t="s">
        <v>5087</v>
      </c>
      <c r="B1585" t="s">
        <v>64</v>
      </c>
      <c r="C1585" s="50">
        <f t="shared" ca="1" si="123"/>
        <v>16</v>
      </c>
      <c r="D1585" t="s">
        <v>4424</v>
      </c>
      <c r="F1585" s="34" t="str">
        <f>IF(AND(V1585="TEXT",AB1585&lt;&gt;""),"Coded",VLOOKUP(V1585,Lists!$E$1:$F$12,2,FALSE))</f>
        <v>Coded</v>
      </c>
      <c r="G1585" s="50">
        <f t="shared" ca="1" si="124"/>
        <v>24</v>
      </c>
      <c r="H1585" t="s">
        <v>2723</v>
      </c>
      <c r="J1585" s="34" t="str">
        <f t="shared" si="121"/>
        <v/>
      </c>
      <c r="K1585" s="34" t="str">
        <f t="shared" si="122"/>
        <v/>
      </c>
      <c r="O1585" t="s">
        <v>1015</v>
      </c>
      <c r="P1585" s="34" t="str">
        <f t="shared" si="125"/>
        <v/>
      </c>
      <c r="V1585" t="s">
        <v>16</v>
      </c>
      <c r="W1585" t="s">
        <v>5190</v>
      </c>
      <c r="X1585" t="s">
        <v>5191</v>
      </c>
      <c r="Y1585" t="s">
        <v>5161</v>
      </c>
      <c r="Z1585" t="s">
        <v>5162</v>
      </c>
      <c r="AA1585" t="s">
        <v>2723</v>
      </c>
      <c r="AB1585" t="s">
        <v>5186</v>
      </c>
    </row>
    <row r="1586" spans="1:28" ht="15" hidden="1" customHeight="1" x14ac:dyDescent="0.2">
      <c r="A1586" t="s">
        <v>5087</v>
      </c>
      <c r="B1586" t="s">
        <v>64</v>
      </c>
      <c r="C1586" s="50">
        <f t="shared" ca="1" si="123"/>
        <v>16</v>
      </c>
      <c r="D1586" t="s">
        <v>4424</v>
      </c>
      <c r="F1586" s="34" t="str">
        <f>IF(AND(V1586="TEXT",AB1586&lt;&gt;""),"Coded",VLOOKUP(V1586,Lists!$E$1:$F$12,2,FALSE))</f>
        <v>Coded</v>
      </c>
      <c r="G1586" s="50">
        <f t="shared" ca="1" si="124"/>
        <v>25</v>
      </c>
      <c r="H1586" t="s">
        <v>2740</v>
      </c>
      <c r="J1586" s="34" t="str">
        <f t="shared" si="121"/>
        <v/>
      </c>
      <c r="K1586" s="34" t="str">
        <f t="shared" si="122"/>
        <v/>
      </c>
      <c r="O1586" t="s">
        <v>1015</v>
      </c>
      <c r="P1586" s="34" t="str">
        <f t="shared" si="125"/>
        <v/>
      </c>
      <c r="V1586" t="s">
        <v>16</v>
      </c>
      <c r="W1586" t="s">
        <v>5190</v>
      </c>
      <c r="X1586" t="s">
        <v>5191</v>
      </c>
      <c r="Y1586" t="s">
        <v>5161</v>
      </c>
      <c r="Z1586" t="s">
        <v>5162</v>
      </c>
      <c r="AA1586" t="s">
        <v>2740</v>
      </c>
      <c r="AB1586" t="s">
        <v>5187</v>
      </c>
    </row>
    <row r="1587" spans="1:28" ht="15" hidden="1" customHeight="1" x14ac:dyDescent="0.2">
      <c r="A1587" t="s">
        <v>5087</v>
      </c>
      <c r="B1587" t="s">
        <v>4627</v>
      </c>
      <c r="C1587" s="50">
        <f t="shared" ca="1" si="123"/>
        <v>17</v>
      </c>
      <c r="D1587" t="s">
        <v>1256</v>
      </c>
      <c r="F1587" s="34" t="str">
        <f>IF(AND(V1587="TEXT",AB1587&lt;&gt;""),"Coded",VLOOKUP(V1587,Lists!$E$1:$F$12,2,FALSE))</f>
        <v>Numeric</v>
      </c>
      <c r="G1587" s="50" t="str">
        <f t="shared" ca="1" si="124"/>
        <v/>
      </c>
      <c r="H1587" t="s">
        <v>1015</v>
      </c>
      <c r="J1587" s="34" t="str">
        <f t="shared" si="121"/>
        <v>Integer</v>
      </c>
      <c r="K1587" s="34" t="str">
        <f t="shared" si="122"/>
        <v/>
      </c>
      <c r="O1587" t="s">
        <v>5192</v>
      </c>
      <c r="P1587" s="34" t="str">
        <f t="shared" si="125"/>
        <v/>
      </c>
      <c r="V1587" t="s">
        <v>20</v>
      </c>
      <c r="W1587" t="s">
        <v>5193</v>
      </c>
      <c r="X1587" t="s">
        <v>5194</v>
      </c>
      <c r="Y1587" t="s">
        <v>1015</v>
      </c>
      <c r="Z1587" t="s">
        <v>1015</v>
      </c>
      <c r="AA1587" t="s">
        <v>1015</v>
      </c>
      <c r="AB1587" t="s">
        <v>1015</v>
      </c>
    </row>
    <row r="1588" spans="1:28" ht="15" hidden="1" customHeight="1" x14ac:dyDescent="0.2">
      <c r="A1588" t="s">
        <v>5087</v>
      </c>
      <c r="B1588" t="s">
        <v>4627</v>
      </c>
      <c r="C1588" s="50">
        <f t="shared" ca="1" si="123"/>
        <v>18</v>
      </c>
      <c r="D1588" t="s">
        <v>2780</v>
      </c>
      <c r="F1588" s="34" t="str">
        <f>IF(AND(V1588="TEXT",AB1588&lt;&gt;""),"Coded",VLOOKUP(V1588,Lists!$E$1:$F$12,2,FALSE))</f>
        <v>Coded</v>
      </c>
      <c r="G1588" s="50">
        <f t="shared" ca="1" si="124"/>
        <v>1</v>
      </c>
      <c r="H1588" t="s">
        <v>2781</v>
      </c>
      <c r="J1588" s="34" t="str">
        <f t="shared" si="121"/>
        <v/>
      </c>
      <c r="K1588" s="34" t="str">
        <f t="shared" si="122"/>
        <v/>
      </c>
      <c r="O1588" t="s">
        <v>1015</v>
      </c>
      <c r="P1588" s="34" t="str">
        <f t="shared" si="125"/>
        <v/>
      </c>
      <c r="V1588" t="s">
        <v>16</v>
      </c>
      <c r="W1588" t="s">
        <v>1823</v>
      </c>
      <c r="X1588" t="s">
        <v>1824</v>
      </c>
      <c r="Y1588" t="s">
        <v>1825</v>
      </c>
      <c r="Z1588" t="s">
        <v>1826</v>
      </c>
      <c r="AA1588" t="s">
        <v>2781</v>
      </c>
      <c r="AB1588" t="s">
        <v>5195</v>
      </c>
    </row>
    <row r="1589" spans="1:28" ht="15" hidden="1" customHeight="1" x14ac:dyDescent="0.2">
      <c r="A1589" t="s">
        <v>5087</v>
      </c>
      <c r="B1589" t="s">
        <v>4627</v>
      </c>
      <c r="C1589" s="50">
        <f t="shared" ca="1" si="123"/>
        <v>18</v>
      </c>
      <c r="D1589" t="s">
        <v>2780</v>
      </c>
      <c r="F1589" s="34" t="str">
        <f>IF(AND(V1589="TEXT",AB1589&lt;&gt;""),"Coded",VLOOKUP(V1589,Lists!$E$1:$F$12,2,FALSE))</f>
        <v>Coded</v>
      </c>
      <c r="G1589" s="50">
        <f t="shared" ca="1" si="124"/>
        <v>2</v>
      </c>
      <c r="H1589" t="s">
        <v>2783</v>
      </c>
      <c r="J1589" s="34" t="str">
        <f t="shared" si="121"/>
        <v/>
      </c>
      <c r="K1589" s="34" t="str">
        <f t="shared" si="122"/>
        <v/>
      </c>
      <c r="O1589" t="s">
        <v>1015</v>
      </c>
      <c r="P1589" s="34" t="str">
        <f t="shared" si="125"/>
        <v/>
      </c>
      <c r="V1589" t="s">
        <v>16</v>
      </c>
      <c r="W1589" t="s">
        <v>1823</v>
      </c>
      <c r="X1589" t="s">
        <v>1824</v>
      </c>
      <c r="Y1589" t="s">
        <v>1825</v>
      </c>
      <c r="Z1589" t="s">
        <v>1826</v>
      </c>
      <c r="AA1589" t="s">
        <v>2783</v>
      </c>
      <c r="AB1589" t="s">
        <v>5196</v>
      </c>
    </row>
    <row r="1590" spans="1:28" ht="15" hidden="1" customHeight="1" x14ac:dyDescent="0.2">
      <c r="A1590" t="s">
        <v>5087</v>
      </c>
      <c r="B1590" t="s">
        <v>4627</v>
      </c>
      <c r="C1590" s="50">
        <f t="shared" ca="1" si="123"/>
        <v>18</v>
      </c>
      <c r="D1590" t="s">
        <v>2780</v>
      </c>
      <c r="F1590" s="34" t="str">
        <f>IF(AND(V1590="TEXT",AB1590&lt;&gt;""),"Coded",VLOOKUP(V1590,Lists!$E$1:$F$12,2,FALSE))</f>
        <v>Coded</v>
      </c>
      <c r="G1590" s="50">
        <f t="shared" ca="1" si="124"/>
        <v>3</v>
      </c>
      <c r="H1590" t="s">
        <v>2785</v>
      </c>
      <c r="J1590" s="34" t="str">
        <f t="shared" si="121"/>
        <v/>
      </c>
      <c r="K1590" s="34" t="str">
        <f t="shared" si="122"/>
        <v/>
      </c>
      <c r="O1590" t="s">
        <v>1015</v>
      </c>
      <c r="P1590" s="34" t="str">
        <f t="shared" si="125"/>
        <v/>
      </c>
      <c r="V1590" t="s">
        <v>16</v>
      </c>
      <c r="W1590" t="s">
        <v>1823</v>
      </c>
      <c r="X1590" t="s">
        <v>1824</v>
      </c>
      <c r="Y1590" t="s">
        <v>1825</v>
      </c>
      <c r="Z1590" t="s">
        <v>1826</v>
      </c>
      <c r="AA1590" t="s">
        <v>2785</v>
      </c>
      <c r="AB1590" t="s">
        <v>5197</v>
      </c>
    </row>
    <row r="1591" spans="1:28" ht="15" hidden="1" customHeight="1" x14ac:dyDescent="0.2">
      <c r="A1591" t="s">
        <v>5087</v>
      </c>
      <c r="B1591" t="s">
        <v>4627</v>
      </c>
      <c r="C1591" s="50">
        <f t="shared" ca="1" si="123"/>
        <v>18</v>
      </c>
      <c r="D1591" t="s">
        <v>2780</v>
      </c>
      <c r="F1591" s="34" t="str">
        <f>IF(AND(V1591="TEXT",AB1591&lt;&gt;""),"Coded",VLOOKUP(V1591,Lists!$E$1:$F$12,2,FALSE))</f>
        <v>Coded</v>
      </c>
      <c r="G1591" s="50">
        <f t="shared" ca="1" si="124"/>
        <v>4</v>
      </c>
      <c r="H1591" t="s">
        <v>2787</v>
      </c>
      <c r="J1591" s="34" t="str">
        <f t="shared" si="121"/>
        <v/>
      </c>
      <c r="K1591" s="34" t="str">
        <f t="shared" si="122"/>
        <v/>
      </c>
      <c r="O1591" t="s">
        <v>1015</v>
      </c>
      <c r="P1591" s="34" t="str">
        <f t="shared" si="125"/>
        <v/>
      </c>
      <c r="V1591" t="s">
        <v>16</v>
      </c>
      <c r="W1591" t="s">
        <v>1823</v>
      </c>
      <c r="X1591" t="s">
        <v>1824</v>
      </c>
      <c r="Y1591" t="s">
        <v>1825</v>
      </c>
      <c r="Z1591" t="s">
        <v>1826</v>
      </c>
      <c r="AA1591" t="s">
        <v>2787</v>
      </c>
      <c r="AB1591" t="s">
        <v>5198</v>
      </c>
    </row>
    <row r="1592" spans="1:28" ht="15" hidden="1" customHeight="1" x14ac:dyDescent="0.2">
      <c r="A1592" t="s">
        <v>5087</v>
      </c>
      <c r="B1592" t="s">
        <v>4627</v>
      </c>
      <c r="C1592" s="50">
        <f t="shared" ca="1" si="123"/>
        <v>18</v>
      </c>
      <c r="D1592" t="s">
        <v>2780</v>
      </c>
      <c r="F1592" s="34" t="str">
        <f>IF(AND(V1592="TEXT",AB1592&lt;&gt;""),"Coded",VLOOKUP(V1592,Lists!$E$1:$F$12,2,FALSE))</f>
        <v>Coded</v>
      </c>
      <c r="G1592" s="50">
        <f t="shared" ca="1" si="124"/>
        <v>5</v>
      </c>
      <c r="H1592" t="s">
        <v>2789</v>
      </c>
      <c r="J1592" s="34" t="str">
        <f t="shared" si="121"/>
        <v/>
      </c>
      <c r="K1592" s="34" t="str">
        <f t="shared" si="122"/>
        <v/>
      </c>
      <c r="O1592" t="s">
        <v>1015</v>
      </c>
      <c r="P1592" s="34" t="str">
        <f t="shared" si="125"/>
        <v/>
      </c>
      <c r="V1592" t="s">
        <v>16</v>
      </c>
      <c r="W1592" t="s">
        <v>1823</v>
      </c>
      <c r="X1592" t="s">
        <v>1824</v>
      </c>
      <c r="Y1592" t="s">
        <v>1825</v>
      </c>
      <c r="Z1592" t="s">
        <v>1826</v>
      </c>
      <c r="AA1592" t="s">
        <v>2789</v>
      </c>
      <c r="AB1592" t="s">
        <v>5199</v>
      </c>
    </row>
    <row r="1593" spans="1:28" ht="15" hidden="1" customHeight="1" x14ac:dyDescent="0.2">
      <c r="A1593" t="s">
        <v>5087</v>
      </c>
      <c r="B1593" t="s">
        <v>4627</v>
      </c>
      <c r="C1593" s="50">
        <f t="shared" ca="1" si="123"/>
        <v>19</v>
      </c>
      <c r="D1593" t="s">
        <v>1312</v>
      </c>
      <c r="F1593" s="34" t="str">
        <f>IF(AND(V1593="TEXT",AB1593&lt;&gt;""),"Coded",VLOOKUP(V1593,Lists!$E$1:$F$12,2,FALSE))</f>
        <v>Coded</v>
      </c>
      <c r="G1593" s="50">
        <f t="shared" ca="1" si="124"/>
        <v>1</v>
      </c>
      <c r="H1593" t="s">
        <v>2793</v>
      </c>
      <c r="J1593" s="34" t="str">
        <f t="shared" si="121"/>
        <v/>
      </c>
      <c r="K1593" s="34" t="str">
        <f t="shared" si="122"/>
        <v/>
      </c>
      <c r="O1593" t="s">
        <v>1015</v>
      </c>
      <c r="P1593" s="34" t="str">
        <f t="shared" si="125"/>
        <v/>
      </c>
      <c r="V1593" t="s">
        <v>16</v>
      </c>
      <c r="W1593" t="s">
        <v>1607</v>
      </c>
      <c r="X1593" t="s">
        <v>1608</v>
      </c>
      <c r="Y1593" t="s">
        <v>1609</v>
      </c>
      <c r="Z1593" t="s">
        <v>1610</v>
      </c>
      <c r="AA1593" t="s">
        <v>2793</v>
      </c>
      <c r="AB1593" t="s">
        <v>5200</v>
      </c>
    </row>
    <row r="1594" spans="1:28" ht="15" hidden="1" customHeight="1" x14ac:dyDescent="0.2">
      <c r="A1594" t="s">
        <v>5087</v>
      </c>
      <c r="B1594" t="s">
        <v>4627</v>
      </c>
      <c r="C1594" s="50">
        <f t="shared" ca="1" si="123"/>
        <v>19</v>
      </c>
      <c r="D1594" t="s">
        <v>1312</v>
      </c>
      <c r="F1594" s="34" t="str">
        <f>IF(AND(V1594="TEXT",AB1594&lt;&gt;""),"Coded",VLOOKUP(V1594,Lists!$E$1:$F$12,2,FALSE))</f>
        <v>Coded</v>
      </c>
      <c r="G1594" s="50">
        <f t="shared" ca="1" si="124"/>
        <v>2</v>
      </c>
      <c r="H1594" t="s">
        <v>2797</v>
      </c>
      <c r="J1594" s="34" t="str">
        <f t="shared" si="121"/>
        <v/>
      </c>
      <c r="K1594" s="34" t="str">
        <f t="shared" si="122"/>
        <v/>
      </c>
      <c r="O1594" t="s">
        <v>1015</v>
      </c>
      <c r="P1594" s="34" t="str">
        <f t="shared" si="125"/>
        <v/>
      </c>
      <c r="V1594" t="s">
        <v>16</v>
      </c>
      <c r="W1594" t="s">
        <v>1607</v>
      </c>
      <c r="X1594" t="s">
        <v>1608</v>
      </c>
      <c r="Y1594" t="s">
        <v>1609</v>
      </c>
      <c r="Z1594" t="s">
        <v>1610</v>
      </c>
      <c r="AA1594" t="s">
        <v>2797</v>
      </c>
      <c r="AB1594" t="s">
        <v>5201</v>
      </c>
    </row>
    <row r="1595" spans="1:28" ht="15" hidden="1" customHeight="1" x14ac:dyDescent="0.2">
      <c r="A1595" t="s">
        <v>5087</v>
      </c>
      <c r="B1595" t="s">
        <v>4627</v>
      </c>
      <c r="C1595" s="50">
        <f t="shared" ca="1" si="123"/>
        <v>19</v>
      </c>
      <c r="D1595" t="s">
        <v>1312</v>
      </c>
      <c r="F1595" s="34" t="str">
        <f>IF(AND(V1595="TEXT",AB1595&lt;&gt;""),"Coded",VLOOKUP(V1595,Lists!$E$1:$F$12,2,FALSE))</f>
        <v>Coded</v>
      </c>
      <c r="G1595" s="50">
        <f t="shared" ca="1" si="124"/>
        <v>3</v>
      </c>
      <c r="H1595" t="s">
        <v>2801</v>
      </c>
      <c r="J1595" s="34" t="str">
        <f t="shared" si="121"/>
        <v/>
      </c>
      <c r="K1595" s="34" t="str">
        <f t="shared" si="122"/>
        <v/>
      </c>
      <c r="O1595" t="s">
        <v>1015</v>
      </c>
      <c r="P1595" s="34" t="str">
        <f t="shared" si="125"/>
        <v/>
      </c>
      <c r="V1595" t="s">
        <v>16</v>
      </c>
      <c r="W1595" t="s">
        <v>1607</v>
      </c>
      <c r="X1595" t="s">
        <v>1608</v>
      </c>
      <c r="Y1595" t="s">
        <v>1609</v>
      </c>
      <c r="Z1595" t="s">
        <v>1610</v>
      </c>
      <c r="AA1595" t="s">
        <v>2801</v>
      </c>
      <c r="AB1595" t="s">
        <v>5202</v>
      </c>
    </row>
    <row r="1596" spans="1:28" ht="15" hidden="1" customHeight="1" x14ac:dyDescent="0.2">
      <c r="A1596" t="s">
        <v>5087</v>
      </c>
      <c r="B1596" t="s">
        <v>4627</v>
      </c>
      <c r="C1596" s="50">
        <f t="shared" ca="1" si="123"/>
        <v>19</v>
      </c>
      <c r="D1596" t="s">
        <v>1312</v>
      </c>
      <c r="F1596" s="34" t="str">
        <f>IF(AND(V1596="TEXT",AB1596&lt;&gt;""),"Coded",VLOOKUP(V1596,Lists!$E$1:$F$12,2,FALSE))</f>
        <v>Coded</v>
      </c>
      <c r="G1596" s="50">
        <f t="shared" ca="1" si="124"/>
        <v>4</v>
      </c>
      <c r="H1596" t="s">
        <v>2805</v>
      </c>
      <c r="J1596" s="34" t="str">
        <f t="shared" si="121"/>
        <v/>
      </c>
      <c r="K1596" s="34" t="str">
        <f t="shared" si="122"/>
        <v/>
      </c>
      <c r="O1596" t="s">
        <v>1015</v>
      </c>
      <c r="P1596" s="34" t="str">
        <f t="shared" si="125"/>
        <v/>
      </c>
      <c r="V1596" t="s">
        <v>16</v>
      </c>
      <c r="W1596" t="s">
        <v>1607</v>
      </c>
      <c r="X1596" t="s">
        <v>1608</v>
      </c>
      <c r="Y1596" t="s">
        <v>1609</v>
      </c>
      <c r="Z1596" t="s">
        <v>1610</v>
      </c>
      <c r="AA1596" t="s">
        <v>2805</v>
      </c>
      <c r="AB1596" t="s">
        <v>5203</v>
      </c>
    </row>
    <row r="1597" spans="1:28" ht="15" hidden="1" customHeight="1" x14ac:dyDescent="0.2">
      <c r="A1597" t="s">
        <v>5087</v>
      </c>
      <c r="B1597" t="s">
        <v>4627</v>
      </c>
      <c r="C1597" s="50">
        <f t="shared" ca="1" si="123"/>
        <v>19</v>
      </c>
      <c r="D1597" t="s">
        <v>1312</v>
      </c>
      <c r="F1597" s="34" t="str">
        <f>IF(AND(V1597="TEXT",AB1597&lt;&gt;""),"Coded",VLOOKUP(V1597,Lists!$E$1:$F$12,2,FALSE))</f>
        <v>Coded</v>
      </c>
      <c r="G1597" s="50">
        <f t="shared" ca="1" si="124"/>
        <v>5</v>
      </c>
      <c r="H1597" t="s">
        <v>2809</v>
      </c>
      <c r="J1597" s="34" t="str">
        <f t="shared" si="121"/>
        <v/>
      </c>
      <c r="K1597" s="34" t="str">
        <f t="shared" si="122"/>
        <v/>
      </c>
      <c r="O1597" t="s">
        <v>1015</v>
      </c>
      <c r="P1597" s="34" t="str">
        <f t="shared" si="125"/>
        <v/>
      </c>
      <c r="V1597" t="s">
        <v>16</v>
      </c>
      <c r="W1597" t="s">
        <v>1607</v>
      </c>
      <c r="X1597" t="s">
        <v>1608</v>
      </c>
      <c r="Y1597" t="s">
        <v>1609</v>
      </c>
      <c r="Z1597" t="s">
        <v>1610</v>
      </c>
      <c r="AA1597" t="s">
        <v>2809</v>
      </c>
      <c r="AB1597" t="s">
        <v>5204</v>
      </c>
    </row>
    <row r="1598" spans="1:28" ht="15" hidden="1" customHeight="1" x14ac:dyDescent="0.2">
      <c r="A1598" t="s">
        <v>5087</v>
      </c>
      <c r="B1598" t="s">
        <v>4627</v>
      </c>
      <c r="C1598" s="50">
        <f t="shared" ca="1" si="123"/>
        <v>19</v>
      </c>
      <c r="D1598" t="s">
        <v>1312</v>
      </c>
      <c r="F1598" s="34" t="str">
        <f>IF(AND(V1598="TEXT",AB1598&lt;&gt;""),"Coded",VLOOKUP(V1598,Lists!$E$1:$F$12,2,FALSE))</f>
        <v>Coded</v>
      </c>
      <c r="G1598" s="50">
        <f t="shared" ca="1" si="124"/>
        <v>6</v>
      </c>
      <c r="H1598" t="s">
        <v>2813</v>
      </c>
      <c r="J1598" s="34" t="str">
        <f t="shared" si="121"/>
        <v/>
      </c>
      <c r="K1598" s="34" t="str">
        <f t="shared" si="122"/>
        <v/>
      </c>
      <c r="O1598" t="s">
        <v>1015</v>
      </c>
      <c r="P1598" s="34" t="str">
        <f t="shared" si="125"/>
        <v/>
      </c>
      <c r="V1598" t="s">
        <v>16</v>
      </c>
      <c r="W1598" t="s">
        <v>1607</v>
      </c>
      <c r="X1598" t="s">
        <v>1608</v>
      </c>
      <c r="Y1598" t="s">
        <v>1609</v>
      </c>
      <c r="Z1598" t="s">
        <v>1610</v>
      </c>
      <c r="AA1598" t="s">
        <v>2813</v>
      </c>
      <c r="AB1598" t="s">
        <v>5205</v>
      </c>
    </row>
    <row r="1599" spans="1:28" ht="15" hidden="1" customHeight="1" x14ac:dyDescent="0.2">
      <c r="A1599" t="s">
        <v>5087</v>
      </c>
      <c r="B1599" t="s">
        <v>4627</v>
      </c>
      <c r="C1599" s="50">
        <f t="shared" ca="1" si="123"/>
        <v>19</v>
      </c>
      <c r="D1599" t="s">
        <v>1312</v>
      </c>
      <c r="F1599" s="34" t="str">
        <f>IF(AND(V1599="TEXT",AB1599&lt;&gt;""),"Coded",VLOOKUP(V1599,Lists!$E$1:$F$12,2,FALSE))</f>
        <v>Coded</v>
      </c>
      <c r="G1599" s="50">
        <f t="shared" ca="1" si="124"/>
        <v>7</v>
      </c>
      <c r="H1599" t="s">
        <v>2817</v>
      </c>
      <c r="J1599" s="34" t="str">
        <f t="shared" si="121"/>
        <v/>
      </c>
      <c r="K1599" s="34" t="str">
        <f t="shared" si="122"/>
        <v/>
      </c>
      <c r="O1599" t="s">
        <v>1015</v>
      </c>
      <c r="P1599" s="34" t="str">
        <f t="shared" si="125"/>
        <v/>
      </c>
      <c r="V1599" t="s">
        <v>16</v>
      </c>
      <c r="W1599" t="s">
        <v>1607</v>
      </c>
      <c r="X1599" t="s">
        <v>1608</v>
      </c>
      <c r="Y1599" t="s">
        <v>1609</v>
      </c>
      <c r="Z1599" t="s">
        <v>1610</v>
      </c>
      <c r="AA1599" t="s">
        <v>2817</v>
      </c>
      <c r="AB1599" t="s">
        <v>5206</v>
      </c>
    </row>
    <row r="1600" spans="1:28" ht="15" hidden="1" customHeight="1" x14ac:dyDescent="0.2">
      <c r="A1600" t="s">
        <v>5087</v>
      </c>
      <c r="B1600" t="s">
        <v>4627</v>
      </c>
      <c r="C1600" s="50">
        <f t="shared" ca="1" si="123"/>
        <v>19</v>
      </c>
      <c r="D1600" t="s">
        <v>1312</v>
      </c>
      <c r="F1600" s="34" t="str">
        <f>IF(AND(V1600="TEXT",AB1600&lt;&gt;""),"Coded",VLOOKUP(V1600,Lists!$E$1:$F$12,2,FALSE))</f>
        <v>Coded</v>
      </c>
      <c r="G1600" s="50">
        <f t="shared" ca="1" si="124"/>
        <v>8</v>
      </c>
      <c r="H1600" t="s">
        <v>2821</v>
      </c>
      <c r="J1600" s="34" t="str">
        <f t="shared" si="121"/>
        <v/>
      </c>
      <c r="K1600" s="34" t="str">
        <f t="shared" si="122"/>
        <v/>
      </c>
      <c r="O1600" t="s">
        <v>1015</v>
      </c>
      <c r="P1600" s="34" t="str">
        <f t="shared" si="125"/>
        <v/>
      </c>
      <c r="V1600" t="s">
        <v>16</v>
      </c>
      <c r="W1600" t="s">
        <v>1607</v>
      </c>
      <c r="X1600" t="s">
        <v>1608</v>
      </c>
      <c r="Y1600" t="s">
        <v>1609</v>
      </c>
      <c r="Z1600" t="s">
        <v>1610</v>
      </c>
      <c r="AA1600" t="s">
        <v>2821</v>
      </c>
      <c r="AB1600" t="s">
        <v>5207</v>
      </c>
    </row>
    <row r="1601" spans="1:28" ht="15" hidden="1" customHeight="1" x14ac:dyDescent="0.2">
      <c r="A1601" t="s">
        <v>5087</v>
      </c>
      <c r="B1601" t="s">
        <v>4627</v>
      </c>
      <c r="C1601" s="50">
        <f t="shared" ca="1" si="123"/>
        <v>20</v>
      </c>
      <c r="D1601" t="s">
        <v>1604</v>
      </c>
      <c r="F1601" s="34" t="str">
        <f>IF(AND(V1601="TEXT",AB1601&lt;&gt;""),"Coded",VLOOKUP(V1601,Lists!$E$1:$F$12,2,FALSE))</f>
        <v>Coded</v>
      </c>
      <c r="G1601" s="50">
        <f t="shared" ca="1" si="124"/>
        <v>1</v>
      </c>
      <c r="H1601" t="s">
        <v>2793</v>
      </c>
      <c r="J1601" s="34" t="str">
        <f t="shared" si="121"/>
        <v/>
      </c>
      <c r="K1601" s="34" t="str">
        <f t="shared" si="122"/>
        <v/>
      </c>
      <c r="O1601" t="s">
        <v>1015</v>
      </c>
      <c r="P1601" s="34" t="str">
        <f t="shared" si="125"/>
        <v/>
      </c>
      <c r="V1601" t="s">
        <v>16</v>
      </c>
      <c r="W1601" t="s">
        <v>1598</v>
      </c>
      <c r="X1601" t="s">
        <v>1599</v>
      </c>
      <c r="Y1601" t="s">
        <v>1600</v>
      </c>
      <c r="Z1601" t="s">
        <v>1601</v>
      </c>
      <c r="AA1601" t="s">
        <v>2793</v>
      </c>
      <c r="AB1601" t="s">
        <v>5208</v>
      </c>
    </row>
    <row r="1602" spans="1:28" ht="15" hidden="1" customHeight="1" x14ac:dyDescent="0.2">
      <c r="A1602" t="s">
        <v>5087</v>
      </c>
      <c r="B1602" t="s">
        <v>4627</v>
      </c>
      <c r="C1602" s="50">
        <f t="shared" ca="1" si="123"/>
        <v>20</v>
      </c>
      <c r="D1602" t="s">
        <v>1604</v>
      </c>
      <c r="F1602" s="34" t="str">
        <f>IF(AND(V1602="TEXT",AB1602&lt;&gt;""),"Coded",VLOOKUP(V1602,Lists!$E$1:$F$12,2,FALSE))</f>
        <v>Coded</v>
      </c>
      <c r="G1602" s="50">
        <f t="shared" ca="1" si="124"/>
        <v>2</v>
      </c>
      <c r="H1602" t="s">
        <v>2797</v>
      </c>
      <c r="J1602" s="34" t="str">
        <f t="shared" si="121"/>
        <v/>
      </c>
      <c r="K1602" s="34" t="str">
        <f t="shared" si="122"/>
        <v/>
      </c>
      <c r="O1602" t="s">
        <v>1015</v>
      </c>
      <c r="P1602" s="34" t="str">
        <f t="shared" si="125"/>
        <v/>
      </c>
      <c r="V1602" t="s">
        <v>16</v>
      </c>
      <c r="W1602" t="s">
        <v>1598</v>
      </c>
      <c r="X1602" t="s">
        <v>1599</v>
      </c>
      <c r="Y1602" t="s">
        <v>1600</v>
      </c>
      <c r="Z1602" t="s">
        <v>1601</v>
      </c>
      <c r="AA1602" t="s">
        <v>2797</v>
      </c>
      <c r="AB1602" t="s">
        <v>5209</v>
      </c>
    </row>
    <row r="1603" spans="1:28" ht="15" hidden="1" customHeight="1" x14ac:dyDescent="0.2">
      <c r="A1603" t="s">
        <v>5087</v>
      </c>
      <c r="B1603" t="s">
        <v>4627</v>
      </c>
      <c r="C1603" s="50">
        <f t="shared" ca="1" si="123"/>
        <v>20</v>
      </c>
      <c r="D1603" t="s">
        <v>1604</v>
      </c>
      <c r="F1603" s="34" t="str">
        <f>IF(AND(V1603="TEXT",AB1603&lt;&gt;""),"Coded",VLOOKUP(V1603,Lists!$E$1:$F$12,2,FALSE))</f>
        <v>Coded</v>
      </c>
      <c r="G1603" s="50">
        <f t="shared" ca="1" si="124"/>
        <v>3</v>
      </c>
      <c r="H1603" t="s">
        <v>2801</v>
      </c>
      <c r="J1603" s="34" t="str">
        <f t="shared" ref="J1603:J1666" si="126">IF(V1603="BOOLEAN","Yes/no",IF(V1603="TRUE_ONLY","True only",IF(V1603="INTEGER","Integer",IF(V1603="INTEGER_ZERO_OR_POSITIVE","Integer zero or positive",""))))</f>
        <v/>
      </c>
      <c r="K1603" s="34" t="str">
        <f t="shared" ref="K1603:K1666" si="127">IF(V1603="LONG_TEXT",255,IF(AND(V1603="TEXT",AB1603=""),50,""))</f>
        <v/>
      </c>
      <c r="O1603" t="s">
        <v>1015</v>
      </c>
      <c r="P1603" s="34" t="str">
        <f t="shared" si="125"/>
        <v/>
      </c>
      <c r="V1603" t="s">
        <v>16</v>
      </c>
      <c r="W1603" t="s">
        <v>1598</v>
      </c>
      <c r="X1603" t="s">
        <v>1599</v>
      </c>
      <c r="Y1603" t="s">
        <v>1600</v>
      </c>
      <c r="Z1603" t="s">
        <v>1601</v>
      </c>
      <c r="AA1603" t="s">
        <v>2801</v>
      </c>
      <c r="AB1603" t="s">
        <v>5210</v>
      </c>
    </row>
    <row r="1604" spans="1:28" ht="15" hidden="1" customHeight="1" x14ac:dyDescent="0.2">
      <c r="A1604" t="s">
        <v>5087</v>
      </c>
      <c r="B1604" t="s">
        <v>4627</v>
      </c>
      <c r="C1604" s="50">
        <f t="shared" ref="C1604:C1667" ca="1" si="128">IF(A1604&lt;&gt;OFFSET(A1604,-1,0),1,OFFSET(C1604,-1,0)+IF(D1604=OFFSET(D1604,-1,0),0,1))</f>
        <v>20</v>
      </c>
      <c r="D1604" t="s">
        <v>1604</v>
      </c>
      <c r="F1604" s="34" t="str">
        <f>IF(AND(V1604="TEXT",AB1604&lt;&gt;""),"Coded",VLOOKUP(V1604,Lists!$E$1:$F$12,2,FALSE))</f>
        <v>Coded</v>
      </c>
      <c r="G1604" s="50">
        <f t="shared" ca="1" si="124"/>
        <v>4</v>
      </c>
      <c r="H1604" t="s">
        <v>2805</v>
      </c>
      <c r="J1604" s="34" t="str">
        <f t="shared" si="126"/>
        <v/>
      </c>
      <c r="K1604" s="34" t="str">
        <f t="shared" si="127"/>
        <v/>
      </c>
      <c r="O1604" t="s">
        <v>1015</v>
      </c>
      <c r="P1604" s="34" t="str">
        <f t="shared" si="125"/>
        <v/>
      </c>
      <c r="V1604" t="s">
        <v>16</v>
      </c>
      <c r="W1604" t="s">
        <v>1598</v>
      </c>
      <c r="X1604" t="s">
        <v>1599</v>
      </c>
      <c r="Y1604" t="s">
        <v>1600</v>
      </c>
      <c r="Z1604" t="s">
        <v>1601</v>
      </c>
      <c r="AA1604" t="s">
        <v>2805</v>
      </c>
      <c r="AB1604" t="s">
        <v>5211</v>
      </c>
    </row>
    <row r="1605" spans="1:28" ht="15" hidden="1" customHeight="1" x14ac:dyDescent="0.2">
      <c r="A1605" t="s">
        <v>5087</v>
      </c>
      <c r="B1605" t="s">
        <v>4627</v>
      </c>
      <c r="C1605" s="50">
        <f t="shared" ca="1" si="128"/>
        <v>20</v>
      </c>
      <c r="D1605" t="s">
        <v>1604</v>
      </c>
      <c r="F1605" s="34" t="str">
        <f>IF(AND(V1605="TEXT",AB1605&lt;&gt;""),"Coded",VLOOKUP(V1605,Lists!$E$1:$F$12,2,FALSE))</f>
        <v>Coded</v>
      </c>
      <c r="G1605" s="50">
        <f t="shared" ref="G1605:G1668" ca="1" si="129">IF(F1605="Coded",IF(D1605&lt;&gt;OFFSET(D1605,-1,0),1,_xlfn.MAXIFS(INDIRECT("G$1:G"&amp;ROW()-1),INDIRECT("A$1:A"&amp;ROW()-1),A1605,INDIRECT("D$1:D"&amp;ROW()-1),D1605)+1),"")</f>
        <v>5</v>
      </c>
      <c r="H1605" t="s">
        <v>2809</v>
      </c>
      <c r="J1605" s="34" t="str">
        <f t="shared" si="126"/>
        <v/>
      </c>
      <c r="K1605" s="34" t="str">
        <f t="shared" si="127"/>
        <v/>
      </c>
      <c r="O1605" t="s">
        <v>1015</v>
      </c>
      <c r="P1605" s="34" t="str">
        <f t="shared" si="125"/>
        <v/>
      </c>
      <c r="V1605" t="s">
        <v>16</v>
      </c>
      <c r="W1605" t="s">
        <v>1598</v>
      </c>
      <c r="X1605" t="s">
        <v>1599</v>
      </c>
      <c r="Y1605" t="s">
        <v>1600</v>
      </c>
      <c r="Z1605" t="s">
        <v>1601</v>
      </c>
      <c r="AA1605" t="s">
        <v>2809</v>
      </c>
      <c r="AB1605" t="s">
        <v>5212</v>
      </c>
    </row>
    <row r="1606" spans="1:28" ht="15" hidden="1" customHeight="1" x14ac:dyDescent="0.2">
      <c r="A1606" t="s">
        <v>5087</v>
      </c>
      <c r="B1606" t="s">
        <v>4627</v>
      </c>
      <c r="C1606" s="50">
        <f t="shared" ca="1" si="128"/>
        <v>20</v>
      </c>
      <c r="D1606" t="s">
        <v>1604</v>
      </c>
      <c r="F1606" s="34" t="str">
        <f>IF(AND(V1606="TEXT",AB1606&lt;&gt;""),"Coded",VLOOKUP(V1606,Lists!$E$1:$F$12,2,FALSE))</f>
        <v>Coded</v>
      </c>
      <c r="G1606" s="50">
        <f t="shared" ca="1" si="129"/>
        <v>6</v>
      </c>
      <c r="H1606" t="s">
        <v>2813</v>
      </c>
      <c r="J1606" s="34" t="str">
        <f t="shared" si="126"/>
        <v/>
      </c>
      <c r="K1606" s="34" t="str">
        <f t="shared" si="127"/>
        <v/>
      </c>
      <c r="O1606" t="s">
        <v>1015</v>
      </c>
      <c r="P1606" s="34" t="str">
        <f t="shared" si="125"/>
        <v/>
      </c>
      <c r="V1606" t="s">
        <v>16</v>
      </c>
      <c r="W1606" t="s">
        <v>1598</v>
      </c>
      <c r="X1606" t="s">
        <v>1599</v>
      </c>
      <c r="Y1606" t="s">
        <v>1600</v>
      </c>
      <c r="Z1606" t="s">
        <v>1601</v>
      </c>
      <c r="AA1606" t="s">
        <v>2813</v>
      </c>
      <c r="AB1606" t="s">
        <v>5213</v>
      </c>
    </row>
    <row r="1607" spans="1:28" ht="15" hidden="1" customHeight="1" x14ac:dyDescent="0.2">
      <c r="A1607" t="s">
        <v>5087</v>
      </c>
      <c r="B1607" t="s">
        <v>4627</v>
      </c>
      <c r="C1607" s="50">
        <f t="shared" ca="1" si="128"/>
        <v>20</v>
      </c>
      <c r="D1607" t="s">
        <v>1604</v>
      </c>
      <c r="F1607" s="34" t="str">
        <f>IF(AND(V1607="TEXT",AB1607&lt;&gt;""),"Coded",VLOOKUP(V1607,Lists!$E$1:$F$12,2,FALSE))</f>
        <v>Coded</v>
      </c>
      <c r="G1607" s="50">
        <f t="shared" ca="1" si="129"/>
        <v>7</v>
      </c>
      <c r="H1607" t="s">
        <v>2817</v>
      </c>
      <c r="J1607" s="34" t="str">
        <f t="shared" si="126"/>
        <v/>
      </c>
      <c r="K1607" s="34" t="str">
        <f t="shared" si="127"/>
        <v/>
      </c>
      <c r="O1607" t="s">
        <v>1015</v>
      </c>
      <c r="P1607" s="34" t="str">
        <f t="shared" si="125"/>
        <v/>
      </c>
      <c r="V1607" t="s">
        <v>16</v>
      </c>
      <c r="W1607" t="s">
        <v>1598</v>
      </c>
      <c r="X1607" t="s">
        <v>1599</v>
      </c>
      <c r="Y1607" t="s">
        <v>1600</v>
      </c>
      <c r="Z1607" t="s">
        <v>1601</v>
      </c>
      <c r="AA1607" t="s">
        <v>2817</v>
      </c>
      <c r="AB1607" t="s">
        <v>5214</v>
      </c>
    </row>
    <row r="1608" spans="1:28" ht="15" hidden="1" customHeight="1" x14ac:dyDescent="0.2">
      <c r="A1608" t="s">
        <v>5087</v>
      </c>
      <c r="B1608" t="s">
        <v>4627</v>
      </c>
      <c r="C1608" s="50">
        <f t="shared" ca="1" si="128"/>
        <v>20</v>
      </c>
      <c r="D1608" t="s">
        <v>1604</v>
      </c>
      <c r="F1608" s="34" t="str">
        <f>IF(AND(V1608="TEXT",AB1608&lt;&gt;""),"Coded",VLOOKUP(V1608,Lists!$E$1:$F$12,2,FALSE))</f>
        <v>Coded</v>
      </c>
      <c r="G1608" s="50">
        <f t="shared" ca="1" si="129"/>
        <v>8</v>
      </c>
      <c r="H1608" t="s">
        <v>2821</v>
      </c>
      <c r="J1608" s="34" t="str">
        <f t="shared" si="126"/>
        <v/>
      </c>
      <c r="K1608" s="34" t="str">
        <f t="shared" si="127"/>
        <v/>
      </c>
      <c r="O1608" t="s">
        <v>1015</v>
      </c>
      <c r="P1608" s="34" t="str">
        <f t="shared" si="125"/>
        <v/>
      </c>
      <c r="V1608" t="s">
        <v>16</v>
      </c>
      <c r="W1608" t="s">
        <v>1598</v>
      </c>
      <c r="X1608" t="s">
        <v>1599</v>
      </c>
      <c r="Y1608" t="s">
        <v>1600</v>
      </c>
      <c r="Z1608" t="s">
        <v>1601</v>
      </c>
      <c r="AA1608" t="s">
        <v>2821</v>
      </c>
      <c r="AB1608" t="s">
        <v>5215</v>
      </c>
    </row>
    <row r="1609" spans="1:28" ht="15" hidden="1" customHeight="1" x14ac:dyDescent="0.2">
      <c r="A1609" t="s">
        <v>5087</v>
      </c>
      <c r="B1609" t="s">
        <v>5216</v>
      </c>
      <c r="C1609" s="50">
        <f t="shared" ca="1" si="128"/>
        <v>21</v>
      </c>
      <c r="D1609" t="s">
        <v>5217</v>
      </c>
      <c r="F1609" s="34" t="str">
        <f>IF(AND(V1609="TEXT",AB1609&lt;&gt;""),"Coded",VLOOKUP(V1609,Lists!$E$1:$F$12,2,FALSE))</f>
        <v>Boolean</v>
      </c>
      <c r="G1609" s="50" t="str">
        <f t="shared" ca="1" si="129"/>
        <v/>
      </c>
      <c r="H1609" t="s">
        <v>1015</v>
      </c>
      <c r="J1609" s="34" t="str">
        <f t="shared" si="126"/>
        <v>Yes/no</v>
      </c>
      <c r="K1609" s="34" t="str">
        <f t="shared" si="127"/>
        <v/>
      </c>
      <c r="O1609" t="s">
        <v>1015</v>
      </c>
      <c r="P1609" s="34" t="str">
        <f t="shared" si="125"/>
        <v/>
      </c>
      <c r="V1609" t="s">
        <v>24</v>
      </c>
      <c r="W1609" t="s">
        <v>5218</v>
      </c>
      <c r="X1609" t="s">
        <v>5219</v>
      </c>
      <c r="Y1609" t="s">
        <v>1015</v>
      </c>
      <c r="Z1609" t="s">
        <v>1015</v>
      </c>
      <c r="AA1609" t="s">
        <v>1015</v>
      </c>
      <c r="AB1609" t="s">
        <v>1015</v>
      </c>
    </row>
    <row r="1610" spans="1:28" ht="15" hidden="1" customHeight="1" x14ac:dyDescent="0.2">
      <c r="A1610" t="s">
        <v>5087</v>
      </c>
      <c r="B1610" t="s">
        <v>5216</v>
      </c>
      <c r="C1610" s="50">
        <f t="shared" ca="1" si="128"/>
        <v>22</v>
      </c>
      <c r="D1610" t="s">
        <v>5220</v>
      </c>
      <c r="F1610" s="34" t="str">
        <f>IF(AND(V1610="TEXT",AB1610&lt;&gt;""),"Coded",VLOOKUP(V1610,Lists!$E$1:$F$12,2,FALSE))</f>
        <v>Boolean</v>
      </c>
      <c r="G1610" s="50" t="str">
        <f t="shared" ca="1" si="129"/>
        <v/>
      </c>
      <c r="H1610" t="s">
        <v>1015</v>
      </c>
      <c r="J1610" s="34" t="str">
        <f t="shared" si="126"/>
        <v>Yes/no</v>
      </c>
      <c r="K1610" s="34" t="str">
        <f t="shared" si="127"/>
        <v/>
      </c>
      <c r="O1610" t="s">
        <v>1015</v>
      </c>
      <c r="P1610" s="34" t="str">
        <f t="shared" si="125"/>
        <v/>
      </c>
      <c r="V1610" t="s">
        <v>24</v>
      </c>
      <c r="W1610" t="s">
        <v>5221</v>
      </c>
      <c r="X1610" t="s">
        <v>5222</v>
      </c>
      <c r="Y1610" t="s">
        <v>1015</v>
      </c>
      <c r="Z1610" t="s">
        <v>1015</v>
      </c>
      <c r="AA1610" t="s">
        <v>1015</v>
      </c>
      <c r="AB1610" t="s">
        <v>1015</v>
      </c>
    </row>
    <row r="1611" spans="1:28" ht="15" hidden="1" customHeight="1" x14ac:dyDescent="0.2">
      <c r="A1611" t="s">
        <v>5087</v>
      </c>
      <c r="B1611" t="s">
        <v>5216</v>
      </c>
      <c r="C1611" s="50">
        <f t="shared" ca="1" si="128"/>
        <v>23</v>
      </c>
      <c r="D1611" t="s">
        <v>5223</v>
      </c>
      <c r="F1611" s="34" t="str">
        <f>IF(AND(V1611="TEXT",AB1611&lt;&gt;""),"Coded",VLOOKUP(V1611,Lists!$E$1:$F$12,2,FALSE))</f>
        <v>Coded</v>
      </c>
      <c r="G1611" s="50">
        <f t="shared" ca="1" si="129"/>
        <v>1</v>
      </c>
      <c r="H1611" t="s">
        <v>157</v>
      </c>
      <c r="J1611" s="34" t="str">
        <f t="shared" si="126"/>
        <v/>
      </c>
      <c r="K1611" s="34" t="str">
        <f t="shared" si="127"/>
        <v/>
      </c>
      <c r="O1611" t="s">
        <v>1015</v>
      </c>
      <c r="P1611" s="34" t="str">
        <f t="shared" si="125"/>
        <v/>
      </c>
      <c r="V1611" t="s">
        <v>16</v>
      </c>
      <c r="W1611" t="s">
        <v>5224</v>
      </c>
      <c r="X1611" t="s">
        <v>5225</v>
      </c>
      <c r="Y1611" t="s">
        <v>4568</v>
      </c>
      <c r="Z1611" t="s">
        <v>4569</v>
      </c>
      <c r="AA1611" t="s">
        <v>157</v>
      </c>
      <c r="AB1611" t="s">
        <v>4570</v>
      </c>
    </row>
    <row r="1612" spans="1:28" ht="15" hidden="1" customHeight="1" x14ac:dyDescent="0.2">
      <c r="A1612" t="s">
        <v>5087</v>
      </c>
      <c r="B1612" t="s">
        <v>5216</v>
      </c>
      <c r="C1612" s="50">
        <f t="shared" ca="1" si="128"/>
        <v>23</v>
      </c>
      <c r="D1612" t="s">
        <v>5223</v>
      </c>
      <c r="F1612" s="34" t="str">
        <f>IF(AND(V1612="TEXT",AB1612&lt;&gt;""),"Coded",VLOOKUP(V1612,Lists!$E$1:$F$12,2,FALSE))</f>
        <v>Coded</v>
      </c>
      <c r="G1612" s="50">
        <f t="shared" ca="1" si="129"/>
        <v>2</v>
      </c>
      <c r="H1612" t="s">
        <v>156</v>
      </c>
      <c r="J1612" s="34" t="str">
        <f t="shared" si="126"/>
        <v/>
      </c>
      <c r="K1612" s="34" t="str">
        <f t="shared" si="127"/>
        <v/>
      </c>
      <c r="O1612" t="s">
        <v>1015</v>
      </c>
      <c r="P1612" s="34" t="str">
        <f t="shared" si="125"/>
        <v/>
      </c>
      <c r="V1612" t="s">
        <v>16</v>
      </c>
      <c r="W1612" t="s">
        <v>5224</v>
      </c>
      <c r="X1612" t="s">
        <v>5225</v>
      </c>
      <c r="Y1612" t="s">
        <v>4568</v>
      </c>
      <c r="Z1612" t="s">
        <v>4569</v>
      </c>
      <c r="AA1612" t="s">
        <v>156</v>
      </c>
      <c r="AB1612" t="s">
        <v>4571</v>
      </c>
    </row>
    <row r="1613" spans="1:28" ht="15" hidden="1" customHeight="1" x14ac:dyDescent="0.2">
      <c r="A1613" t="s">
        <v>5087</v>
      </c>
      <c r="B1613" t="s">
        <v>5216</v>
      </c>
      <c r="C1613" s="50">
        <f t="shared" ca="1" si="128"/>
        <v>24</v>
      </c>
      <c r="D1613" t="s">
        <v>4572</v>
      </c>
      <c r="F1613" s="34" t="str">
        <f>IF(AND(V1613="TEXT",AB1613&lt;&gt;""),"Coded",VLOOKUP(V1613,Lists!$E$1:$F$12,2,FALSE))</f>
        <v>Coded</v>
      </c>
      <c r="G1613" s="50">
        <f t="shared" ca="1" si="129"/>
        <v>1</v>
      </c>
      <c r="H1613" t="s">
        <v>2853</v>
      </c>
      <c r="J1613" s="34" t="str">
        <f t="shared" si="126"/>
        <v/>
      </c>
      <c r="K1613" s="34" t="str">
        <f t="shared" si="127"/>
        <v/>
      </c>
      <c r="O1613" t="s">
        <v>5226</v>
      </c>
      <c r="P1613" s="34" t="str">
        <f t="shared" si="125"/>
        <v/>
      </c>
      <c r="V1613" t="s">
        <v>16</v>
      </c>
      <c r="W1613" t="s">
        <v>5227</v>
      </c>
      <c r="X1613" t="s">
        <v>5228</v>
      </c>
      <c r="Y1613" t="s">
        <v>1407</v>
      </c>
      <c r="Z1613" t="s">
        <v>1408</v>
      </c>
      <c r="AA1613" t="s">
        <v>2853</v>
      </c>
      <c r="AB1613" t="s">
        <v>2858</v>
      </c>
    </row>
    <row r="1614" spans="1:28" ht="15" hidden="1" customHeight="1" x14ac:dyDescent="0.2">
      <c r="A1614" t="s">
        <v>5087</v>
      </c>
      <c r="B1614" t="s">
        <v>5216</v>
      </c>
      <c r="C1614" s="50">
        <f t="shared" ca="1" si="128"/>
        <v>24</v>
      </c>
      <c r="D1614" t="s">
        <v>4572</v>
      </c>
      <c r="F1614" s="34" t="str">
        <f>IF(AND(V1614="TEXT",AB1614&lt;&gt;""),"Coded",VLOOKUP(V1614,Lists!$E$1:$F$12,2,FALSE))</f>
        <v>Coded</v>
      </c>
      <c r="G1614" s="50">
        <f t="shared" ca="1" si="129"/>
        <v>2</v>
      </c>
      <c r="H1614" t="s">
        <v>2863</v>
      </c>
      <c r="J1614" s="34" t="str">
        <f t="shared" si="126"/>
        <v/>
      </c>
      <c r="K1614" s="34" t="str">
        <f t="shared" si="127"/>
        <v/>
      </c>
      <c r="O1614" t="s">
        <v>1015</v>
      </c>
      <c r="P1614" s="34" t="str">
        <f t="shared" si="125"/>
        <v/>
      </c>
      <c r="V1614" t="s">
        <v>16</v>
      </c>
      <c r="W1614" t="s">
        <v>5227</v>
      </c>
      <c r="X1614" t="s">
        <v>5228</v>
      </c>
      <c r="Y1614" t="s">
        <v>1407</v>
      </c>
      <c r="Z1614" t="s">
        <v>1408</v>
      </c>
      <c r="AA1614" t="s">
        <v>2863</v>
      </c>
      <c r="AB1614" t="s">
        <v>2865</v>
      </c>
    </row>
    <row r="1615" spans="1:28" ht="15" hidden="1" customHeight="1" x14ac:dyDescent="0.2">
      <c r="A1615" t="s">
        <v>5087</v>
      </c>
      <c r="B1615" t="s">
        <v>5216</v>
      </c>
      <c r="C1615" s="50">
        <f t="shared" ca="1" si="128"/>
        <v>24</v>
      </c>
      <c r="D1615" t="s">
        <v>4572</v>
      </c>
      <c r="F1615" s="34" t="str">
        <f>IF(AND(V1615="TEXT",AB1615&lt;&gt;""),"Coded",VLOOKUP(V1615,Lists!$E$1:$F$12,2,FALSE))</f>
        <v>Coded</v>
      </c>
      <c r="G1615" s="50">
        <f t="shared" ca="1" si="129"/>
        <v>3</v>
      </c>
      <c r="H1615" t="s">
        <v>2844</v>
      </c>
      <c r="J1615" s="34" t="str">
        <f t="shared" si="126"/>
        <v/>
      </c>
      <c r="K1615" s="34" t="str">
        <f t="shared" si="127"/>
        <v/>
      </c>
      <c r="O1615" t="s">
        <v>1015</v>
      </c>
      <c r="P1615" s="34" t="str">
        <f t="shared" si="125"/>
        <v/>
      </c>
      <c r="V1615" t="s">
        <v>16</v>
      </c>
      <c r="W1615" t="s">
        <v>5227</v>
      </c>
      <c r="X1615" t="s">
        <v>5228</v>
      </c>
      <c r="Y1615" t="s">
        <v>1407</v>
      </c>
      <c r="Z1615" t="s">
        <v>1408</v>
      </c>
      <c r="AA1615" t="s">
        <v>2844</v>
      </c>
      <c r="AB1615" t="s">
        <v>2851</v>
      </c>
    </row>
    <row r="1616" spans="1:28" ht="15" hidden="1" customHeight="1" x14ac:dyDescent="0.2">
      <c r="A1616" t="s">
        <v>5087</v>
      </c>
      <c r="B1616" t="s">
        <v>5216</v>
      </c>
      <c r="C1616" s="50">
        <f t="shared" ca="1" si="128"/>
        <v>24</v>
      </c>
      <c r="D1616" t="s">
        <v>4572</v>
      </c>
      <c r="F1616" s="34" t="str">
        <f>IF(AND(V1616="TEXT",AB1616&lt;&gt;""),"Coded",VLOOKUP(V1616,Lists!$E$1:$F$12,2,FALSE))</f>
        <v>Coded</v>
      </c>
      <c r="G1616" s="50">
        <f t="shared" ca="1" si="129"/>
        <v>4</v>
      </c>
      <c r="H1616" t="s">
        <v>2859</v>
      </c>
      <c r="J1616" s="34" t="str">
        <f t="shared" si="126"/>
        <v/>
      </c>
      <c r="K1616" s="34" t="str">
        <f t="shared" si="127"/>
        <v/>
      </c>
      <c r="O1616" t="s">
        <v>1015</v>
      </c>
      <c r="P1616" s="34" t="str">
        <f t="shared" si="125"/>
        <v/>
      </c>
      <c r="V1616" t="s">
        <v>16</v>
      </c>
      <c r="W1616" t="s">
        <v>5227</v>
      </c>
      <c r="X1616" t="s">
        <v>5228</v>
      </c>
      <c r="Y1616" t="s">
        <v>1407</v>
      </c>
      <c r="Z1616" t="s">
        <v>1408</v>
      </c>
      <c r="AA1616" t="s">
        <v>2859</v>
      </c>
      <c r="AB1616" t="s">
        <v>2862</v>
      </c>
    </row>
    <row r="1617" spans="1:28" ht="15" hidden="1" customHeight="1" x14ac:dyDescent="0.2">
      <c r="A1617" t="s">
        <v>5087</v>
      </c>
      <c r="B1617" t="s">
        <v>5216</v>
      </c>
      <c r="C1617" s="50">
        <f t="shared" ca="1" si="128"/>
        <v>24</v>
      </c>
      <c r="D1617" t="s">
        <v>4572</v>
      </c>
      <c r="F1617" s="34" t="str">
        <f>IF(AND(V1617="TEXT",AB1617&lt;&gt;""),"Coded",VLOOKUP(V1617,Lists!$E$1:$F$12,2,FALSE))</f>
        <v>Coded</v>
      </c>
      <c r="G1617" s="50">
        <f t="shared" ca="1" si="129"/>
        <v>5</v>
      </c>
      <c r="H1617" t="s">
        <v>580</v>
      </c>
      <c r="J1617" s="34" t="str">
        <f t="shared" si="126"/>
        <v/>
      </c>
      <c r="K1617" s="34" t="str">
        <f t="shared" si="127"/>
        <v/>
      </c>
      <c r="O1617" t="s">
        <v>1015</v>
      </c>
      <c r="P1617" s="34" t="str">
        <f t="shared" si="125"/>
        <v/>
      </c>
      <c r="V1617" t="s">
        <v>16</v>
      </c>
      <c r="W1617" t="s">
        <v>5227</v>
      </c>
      <c r="X1617" t="s">
        <v>5228</v>
      </c>
      <c r="Y1617" t="s">
        <v>1407</v>
      </c>
      <c r="Z1617" t="s">
        <v>1408</v>
      </c>
      <c r="AA1617" t="s">
        <v>580</v>
      </c>
      <c r="AB1617" t="s">
        <v>2866</v>
      </c>
    </row>
    <row r="1618" spans="1:28" ht="15" hidden="1" customHeight="1" x14ac:dyDescent="0.2">
      <c r="A1618" t="s">
        <v>5087</v>
      </c>
      <c r="B1618" t="s">
        <v>5216</v>
      </c>
      <c r="C1618" s="50">
        <f t="shared" ca="1" si="128"/>
        <v>25</v>
      </c>
      <c r="D1618" t="s">
        <v>4576</v>
      </c>
      <c r="F1618" s="34" t="str">
        <f>IF(AND(V1618="TEXT",AB1618&lt;&gt;""),"Coded",VLOOKUP(V1618,Lists!$E$1:$F$12,2,FALSE))</f>
        <v>Coded</v>
      </c>
      <c r="G1618" s="50">
        <f t="shared" ca="1" si="129"/>
        <v>1</v>
      </c>
      <c r="H1618" t="s">
        <v>2853</v>
      </c>
      <c r="J1618" s="34" t="str">
        <f t="shared" si="126"/>
        <v/>
      </c>
      <c r="K1618" s="34" t="str">
        <f t="shared" si="127"/>
        <v/>
      </c>
      <c r="O1618" t="s">
        <v>1015</v>
      </c>
      <c r="P1618" s="34" t="str">
        <f t="shared" ref="P1618:P1681" si="130">IF(RIGHT(TRIM(SUBSTITUTE(D1618,":","")),7)="specify","Hide concept if ["&amp;D1617&amp;"] &lt;&gt; 'Other'","")</f>
        <v/>
      </c>
      <c r="V1618" t="s">
        <v>16</v>
      </c>
      <c r="W1618" t="s">
        <v>5229</v>
      </c>
      <c r="X1618" t="s">
        <v>5230</v>
      </c>
      <c r="Y1618" t="s">
        <v>1407</v>
      </c>
      <c r="Z1618" t="s">
        <v>1408</v>
      </c>
      <c r="AA1618" t="s">
        <v>2853</v>
      </c>
      <c r="AB1618" t="s">
        <v>2858</v>
      </c>
    </row>
    <row r="1619" spans="1:28" ht="15" hidden="1" customHeight="1" x14ac:dyDescent="0.2">
      <c r="A1619" t="s">
        <v>5087</v>
      </c>
      <c r="B1619" t="s">
        <v>5216</v>
      </c>
      <c r="C1619" s="50">
        <f t="shared" ca="1" si="128"/>
        <v>25</v>
      </c>
      <c r="D1619" t="s">
        <v>4576</v>
      </c>
      <c r="F1619" s="34" t="str">
        <f>IF(AND(V1619="TEXT",AB1619&lt;&gt;""),"Coded",VLOOKUP(V1619,Lists!$E$1:$F$12,2,FALSE))</f>
        <v>Coded</v>
      </c>
      <c r="G1619" s="50">
        <f t="shared" ca="1" si="129"/>
        <v>2</v>
      </c>
      <c r="H1619" t="s">
        <v>2863</v>
      </c>
      <c r="J1619" s="34" t="str">
        <f t="shared" si="126"/>
        <v/>
      </c>
      <c r="K1619" s="34" t="str">
        <f t="shared" si="127"/>
        <v/>
      </c>
      <c r="O1619" t="s">
        <v>1015</v>
      </c>
      <c r="P1619" s="34" t="str">
        <f t="shared" si="130"/>
        <v/>
      </c>
      <c r="V1619" t="s">
        <v>16</v>
      </c>
      <c r="W1619" t="s">
        <v>5229</v>
      </c>
      <c r="X1619" t="s">
        <v>5230</v>
      </c>
      <c r="Y1619" t="s">
        <v>1407</v>
      </c>
      <c r="Z1619" t="s">
        <v>1408</v>
      </c>
      <c r="AA1619" t="s">
        <v>2863</v>
      </c>
      <c r="AB1619" t="s">
        <v>2865</v>
      </c>
    </row>
    <row r="1620" spans="1:28" ht="15" hidden="1" customHeight="1" x14ac:dyDescent="0.2">
      <c r="A1620" t="s">
        <v>5087</v>
      </c>
      <c r="B1620" t="s">
        <v>5216</v>
      </c>
      <c r="C1620" s="50">
        <f t="shared" ca="1" si="128"/>
        <v>25</v>
      </c>
      <c r="D1620" t="s">
        <v>4576</v>
      </c>
      <c r="F1620" s="34" t="str">
        <f>IF(AND(V1620="TEXT",AB1620&lt;&gt;""),"Coded",VLOOKUP(V1620,Lists!$E$1:$F$12,2,FALSE))</f>
        <v>Coded</v>
      </c>
      <c r="G1620" s="50">
        <f t="shared" ca="1" si="129"/>
        <v>3</v>
      </c>
      <c r="H1620" t="s">
        <v>2844</v>
      </c>
      <c r="J1620" s="34" t="str">
        <f t="shared" si="126"/>
        <v/>
      </c>
      <c r="K1620" s="34" t="str">
        <f t="shared" si="127"/>
        <v/>
      </c>
      <c r="O1620" t="s">
        <v>1015</v>
      </c>
      <c r="P1620" s="34" t="str">
        <f t="shared" si="130"/>
        <v/>
      </c>
      <c r="V1620" t="s">
        <v>16</v>
      </c>
      <c r="W1620" t="s">
        <v>5229</v>
      </c>
      <c r="X1620" t="s">
        <v>5230</v>
      </c>
      <c r="Y1620" t="s">
        <v>1407</v>
      </c>
      <c r="Z1620" t="s">
        <v>1408</v>
      </c>
      <c r="AA1620" t="s">
        <v>2844</v>
      </c>
      <c r="AB1620" t="s">
        <v>2851</v>
      </c>
    </row>
    <row r="1621" spans="1:28" ht="15" hidden="1" customHeight="1" x14ac:dyDescent="0.2">
      <c r="A1621" t="s">
        <v>5087</v>
      </c>
      <c r="B1621" t="s">
        <v>5216</v>
      </c>
      <c r="C1621" s="50">
        <f t="shared" ca="1" si="128"/>
        <v>25</v>
      </c>
      <c r="D1621" t="s">
        <v>4576</v>
      </c>
      <c r="F1621" s="34" t="str">
        <f>IF(AND(V1621="TEXT",AB1621&lt;&gt;""),"Coded",VLOOKUP(V1621,Lists!$E$1:$F$12,2,FALSE))</f>
        <v>Coded</v>
      </c>
      <c r="G1621" s="50">
        <f t="shared" ca="1" si="129"/>
        <v>4</v>
      </c>
      <c r="H1621" t="s">
        <v>2859</v>
      </c>
      <c r="J1621" s="34" t="str">
        <f t="shared" si="126"/>
        <v/>
      </c>
      <c r="K1621" s="34" t="str">
        <f t="shared" si="127"/>
        <v/>
      </c>
      <c r="O1621" t="s">
        <v>1015</v>
      </c>
      <c r="P1621" s="34" t="str">
        <f t="shared" si="130"/>
        <v/>
      </c>
      <c r="V1621" t="s">
        <v>16</v>
      </c>
      <c r="W1621" t="s">
        <v>5229</v>
      </c>
      <c r="X1621" t="s">
        <v>5230</v>
      </c>
      <c r="Y1621" t="s">
        <v>1407</v>
      </c>
      <c r="Z1621" t="s">
        <v>1408</v>
      </c>
      <c r="AA1621" t="s">
        <v>2859</v>
      </c>
      <c r="AB1621" t="s">
        <v>2862</v>
      </c>
    </row>
    <row r="1622" spans="1:28" ht="15" hidden="1" customHeight="1" x14ac:dyDescent="0.2">
      <c r="A1622" t="s">
        <v>5087</v>
      </c>
      <c r="B1622" t="s">
        <v>5216</v>
      </c>
      <c r="C1622" s="50">
        <f t="shared" ca="1" si="128"/>
        <v>25</v>
      </c>
      <c r="D1622" t="s">
        <v>4576</v>
      </c>
      <c r="F1622" s="34" t="str">
        <f>IF(AND(V1622="TEXT",AB1622&lt;&gt;""),"Coded",VLOOKUP(V1622,Lists!$E$1:$F$12,2,FALSE))</f>
        <v>Coded</v>
      </c>
      <c r="G1622" s="50">
        <f t="shared" ca="1" si="129"/>
        <v>5</v>
      </c>
      <c r="H1622" t="s">
        <v>580</v>
      </c>
      <c r="J1622" s="34" t="str">
        <f t="shared" si="126"/>
        <v/>
      </c>
      <c r="K1622" s="34" t="str">
        <f t="shared" si="127"/>
        <v/>
      </c>
      <c r="O1622" t="s">
        <v>1015</v>
      </c>
      <c r="P1622" s="34" t="str">
        <f t="shared" si="130"/>
        <v/>
      </c>
      <c r="V1622" t="s">
        <v>16</v>
      </c>
      <c r="W1622" t="s">
        <v>5229</v>
      </c>
      <c r="X1622" t="s">
        <v>5230</v>
      </c>
      <c r="Y1622" t="s">
        <v>1407</v>
      </c>
      <c r="Z1622" t="s">
        <v>1408</v>
      </c>
      <c r="AA1622" t="s">
        <v>580</v>
      </c>
      <c r="AB1622" t="s">
        <v>2866</v>
      </c>
    </row>
    <row r="1623" spans="1:28" ht="15" hidden="1" customHeight="1" x14ac:dyDescent="0.2">
      <c r="A1623" t="s">
        <v>5087</v>
      </c>
      <c r="B1623" t="s">
        <v>5216</v>
      </c>
      <c r="C1623" s="50">
        <f t="shared" ca="1" si="128"/>
        <v>26</v>
      </c>
      <c r="D1623" t="s">
        <v>4579</v>
      </c>
      <c r="F1623" s="34" t="str">
        <f>IF(AND(V1623="TEXT",AB1623&lt;&gt;""),"Coded",VLOOKUP(V1623,Lists!$E$1:$F$12,2,FALSE))</f>
        <v>Coded</v>
      </c>
      <c r="G1623" s="50">
        <f t="shared" ca="1" si="129"/>
        <v>1</v>
      </c>
      <c r="H1623" t="s">
        <v>2853</v>
      </c>
      <c r="J1623" s="34" t="str">
        <f t="shared" si="126"/>
        <v/>
      </c>
      <c r="K1623" s="34" t="str">
        <f t="shared" si="127"/>
        <v/>
      </c>
      <c r="O1623" t="s">
        <v>1015</v>
      </c>
      <c r="P1623" s="34" t="str">
        <f t="shared" si="130"/>
        <v/>
      </c>
      <c r="V1623" t="s">
        <v>16</v>
      </c>
      <c r="W1623" t="s">
        <v>5231</v>
      </c>
      <c r="X1623" t="s">
        <v>5232</v>
      </c>
      <c r="Y1623" t="s">
        <v>1407</v>
      </c>
      <c r="Z1623" t="s">
        <v>1408</v>
      </c>
      <c r="AA1623" t="s">
        <v>2853</v>
      </c>
      <c r="AB1623" t="s">
        <v>2858</v>
      </c>
    </row>
    <row r="1624" spans="1:28" ht="15" hidden="1" customHeight="1" x14ac:dyDescent="0.2">
      <c r="A1624" t="s">
        <v>5087</v>
      </c>
      <c r="B1624" t="s">
        <v>5216</v>
      </c>
      <c r="C1624" s="50">
        <f t="shared" ca="1" si="128"/>
        <v>26</v>
      </c>
      <c r="D1624" t="s">
        <v>4579</v>
      </c>
      <c r="F1624" s="34" t="str">
        <f>IF(AND(V1624="TEXT",AB1624&lt;&gt;""),"Coded",VLOOKUP(V1624,Lists!$E$1:$F$12,2,FALSE))</f>
        <v>Coded</v>
      </c>
      <c r="G1624" s="50">
        <f t="shared" ca="1" si="129"/>
        <v>2</v>
      </c>
      <c r="H1624" t="s">
        <v>2863</v>
      </c>
      <c r="J1624" s="34" t="str">
        <f t="shared" si="126"/>
        <v/>
      </c>
      <c r="K1624" s="34" t="str">
        <f t="shared" si="127"/>
        <v/>
      </c>
      <c r="O1624" t="s">
        <v>1015</v>
      </c>
      <c r="P1624" s="34" t="str">
        <f t="shared" si="130"/>
        <v/>
      </c>
      <c r="V1624" t="s">
        <v>16</v>
      </c>
      <c r="W1624" t="s">
        <v>5231</v>
      </c>
      <c r="X1624" t="s">
        <v>5232</v>
      </c>
      <c r="Y1624" t="s">
        <v>1407</v>
      </c>
      <c r="Z1624" t="s">
        <v>1408</v>
      </c>
      <c r="AA1624" t="s">
        <v>2863</v>
      </c>
      <c r="AB1624" t="s">
        <v>2865</v>
      </c>
    </row>
    <row r="1625" spans="1:28" ht="15" hidden="1" customHeight="1" x14ac:dyDescent="0.2">
      <c r="A1625" t="s">
        <v>5087</v>
      </c>
      <c r="B1625" t="s">
        <v>5216</v>
      </c>
      <c r="C1625" s="50">
        <f t="shared" ca="1" si="128"/>
        <v>26</v>
      </c>
      <c r="D1625" t="s">
        <v>4579</v>
      </c>
      <c r="F1625" s="34" t="str">
        <f>IF(AND(V1625="TEXT",AB1625&lt;&gt;""),"Coded",VLOOKUP(V1625,Lists!$E$1:$F$12,2,FALSE))</f>
        <v>Coded</v>
      </c>
      <c r="G1625" s="50">
        <f t="shared" ca="1" si="129"/>
        <v>3</v>
      </c>
      <c r="H1625" t="s">
        <v>2844</v>
      </c>
      <c r="J1625" s="34" t="str">
        <f t="shared" si="126"/>
        <v/>
      </c>
      <c r="K1625" s="34" t="str">
        <f t="shared" si="127"/>
        <v/>
      </c>
      <c r="O1625" t="s">
        <v>1015</v>
      </c>
      <c r="P1625" s="34" t="str">
        <f t="shared" si="130"/>
        <v/>
      </c>
      <c r="V1625" t="s">
        <v>16</v>
      </c>
      <c r="W1625" t="s">
        <v>5231</v>
      </c>
      <c r="X1625" t="s">
        <v>5232</v>
      </c>
      <c r="Y1625" t="s">
        <v>1407</v>
      </c>
      <c r="Z1625" t="s">
        <v>1408</v>
      </c>
      <c r="AA1625" t="s">
        <v>2844</v>
      </c>
      <c r="AB1625" t="s">
        <v>2851</v>
      </c>
    </row>
    <row r="1626" spans="1:28" ht="15" hidden="1" customHeight="1" x14ac:dyDescent="0.2">
      <c r="A1626" t="s">
        <v>5087</v>
      </c>
      <c r="B1626" t="s">
        <v>5216</v>
      </c>
      <c r="C1626" s="50">
        <f t="shared" ca="1" si="128"/>
        <v>26</v>
      </c>
      <c r="D1626" t="s">
        <v>4579</v>
      </c>
      <c r="F1626" s="34" t="str">
        <f>IF(AND(V1626="TEXT",AB1626&lt;&gt;""),"Coded",VLOOKUP(V1626,Lists!$E$1:$F$12,2,FALSE))</f>
        <v>Coded</v>
      </c>
      <c r="G1626" s="50">
        <f t="shared" ca="1" si="129"/>
        <v>4</v>
      </c>
      <c r="H1626" t="s">
        <v>2859</v>
      </c>
      <c r="J1626" s="34" t="str">
        <f t="shared" si="126"/>
        <v/>
      </c>
      <c r="K1626" s="34" t="str">
        <f t="shared" si="127"/>
        <v/>
      </c>
      <c r="O1626" t="s">
        <v>1015</v>
      </c>
      <c r="P1626" s="34" t="str">
        <f t="shared" si="130"/>
        <v/>
      </c>
      <c r="V1626" t="s">
        <v>16</v>
      </c>
      <c r="W1626" t="s">
        <v>5231</v>
      </c>
      <c r="X1626" t="s">
        <v>5232</v>
      </c>
      <c r="Y1626" t="s">
        <v>1407</v>
      </c>
      <c r="Z1626" t="s">
        <v>1408</v>
      </c>
      <c r="AA1626" t="s">
        <v>2859</v>
      </c>
      <c r="AB1626" t="s">
        <v>2862</v>
      </c>
    </row>
    <row r="1627" spans="1:28" ht="15" hidden="1" customHeight="1" x14ac:dyDescent="0.2">
      <c r="A1627" t="s">
        <v>5087</v>
      </c>
      <c r="B1627" t="s">
        <v>5216</v>
      </c>
      <c r="C1627" s="50">
        <f t="shared" ca="1" si="128"/>
        <v>26</v>
      </c>
      <c r="D1627" t="s">
        <v>4579</v>
      </c>
      <c r="F1627" s="34" t="str">
        <f>IF(AND(V1627="TEXT",AB1627&lt;&gt;""),"Coded",VLOOKUP(V1627,Lists!$E$1:$F$12,2,FALSE))</f>
        <v>Coded</v>
      </c>
      <c r="G1627" s="50">
        <f t="shared" ca="1" si="129"/>
        <v>5</v>
      </c>
      <c r="H1627" t="s">
        <v>580</v>
      </c>
      <c r="J1627" s="34" t="str">
        <f t="shared" si="126"/>
        <v/>
      </c>
      <c r="K1627" s="34" t="str">
        <f t="shared" si="127"/>
        <v/>
      </c>
      <c r="O1627" t="s">
        <v>1015</v>
      </c>
      <c r="P1627" s="34" t="str">
        <f t="shared" si="130"/>
        <v/>
      </c>
      <c r="V1627" t="s">
        <v>16</v>
      </c>
      <c r="W1627" t="s">
        <v>5231</v>
      </c>
      <c r="X1627" t="s">
        <v>5232</v>
      </c>
      <c r="Y1627" t="s">
        <v>1407</v>
      </c>
      <c r="Z1627" t="s">
        <v>1408</v>
      </c>
      <c r="AA1627" t="s">
        <v>580</v>
      </c>
      <c r="AB1627" t="s">
        <v>2866</v>
      </c>
    </row>
    <row r="1628" spans="1:28" ht="15" hidden="1" customHeight="1" x14ac:dyDescent="0.2">
      <c r="A1628" t="s">
        <v>5087</v>
      </c>
      <c r="B1628" t="s">
        <v>5216</v>
      </c>
      <c r="C1628" s="50">
        <f t="shared" ca="1" si="128"/>
        <v>27</v>
      </c>
      <c r="D1628" t="s">
        <v>4582</v>
      </c>
      <c r="F1628" s="34" t="str">
        <f>IF(AND(V1628="TEXT",AB1628&lt;&gt;""),"Coded",VLOOKUP(V1628,Lists!$E$1:$F$12,2,FALSE))</f>
        <v>Coded</v>
      </c>
      <c r="G1628" s="50">
        <f t="shared" ca="1" si="129"/>
        <v>1</v>
      </c>
      <c r="H1628" t="s">
        <v>4583</v>
      </c>
      <c r="J1628" s="34" t="str">
        <f t="shared" si="126"/>
        <v/>
      </c>
      <c r="K1628" s="34" t="str">
        <f t="shared" si="127"/>
        <v/>
      </c>
      <c r="O1628" t="s">
        <v>5226</v>
      </c>
      <c r="P1628" s="34" t="str">
        <f t="shared" si="130"/>
        <v/>
      </c>
      <c r="V1628" t="s">
        <v>16</v>
      </c>
      <c r="W1628" t="s">
        <v>5233</v>
      </c>
      <c r="X1628" t="s">
        <v>5234</v>
      </c>
      <c r="Y1628" t="s">
        <v>5235</v>
      </c>
      <c r="Z1628" t="s">
        <v>5236</v>
      </c>
      <c r="AA1628" t="s">
        <v>4583</v>
      </c>
      <c r="AB1628" t="s">
        <v>5237</v>
      </c>
    </row>
    <row r="1629" spans="1:28" ht="15" hidden="1" customHeight="1" x14ac:dyDescent="0.2">
      <c r="A1629" t="s">
        <v>5087</v>
      </c>
      <c r="B1629" t="s">
        <v>5216</v>
      </c>
      <c r="C1629" s="50">
        <f t="shared" ca="1" si="128"/>
        <v>27</v>
      </c>
      <c r="D1629" t="s">
        <v>4582</v>
      </c>
      <c r="F1629" s="34" t="str">
        <f>IF(AND(V1629="TEXT",AB1629&lt;&gt;""),"Coded",VLOOKUP(V1629,Lists!$E$1:$F$12,2,FALSE))</f>
        <v>Coded</v>
      </c>
      <c r="G1629" s="50">
        <f t="shared" ca="1" si="129"/>
        <v>2</v>
      </c>
      <c r="H1629" t="s">
        <v>4589</v>
      </c>
      <c r="J1629" s="34" t="str">
        <f t="shared" si="126"/>
        <v/>
      </c>
      <c r="K1629" s="34" t="str">
        <f t="shared" si="127"/>
        <v/>
      </c>
      <c r="O1629" t="s">
        <v>1015</v>
      </c>
      <c r="P1629" s="34" t="str">
        <f t="shared" si="130"/>
        <v/>
      </c>
      <c r="V1629" t="s">
        <v>16</v>
      </c>
      <c r="W1629" t="s">
        <v>5233</v>
      </c>
      <c r="X1629" t="s">
        <v>5234</v>
      </c>
      <c r="Y1629" t="s">
        <v>5235</v>
      </c>
      <c r="Z1629" t="s">
        <v>5236</v>
      </c>
      <c r="AA1629" t="s">
        <v>4589</v>
      </c>
      <c r="AB1629" t="s">
        <v>5238</v>
      </c>
    </row>
    <row r="1630" spans="1:28" ht="15" hidden="1" customHeight="1" x14ac:dyDescent="0.2">
      <c r="A1630" t="s">
        <v>5087</v>
      </c>
      <c r="B1630" t="s">
        <v>5216</v>
      </c>
      <c r="C1630" s="50">
        <f t="shared" ca="1" si="128"/>
        <v>27</v>
      </c>
      <c r="D1630" t="s">
        <v>4582</v>
      </c>
      <c r="F1630" s="34" t="str">
        <f>IF(AND(V1630="TEXT",AB1630&lt;&gt;""),"Coded",VLOOKUP(V1630,Lists!$E$1:$F$12,2,FALSE))</f>
        <v>Coded</v>
      </c>
      <c r="G1630" s="50">
        <f t="shared" ca="1" si="129"/>
        <v>3</v>
      </c>
      <c r="H1630" t="s">
        <v>4591</v>
      </c>
      <c r="J1630" s="34" t="str">
        <f t="shared" si="126"/>
        <v/>
      </c>
      <c r="K1630" s="34" t="str">
        <f t="shared" si="127"/>
        <v/>
      </c>
      <c r="O1630" t="s">
        <v>1015</v>
      </c>
      <c r="P1630" s="34" t="str">
        <f t="shared" si="130"/>
        <v/>
      </c>
      <c r="V1630" t="s">
        <v>16</v>
      </c>
      <c r="W1630" t="s">
        <v>5233</v>
      </c>
      <c r="X1630" t="s">
        <v>5234</v>
      </c>
      <c r="Y1630" t="s">
        <v>5235</v>
      </c>
      <c r="Z1630" t="s">
        <v>5236</v>
      </c>
      <c r="AA1630" t="s">
        <v>4591</v>
      </c>
      <c r="AB1630" t="s">
        <v>5239</v>
      </c>
    </row>
    <row r="1631" spans="1:28" ht="15" hidden="1" customHeight="1" x14ac:dyDescent="0.2">
      <c r="A1631" t="s">
        <v>5087</v>
      </c>
      <c r="B1631" t="s">
        <v>5216</v>
      </c>
      <c r="C1631" s="50">
        <f t="shared" ca="1" si="128"/>
        <v>27</v>
      </c>
      <c r="D1631" t="s">
        <v>4582</v>
      </c>
      <c r="F1631" s="34" t="str">
        <f>IF(AND(V1631="TEXT",AB1631&lt;&gt;""),"Coded",VLOOKUP(V1631,Lists!$E$1:$F$12,2,FALSE))</f>
        <v>Coded</v>
      </c>
      <c r="G1631" s="50">
        <f t="shared" ca="1" si="129"/>
        <v>4</v>
      </c>
      <c r="H1631" t="s">
        <v>4593</v>
      </c>
      <c r="J1631" s="34" t="str">
        <f t="shared" si="126"/>
        <v/>
      </c>
      <c r="K1631" s="34" t="str">
        <f t="shared" si="127"/>
        <v/>
      </c>
      <c r="O1631" t="s">
        <v>1015</v>
      </c>
      <c r="P1631" s="34" t="str">
        <f t="shared" si="130"/>
        <v/>
      </c>
      <c r="V1631" t="s">
        <v>16</v>
      </c>
      <c r="W1631" t="s">
        <v>5233</v>
      </c>
      <c r="X1631" t="s">
        <v>5234</v>
      </c>
      <c r="Y1631" t="s">
        <v>5235</v>
      </c>
      <c r="Z1631" t="s">
        <v>5236</v>
      </c>
      <c r="AA1631" t="s">
        <v>4593</v>
      </c>
      <c r="AB1631" t="s">
        <v>5240</v>
      </c>
    </row>
    <row r="1632" spans="1:28" ht="15" hidden="1" customHeight="1" x14ac:dyDescent="0.2">
      <c r="A1632" t="s">
        <v>5087</v>
      </c>
      <c r="B1632" t="s">
        <v>5216</v>
      </c>
      <c r="C1632" s="50">
        <f t="shared" ca="1" si="128"/>
        <v>27</v>
      </c>
      <c r="D1632" t="s">
        <v>4582</v>
      </c>
      <c r="F1632" s="34" t="str">
        <f>IF(AND(V1632="TEXT",AB1632&lt;&gt;""),"Coded",VLOOKUP(V1632,Lists!$E$1:$F$12,2,FALSE))</f>
        <v>Coded</v>
      </c>
      <c r="G1632" s="50">
        <f t="shared" ca="1" si="129"/>
        <v>5</v>
      </c>
      <c r="H1632" t="s">
        <v>2883</v>
      </c>
      <c r="J1632" s="34" t="str">
        <f t="shared" si="126"/>
        <v/>
      </c>
      <c r="K1632" s="34" t="str">
        <f t="shared" si="127"/>
        <v/>
      </c>
      <c r="O1632" t="s">
        <v>1015</v>
      </c>
      <c r="P1632" s="34" t="str">
        <f t="shared" si="130"/>
        <v/>
      </c>
      <c r="V1632" t="s">
        <v>16</v>
      </c>
      <c r="W1632" t="s">
        <v>5233</v>
      </c>
      <c r="X1632" t="s">
        <v>5234</v>
      </c>
      <c r="Y1632" t="s">
        <v>5235</v>
      </c>
      <c r="Z1632" t="s">
        <v>5236</v>
      </c>
      <c r="AA1632" t="s">
        <v>2883</v>
      </c>
      <c r="AB1632" t="s">
        <v>5241</v>
      </c>
    </row>
    <row r="1633" spans="1:28" ht="15" hidden="1" customHeight="1" x14ac:dyDescent="0.2">
      <c r="A1633" t="s">
        <v>5087</v>
      </c>
      <c r="B1633" t="s">
        <v>5216</v>
      </c>
      <c r="C1633" s="50">
        <f t="shared" ca="1" si="128"/>
        <v>27</v>
      </c>
      <c r="D1633" t="s">
        <v>4582</v>
      </c>
      <c r="F1633" s="34" t="str">
        <f>IF(AND(V1633="TEXT",AB1633&lt;&gt;""),"Coded",VLOOKUP(V1633,Lists!$E$1:$F$12,2,FALSE))</f>
        <v>Coded</v>
      </c>
      <c r="G1633" s="50">
        <f t="shared" ca="1" si="129"/>
        <v>6</v>
      </c>
      <c r="H1633" t="s">
        <v>220</v>
      </c>
      <c r="J1633" s="34" t="str">
        <f t="shared" si="126"/>
        <v/>
      </c>
      <c r="K1633" s="34" t="str">
        <f t="shared" si="127"/>
        <v/>
      </c>
      <c r="O1633" t="s">
        <v>1015</v>
      </c>
      <c r="P1633" s="34" t="str">
        <f t="shared" si="130"/>
        <v/>
      </c>
      <c r="V1633" t="s">
        <v>16</v>
      </c>
      <c r="W1633" t="s">
        <v>5233</v>
      </c>
      <c r="X1633" t="s">
        <v>5234</v>
      </c>
      <c r="Y1633" t="s">
        <v>5235</v>
      </c>
      <c r="Z1633" t="s">
        <v>5236</v>
      </c>
      <c r="AA1633" t="s">
        <v>220</v>
      </c>
      <c r="AB1633" t="s">
        <v>5242</v>
      </c>
    </row>
    <row r="1634" spans="1:28" ht="15" hidden="1" customHeight="1" x14ac:dyDescent="0.2">
      <c r="A1634" t="s">
        <v>5087</v>
      </c>
      <c r="B1634" t="s">
        <v>5216</v>
      </c>
      <c r="C1634" s="50">
        <f t="shared" ca="1" si="128"/>
        <v>28</v>
      </c>
      <c r="D1634" t="s">
        <v>5243</v>
      </c>
      <c r="F1634" s="34" t="str">
        <f>IF(AND(V1634="TEXT",AB1634&lt;&gt;""),"Coded",VLOOKUP(V1634,Lists!$E$1:$F$12,2,FALSE))</f>
        <v>Coded</v>
      </c>
      <c r="G1634" s="50">
        <f t="shared" ca="1" si="129"/>
        <v>1</v>
      </c>
      <c r="H1634" t="s">
        <v>4598</v>
      </c>
      <c r="J1634" s="34" t="str">
        <f t="shared" si="126"/>
        <v/>
      </c>
      <c r="K1634" s="34" t="str">
        <f t="shared" si="127"/>
        <v/>
      </c>
      <c r="O1634" t="s">
        <v>1015</v>
      </c>
      <c r="P1634" s="34" t="str">
        <f t="shared" si="130"/>
        <v/>
      </c>
      <c r="V1634" t="s">
        <v>16</v>
      </c>
      <c r="W1634" t="s">
        <v>5244</v>
      </c>
      <c r="X1634" t="s">
        <v>5245</v>
      </c>
      <c r="Y1634" t="s">
        <v>5246</v>
      </c>
      <c r="Z1634" t="s">
        <v>5247</v>
      </c>
      <c r="AA1634" t="s">
        <v>4598</v>
      </c>
      <c r="AB1634" t="s">
        <v>5248</v>
      </c>
    </row>
    <row r="1635" spans="1:28" ht="15" hidden="1" customHeight="1" x14ac:dyDescent="0.2">
      <c r="A1635" t="s">
        <v>5087</v>
      </c>
      <c r="B1635" t="s">
        <v>5216</v>
      </c>
      <c r="C1635" s="50">
        <f t="shared" ca="1" si="128"/>
        <v>28</v>
      </c>
      <c r="D1635" t="s">
        <v>5243</v>
      </c>
      <c r="F1635" s="34" t="str">
        <f>IF(AND(V1635="TEXT",AB1635&lt;&gt;""),"Coded",VLOOKUP(V1635,Lists!$E$1:$F$12,2,FALSE))</f>
        <v>Coded</v>
      </c>
      <c r="G1635" s="50">
        <f t="shared" ca="1" si="129"/>
        <v>2</v>
      </c>
      <c r="H1635" t="s">
        <v>4604</v>
      </c>
      <c r="J1635" s="34" t="str">
        <f t="shared" si="126"/>
        <v/>
      </c>
      <c r="K1635" s="34" t="str">
        <f t="shared" si="127"/>
        <v/>
      </c>
      <c r="O1635" t="s">
        <v>1015</v>
      </c>
      <c r="P1635" s="34" t="str">
        <f t="shared" si="130"/>
        <v/>
      </c>
      <c r="V1635" t="s">
        <v>16</v>
      </c>
      <c r="W1635" t="s">
        <v>5244</v>
      </c>
      <c r="X1635" t="s">
        <v>5245</v>
      </c>
      <c r="Y1635" t="s">
        <v>5246</v>
      </c>
      <c r="Z1635" t="s">
        <v>5247</v>
      </c>
      <c r="AA1635" t="s">
        <v>4604</v>
      </c>
      <c r="AB1635" t="s">
        <v>5249</v>
      </c>
    </row>
    <row r="1636" spans="1:28" ht="15" hidden="1" customHeight="1" x14ac:dyDescent="0.2">
      <c r="A1636" t="s">
        <v>5087</v>
      </c>
      <c r="B1636" t="s">
        <v>5216</v>
      </c>
      <c r="C1636" s="50">
        <f t="shared" ca="1" si="128"/>
        <v>28</v>
      </c>
      <c r="D1636" t="s">
        <v>5243</v>
      </c>
      <c r="F1636" s="34" t="str">
        <f>IF(AND(V1636="TEXT",AB1636&lt;&gt;""),"Coded",VLOOKUP(V1636,Lists!$E$1:$F$12,2,FALSE))</f>
        <v>Coded</v>
      </c>
      <c r="G1636" s="50">
        <f t="shared" ca="1" si="129"/>
        <v>3</v>
      </c>
      <c r="H1636" t="s">
        <v>156</v>
      </c>
      <c r="J1636" s="34" t="str">
        <f t="shared" si="126"/>
        <v/>
      </c>
      <c r="K1636" s="34" t="str">
        <f t="shared" si="127"/>
        <v/>
      </c>
      <c r="O1636" t="s">
        <v>1015</v>
      </c>
      <c r="P1636" s="34" t="str">
        <f t="shared" si="130"/>
        <v/>
      </c>
      <c r="V1636" t="s">
        <v>16</v>
      </c>
      <c r="W1636" t="s">
        <v>5244</v>
      </c>
      <c r="X1636" t="s">
        <v>5245</v>
      </c>
      <c r="Y1636" t="s">
        <v>5246</v>
      </c>
      <c r="Z1636" t="s">
        <v>5247</v>
      </c>
      <c r="AA1636" t="s">
        <v>156</v>
      </c>
      <c r="AB1636" t="s">
        <v>5250</v>
      </c>
    </row>
    <row r="1637" spans="1:28" ht="15" hidden="1" customHeight="1" x14ac:dyDescent="0.2">
      <c r="A1637" t="s">
        <v>5087</v>
      </c>
      <c r="B1637" t="s">
        <v>5216</v>
      </c>
      <c r="C1637" s="50">
        <f t="shared" ca="1" si="128"/>
        <v>29</v>
      </c>
      <c r="D1637" t="s">
        <v>4607</v>
      </c>
      <c r="F1637" s="34" t="str">
        <f>IF(AND(V1637="TEXT",AB1637&lt;&gt;""),"Coded",VLOOKUP(V1637,Lists!$E$1:$F$12,2,FALSE))</f>
        <v>Text</v>
      </c>
      <c r="G1637" s="50" t="str">
        <f t="shared" ca="1" si="129"/>
        <v/>
      </c>
      <c r="H1637" t="s">
        <v>1015</v>
      </c>
      <c r="J1637" s="34" t="str">
        <f t="shared" si="126"/>
        <v/>
      </c>
      <c r="K1637" s="34">
        <f t="shared" si="127"/>
        <v>50</v>
      </c>
      <c r="O1637" t="s">
        <v>5251</v>
      </c>
      <c r="P1637" s="34" t="str">
        <f t="shared" si="130"/>
        <v/>
      </c>
      <c r="V1637" t="s">
        <v>16</v>
      </c>
      <c r="W1637" t="s">
        <v>5252</v>
      </c>
      <c r="X1637" t="s">
        <v>5253</v>
      </c>
      <c r="Y1637" t="s">
        <v>1015</v>
      </c>
      <c r="Z1637" t="s">
        <v>1015</v>
      </c>
      <c r="AA1637" t="s">
        <v>1015</v>
      </c>
      <c r="AB1637" t="s">
        <v>1015</v>
      </c>
    </row>
    <row r="1638" spans="1:28" ht="15" hidden="1" customHeight="1" x14ac:dyDescent="0.2">
      <c r="A1638" t="s">
        <v>5087</v>
      </c>
      <c r="B1638" t="s">
        <v>5216</v>
      </c>
      <c r="C1638" s="50">
        <f t="shared" ca="1" si="128"/>
        <v>30</v>
      </c>
      <c r="D1638" t="s">
        <v>4611</v>
      </c>
      <c r="F1638" s="34" t="str">
        <f>IF(AND(V1638="TEXT",AB1638&lt;&gt;""),"Coded",VLOOKUP(V1638,Lists!$E$1:$F$12,2,FALSE))</f>
        <v>Date</v>
      </c>
      <c r="G1638" s="50" t="str">
        <f t="shared" ca="1" si="129"/>
        <v/>
      </c>
      <c r="H1638" t="s">
        <v>1015</v>
      </c>
      <c r="J1638" s="34" t="str">
        <f t="shared" si="126"/>
        <v/>
      </c>
      <c r="K1638" s="34" t="str">
        <f t="shared" si="127"/>
        <v/>
      </c>
      <c r="O1638" t="s">
        <v>5251</v>
      </c>
      <c r="P1638" s="34" t="str">
        <f t="shared" si="130"/>
        <v/>
      </c>
      <c r="V1638" t="s">
        <v>28</v>
      </c>
      <c r="W1638" t="s">
        <v>5254</v>
      </c>
      <c r="X1638" t="s">
        <v>5255</v>
      </c>
      <c r="Y1638" t="s">
        <v>1015</v>
      </c>
      <c r="Z1638" t="s">
        <v>1015</v>
      </c>
      <c r="AA1638" t="s">
        <v>1015</v>
      </c>
      <c r="AB1638" t="s">
        <v>1015</v>
      </c>
    </row>
    <row r="1639" spans="1:28" ht="15" hidden="1" customHeight="1" x14ac:dyDescent="0.2">
      <c r="A1639" t="s">
        <v>5087</v>
      </c>
      <c r="B1639" t="s">
        <v>4614</v>
      </c>
      <c r="C1639" s="50">
        <f t="shared" ca="1" si="128"/>
        <v>31</v>
      </c>
      <c r="D1639" t="s">
        <v>4615</v>
      </c>
      <c r="F1639" s="34" t="str">
        <f>IF(AND(V1639="TEXT",AB1639&lt;&gt;""),"Coded",VLOOKUP(V1639,Lists!$E$1:$F$12,2,FALSE))</f>
        <v>Boolean</v>
      </c>
      <c r="G1639" s="50" t="str">
        <f t="shared" ca="1" si="129"/>
        <v/>
      </c>
      <c r="H1639" t="s">
        <v>1015</v>
      </c>
      <c r="J1639" s="34" t="str">
        <f t="shared" si="126"/>
        <v>True only</v>
      </c>
      <c r="K1639" s="34" t="str">
        <f t="shared" si="127"/>
        <v/>
      </c>
      <c r="O1639" t="s">
        <v>1015</v>
      </c>
      <c r="P1639" s="34" t="str">
        <f t="shared" si="130"/>
        <v/>
      </c>
      <c r="V1639" t="s">
        <v>32</v>
      </c>
      <c r="W1639" t="s">
        <v>5256</v>
      </c>
      <c r="X1639" t="s">
        <v>5257</v>
      </c>
      <c r="Y1639" t="s">
        <v>1015</v>
      </c>
      <c r="Z1639" t="s">
        <v>1015</v>
      </c>
      <c r="AA1639" t="s">
        <v>1015</v>
      </c>
      <c r="AB1639" t="s">
        <v>1015</v>
      </c>
    </row>
    <row r="1640" spans="1:28" ht="15" hidden="1" customHeight="1" x14ac:dyDescent="0.2">
      <c r="A1640" t="s">
        <v>5087</v>
      </c>
      <c r="B1640" t="s">
        <v>4614</v>
      </c>
      <c r="C1640" s="50">
        <f t="shared" ca="1" si="128"/>
        <v>32</v>
      </c>
      <c r="D1640" t="s">
        <v>4621</v>
      </c>
      <c r="F1640" s="34" t="str">
        <f>IF(AND(V1640="TEXT",AB1640&lt;&gt;""),"Coded",VLOOKUP(V1640,Lists!$E$1:$F$12,2,FALSE))</f>
        <v>Boolean</v>
      </c>
      <c r="G1640" s="50" t="str">
        <f t="shared" ca="1" si="129"/>
        <v/>
      </c>
      <c r="H1640" t="s">
        <v>1015</v>
      </c>
      <c r="J1640" s="34" t="str">
        <f t="shared" si="126"/>
        <v>True only</v>
      </c>
      <c r="K1640" s="34" t="str">
        <f t="shared" si="127"/>
        <v/>
      </c>
      <c r="O1640" t="s">
        <v>1015</v>
      </c>
      <c r="P1640" s="34" t="str">
        <f t="shared" si="130"/>
        <v/>
      </c>
      <c r="V1640" t="s">
        <v>32</v>
      </c>
      <c r="W1640" t="s">
        <v>5258</v>
      </c>
      <c r="X1640" t="s">
        <v>5259</v>
      </c>
      <c r="Y1640" t="s">
        <v>1015</v>
      </c>
      <c r="Z1640" t="s">
        <v>1015</v>
      </c>
      <c r="AA1640" t="s">
        <v>1015</v>
      </c>
      <c r="AB1640" t="s">
        <v>1015</v>
      </c>
    </row>
    <row r="1641" spans="1:28" ht="15" hidden="1" customHeight="1" x14ac:dyDescent="0.2">
      <c r="A1641" t="s">
        <v>5087</v>
      </c>
      <c r="B1641" t="s">
        <v>4614</v>
      </c>
      <c r="C1641" s="50">
        <f t="shared" ca="1" si="128"/>
        <v>33</v>
      </c>
      <c r="D1641" t="s">
        <v>4618</v>
      </c>
      <c r="F1641" s="34" t="str">
        <f>IF(AND(V1641="TEXT",AB1641&lt;&gt;""),"Coded",VLOOKUP(V1641,Lists!$E$1:$F$12,2,FALSE))</f>
        <v>Boolean</v>
      </c>
      <c r="G1641" s="50" t="str">
        <f t="shared" ca="1" si="129"/>
        <v/>
      </c>
      <c r="H1641" t="s">
        <v>1015</v>
      </c>
      <c r="J1641" s="34" t="str">
        <f t="shared" si="126"/>
        <v>True only</v>
      </c>
      <c r="K1641" s="34" t="str">
        <f t="shared" si="127"/>
        <v/>
      </c>
      <c r="O1641" t="s">
        <v>1015</v>
      </c>
      <c r="P1641" s="34" t="str">
        <f t="shared" si="130"/>
        <v/>
      </c>
      <c r="V1641" t="s">
        <v>32</v>
      </c>
      <c r="W1641" t="s">
        <v>5260</v>
      </c>
      <c r="X1641" t="s">
        <v>5261</v>
      </c>
      <c r="Y1641" t="s">
        <v>1015</v>
      </c>
      <c r="Z1641" t="s">
        <v>1015</v>
      </c>
      <c r="AA1641" t="s">
        <v>1015</v>
      </c>
      <c r="AB1641" t="s">
        <v>1015</v>
      </c>
    </row>
    <row r="1642" spans="1:28" ht="15" hidden="1" customHeight="1" x14ac:dyDescent="0.2">
      <c r="A1642" t="s">
        <v>5087</v>
      </c>
      <c r="B1642" t="s">
        <v>4614</v>
      </c>
      <c r="C1642" s="50">
        <f t="shared" ca="1" si="128"/>
        <v>34</v>
      </c>
      <c r="D1642" t="s">
        <v>4624</v>
      </c>
      <c r="F1642" s="34" t="str">
        <f>IF(AND(V1642="TEXT",AB1642&lt;&gt;""),"Coded",VLOOKUP(V1642,Lists!$E$1:$F$12,2,FALSE))</f>
        <v>Boolean</v>
      </c>
      <c r="G1642" s="50" t="str">
        <f t="shared" ca="1" si="129"/>
        <v/>
      </c>
      <c r="H1642" t="s">
        <v>1015</v>
      </c>
      <c r="J1642" s="34" t="str">
        <f t="shared" si="126"/>
        <v>Yes/no</v>
      </c>
      <c r="K1642" s="34" t="str">
        <f t="shared" si="127"/>
        <v/>
      </c>
      <c r="O1642" t="s">
        <v>1015</v>
      </c>
      <c r="P1642" s="34" t="str">
        <f t="shared" si="130"/>
        <v/>
      </c>
      <c r="V1642" t="s">
        <v>24</v>
      </c>
      <c r="W1642" t="s">
        <v>5262</v>
      </c>
      <c r="X1642" t="s">
        <v>5263</v>
      </c>
      <c r="Y1642" t="s">
        <v>1015</v>
      </c>
      <c r="Z1642" t="s">
        <v>1015</v>
      </c>
      <c r="AA1642" t="s">
        <v>1015</v>
      </c>
      <c r="AB1642" t="s">
        <v>1015</v>
      </c>
    </row>
    <row r="1643" spans="1:28" ht="15" hidden="1" customHeight="1" x14ac:dyDescent="0.2">
      <c r="A1643" t="s">
        <v>5087</v>
      </c>
      <c r="B1643" t="s">
        <v>4635</v>
      </c>
      <c r="C1643" s="50">
        <f t="shared" ca="1" si="128"/>
        <v>35</v>
      </c>
      <c r="D1643" t="s">
        <v>4642</v>
      </c>
      <c r="F1643" s="34" t="str">
        <f>IF(AND(V1643="TEXT",AB1643&lt;&gt;""),"Coded",VLOOKUP(V1643,Lists!$E$1:$F$12,2,FALSE))</f>
        <v>Boolean</v>
      </c>
      <c r="G1643" s="50" t="str">
        <f t="shared" ca="1" si="129"/>
        <v/>
      </c>
      <c r="H1643" t="s">
        <v>1015</v>
      </c>
      <c r="J1643" s="34" t="str">
        <f t="shared" si="126"/>
        <v>Yes/no</v>
      </c>
      <c r="K1643" s="34" t="str">
        <f t="shared" si="127"/>
        <v/>
      </c>
      <c r="O1643" t="s">
        <v>1015</v>
      </c>
      <c r="P1643" s="34" t="str">
        <f t="shared" si="130"/>
        <v/>
      </c>
      <c r="V1643" t="s">
        <v>24</v>
      </c>
      <c r="W1643" t="s">
        <v>5264</v>
      </c>
      <c r="X1643" t="s">
        <v>5265</v>
      </c>
      <c r="Y1643" t="s">
        <v>1015</v>
      </c>
      <c r="Z1643" t="s">
        <v>1015</v>
      </c>
      <c r="AA1643" t="s">
        <v>1015</v>
      </c>
      <c r="AB1643" t="s">
        <v>1015</v>
      </c>
    </row>
    <row r="1644" spans="1:28" ht="15" hidden="1" customHeight="1" x14ac:dyDescent="0.2">
      <c r="A1644" t="s">
        <v>5087</v>
      </c>
      <c r="B1644" t="s">
        <v>4635</v>
      </c>
      <c r="C1644" s="50">
        <f t="shared" ca="1" si="128"/>
        <v>36</v>
      </c>
      <c r="D1644" t="s">
        <v>4653</v>
      </c>
      <c r="F1644" s="34" t="str">
        <f>IF(AND(V1644="TEXT",AB1644&lt;&gt;""),"Coded",VLOOKUP(V1644,Lists!$E$1:$F$12,2,FALSE))</f>
        <v>Date</v>
      </c>
      <c r="G1644" s="50" t="str">
        <f t="shared" ca="1" si="129"/>
        <v/>
      </c>
      <c r="H1644" t="s">
        <v>1015</v>
      </c>
      <c r="J1644" s="34" t="str">
        <f t="shared" si="126"/>
        <v/>
      </c>
      <c r="K1644" s="34" t="str">
        <f t="shared" si="127"/>
        <v/>
      </c>
      <c r="O1644" t="s">
        <v>1015</v>
      </c>
      <c r="P1644" s="34" t="str">
        <f t="shared" si="130"/>
        <v/>
      </c>
      <c r="V1644" t="s">
        <v>28</v>
      </c>
      <c r="W1644" t="s">
        <v>5266</v>
      </c>
      <c r="X1644" t="s">
        <v>5267</v>
      </c>
      <c r="Y1644" t="s">
        <v>1015</v>
      </c>
      <c r="Z1644" t="s">
        <v>1015</v>
      </c>
      <c r="AA1644" t="s">
        <v>1015</v>
      </c>
      <c r="AB1644" t="s">
        <v>1015</v>
      </c>
    </row>
    <row r="1645" spans="1:28" ht="15" hidden="1" customHeight="1" x14ac:dyDescent="0.2">
      <c r="A1645" t="s">
        <v>5087</v>
      </c>
      <c r="B1645" t="s">
        <v>4635</v>
      </c>
      <c r="C1645" s="50">
        <f t="shared" ca="1" si="128"/>
        <v>37</v>
      </c>
      <c r="D1645" t="s">
        <v>5268</v>
      </c>
      <c r="F1645" s="34" t="str">
        <f>IF(AND(V1645="TEXT",AB1645&lt;&gt;""),"Coded",VLOOKUP(V1645,Lists!$E$1:$F$12,2,FALSE))</f>
        <v>Boolean</v>
      </c>
      <c r="G1645" s="50" t="str">
        <f t="shared" ca="1" si="129"/>
        <v/>
      </c>
      <c r="H1645" t="s">
        <v>1015</v>
      </c>
      <c r="J1645" s="34" t="str">
        <f t="shared" si="126"/>
        <v>Yes/no</v>
      </c>
      <c r="K1645" s="34" t="str">
        <f t="shared" si="127"/>
        <v/>
      </c>
      <c r="O1645" t="s">
        <v>1015</v>
      </c>
      <c r="P1645" s="34" t="str">
        <f t="shared" si="130"/>
        <v/>
      </c>
      <c r="V1645" t="s">
        <v>24</v>
      </c>
      <c r="W1645" t="s">
        <v>5269</v>
      </c>
      <c r="X1645" t="s">
        <v>5270</v>
      </c>
      <c r="Y1645" t="s">
        <v>1015</v>
      </c>
      <c r="Z1645" t="s">
        <v>1015</v>
      </c>
      <c r="AA1645" t="s">
        <v>1015</v>
      </c>
      <c r="AB1645" t="s">
        <v>1015</v>
      </c>
    </row>
    <row r="1646" spans="1:28" ht="15" hidden="1" customHeight="1" x14ac:dyDescent="0.2">
      <c r="A1646" t="s">
        <v>5087</v>
      </c>
      <c r="B1646" t="s">
        <v>4635</v>
      </c>
      <c r="C1646" s="50">
        <f t="shared" ca="1" si="128"/>
        <v>38</v>
      </c>
      <c r="D1646" t="s">
        <v>5271</v>
      </c>
      <c r="F1646" s="34" t="str">
        <f>IF(AND(V1646="TEXT",AB1646&lt;&gt;""),"Coded",VLOOKUP(V1646,Lists!$E$1:$F$12,2,FALSE))</f>
        <v>Boolean</v>
      </c>
      <c r="G1646" s="50" t="str">
        <f t="shared" ca="1" si="129"/>
        <v/>
      </c>
      <c r="H1646" t="s">
        <v>1015</v>
      </c>
      <c r="J1646" s="34" t="str">
        <f t="shared" si="126"/>
        <v>Yes/no</v>
      </c>
      <c r="K1646" s="34" t="str">
        <f t="shared" si="127"/>
        <v/>
      </c>
      <c r="O1646" t="s">
        <v>1015</v>
      </c>
      <c r="P1646" s="34" t="str">
        <f t="shared" si="130"/>
        <v/>
      </c>
      <c r="V1646" t="s">
        <v>24</v>
      </c>
      <c r="W1646" t="s">
        <v>5272</v>
      </c>
      <c r="X1646" t="s">
        <v>5273</v>
      </c>
      <c r="Y1646" t="s">
        <v>1015</v>
      </c>
      <c r="Z1646" t="s">
        <v>1015</v>
      </c>
      <c r="AA1646" t="s">
        <v>1015</v>
      </c>
      <c r="AB1646" t="s">
        <v>1015</v>
      </c>
    </row>
    <row r="1647" spans="1:28" ht="15" hidden="1" customHeight="1" x14ac:dyDescent="0.2">
      <c r="A1647" t="s">
        <v>5087</v>
      </c>
      <c r="B1647" t="s">
        <v>4635</v>
      </c>
      <c r="C1647" s="50">
        <f t="shared" ca="1" si="128"/>
        <v>39</v>
      </c>
      <c r="D1647" t="s">
        <v>5274</v>
      </c>
      <c r="F1647" s="34" t="str">
        <f>IF(AND(V1647="TEXT",AB1647&lt;&gt;""),"Coded",VLOOKUP(V1647,Lists!$E$1:$F$12,2,FALSE))</f>
        <v>Boolean</v>
      </c>
      <c r="G1647" s="50" t="str">
        <f t="shared" ca="1" si="129"/>
        <v/>
      </c>
      <c r="H1647" t="s">
        <v>1015</v>
      </c>
      <c r="J1647" s="34" t="str">
        <f t="shared" si="126"/>
        <v>Yes/no</v>
      </c>
      <c r="K1647" s="34" t="str">
        <f t="shared" si="127"/>
        <v/>
      </c>
      <c r="O1647" t="s">
        <v>1015</v>
      </c>
      <c r="P1647" s="34" t="str">
        <f t="shared" si="130"/>
        <v/>
      </c>
      <c r="V1647" t="s">
        <v>24</v>
      </c>
      <c r="W1647" t="s">
        <v>5275</v>
      </c>
      <c r="X1647" t="s">
        <v>5276</v>
      </c>
      <c r="Y1647" t="s">
        <v>1015</v>
      </c>
      <c r="Z1647" t="s">
        <v>1015</v>
      </c>
      <c r="AA1647" t="s">
        <v>1015</v>
      </c>
      <c r="AB1647" t="s">
        <v>1015</v>
      </c>
    </row>
    <row r="1648" spans="1:28" ht="15" hidden="1" customHeight="1" x14ac:dyDescent="0.2">
      <c r="A1648" t="s">
        <v>5087</v>
      </c>
      <c r="B1648" t="s">
        <v>4635</v>
      </c>
      <c r="C1648" s="50">
        <f t="shared" ca="1" si="128"/>
        <v>40</v>
      </c>
      <c r="D1648" t="s">
        <v>5277</v>
      </c>
      <c r="F1648" s="34" t="str">
        <f>IF(AND(V1648="TEXT",AB1648&lt;&gt;""),"Coded",VLOOKUP(V1648,Lists!$E$1:$F$12,2,FALSE))</f>
        <v>Boolean</v>
      </c>
      <c r="G1648" s="50" t="str">
        <f t="shared" ca="1" si="129"/>
        <v/>
      </c>
      <c r="H1648" t="s">
        <v>1015</v>
      </c>
      <c r="J1648" s="34" t="str">
        <f t="shared" si="126"/>
        <v>Yes/no</v>
      </c>
      <c r="K1648" s="34" t="str">
        <f t="shared" si="127"/>
        <v/>
      </c>
      <c r="O1648" t="s">
        <v>1015</v>
      </c>
      <c r="P1648" s="34" t="str">
        <f t="shared" si="130"/>
        <v/>
      </c>
      <c r="V1648" t="s">
        <v>24</v>
      </c>
      <c r="W1648" t="s">
        <v>5278</v>
      </c>
      <c r="X1648" t="s">
        <v>5279</v>
      </c>
      <c r="Y1648" t="s">
        <v>1015</v>
      </c>
      <c r="Z1648" t="s">
        <v>1015</v>
      </c>
      <c r="AA1648" t="s">
        <v>1015</v>
      </c>
      <c r="AB1648" t="s">
        <v>1015</v>
      </c>
    </row>
    <row r="1649" spans="1:28" ht="15" hidden="1" customHeight="1" x14ac:dyDescent="0.2">
      <c r="A1649" t="s">
        <v>5087</v>
      </c>
      <c r="B1649" t="s">
        <v>4635</v>
      </c>
      <c r="C1649" s="50">
        <f t="shared" ca="1" si="128"/>
        <v>41</v>
      </c>
      <c r="D1649" t="s">
        <v>5280</v>
      </c>
      <c r="F1649" s="34" t="str">
        <f>IF(AND(V1649="TEXT",AB1649&lt;&gt;""),"Coded",VLOOKUP(V1649,Lists!$E$1:$F$12,2,FALSE))</f>
        <v>Boolean</v>
      </c>
      <c r="G1649" s="50" t="str">
        <f t="shared" ca="1" si="129"/>
        <v/>
      </c>
      <c r="H1649" t="s">
        <v>1015</v>
      </c>
      <c r="J1649" s="34" t="str">
        <f t="shared" si="126"/>
        <v>Yes/no</v>
      </c>
      <c r="K1649" s="34" t="str">
        <f t="shared" si="127"/>
        <v/>
      </c>
      <c r="O1649" t="s">
        <v>1015</v>
      </c>
      <c r="P1649" s="34" t="str">
        <f t="shared" si="130"/>
        <v/>
      </c>
      <c r="V1649" t="s">
        <v>24</v>
      </c>
      <c r="W1649" t="s">
        <v>5281</v>
      </c>
      <c r="X1649" t="s">
        <v>5282</v>
      </c>
      <c r="Y1649" t="s">
        <v>1015</v>
      </c>
      <c r="Z1649" t="s">
        <v>1015</v>
      </c>
      <c r="AA1649" t="s">
        <v>1015</v>
      </c>
      <c r="AB1649" t="s">
        <v>1015</v>
      </c>
    </row>
    <row r="1650" spans="1:28" ht="15" hidden="1" customHeight="1" x14ac:dyDescent="0.2">
      <c r="A1650" t="s">
        <v>5087</v>
      </c>
      <c r="B1650" t="s">
        <v>1750</v>
      </c>
      <c r="C1650" s="50">
        <f t="shared" ca="1" si="128"/>
        <v>42</v>
      </c>
      <c r="D1650" t="s">
        <v>4657</v>
      </c>
      <c r="F1650" s="34" t="str">
        <f>IF(AND(V1650="TEXT",AB1650&lt;&gt;""),"Coded",VLOOKUP(V1650,Lists!$E$1:$F$12,2,FALSE))</f>
        <v>Coded</v>
      </c>
      <c r="G1650" s="50">
        <f t="shared" ca="1" si="129"/>
        <v>1</v>
      </c>
      <c r="H1650" t="s">
        <v>49</v>
      </c>
      <c r="J1650" s="34" t="str">
        <f t="shared" si="126"/>
        <v/>
      </c>
      <c r="K1650" s="34" t="str">
        <f t="shared" si="127"/>
        <v/>
      </c>
      <c r="O1650" t="s">
        <v>1015</v>
      </c>
      <c r="P1650" s="34" t="str">
        <f t="shared" si="130"/>
        <v/>
      </c>
      <c r="V1650" t="s">
        <v>16</v>
      </c>
      <c r="W1650" t="s">
        <v>5283</v>
      </c>
      <c r="X1650" t="s">
        <v>5284</v>
      </c>
      <c r="Y1650" t="s">
        <v>5285</v>
      </c>
      <c r="Z1650" t="s">
        <v>5286</v>
      </c>
      <c r="AA1650" t="s">
        <v>49</v>
      </c>
      <c r="AB1650" t="s">
        <v>5287</v>
      </c>
    </row>
    <row r="1651" spans="1:28" ht="15" hidden="1" customHeight="1" x14ac:dyDescent="0.2">
      <c r="A1651" t="s">
        <v>5087</v>
      </c>
      <c r="B1651" t="s">
        <v>1750</v>
      </c>
      <c r="C1651" s="50">
        <f t="shared" ca="1" si="128"/>
        <v>42</v>
      </c>
      <c r="D1651" t="s">
        <v>4657</v>
      </c>
      <c r="F1651" s="34" t="str">
        <f>IF(AND(V1651="TEXT",AB1651&lt;&gt;""),"Coded",VLOOKUP(V1651,Lists!$E$1:$F$12,2,FALSE))</f>
        <v>Coded</v>
      </c>
      <c r="G1651" s="50">
        <f t="shared" ca="1" si="129"/>
        <v>2</v>
      </c>
      <c r="H1651" t="s">
        <v>4663</v>
      </c>
      <c r="J1651" s="34" t="str">
        <f t="shared" si="126"/>
        <v/>
      </c>
      <c r="K1651" s="34" t="str">
        <f t="shared" si="127"/>
        <v/>
      </c>
      <c r="O1651" t="s">
        <v>1015</v>
      </c>
      <c r="P1651" s="34" t="str">
        <f t="shared" si="130"/>
        <v/>
      </c>
      <c r="V1651" t="s">
        <v>16</v>
      </c>
      <c r="W1651" t="s">
        <v>5283</v>
      </c>
      <c r="X1651" t="s">
        <v>5284</v>
      </c>
      <c r="Y1651" t="s">
        <v>5285</v>
      </c>
      <c r="Z1651" t="s">
        <v>5286</v>
      </c>
      <c r="AA1651" t="s">
        <v>4663</v>
      </c>
      <c r="AB1651" t="s">
        <v>5288</v>
      </c>
    </row>
    <row r="1652" spans="1:28" ht="15" hidden="1" customHeight="1" x14ac:dyDescent="0.2">
      <c r="A1652" t="s">
        <v>5087</v>
      </c>
      <c r="B1652" t="s">
        <v>1750</v>
      </c>
      <c r="C1652" s="50">
        <f t="shared" ca="1" si="128"/>
        <v>42</v>
      </c>
      <c r="D1652" t="s">
        <v>4657</v>
      </c>
      <c r="F1652" s="34" t="str">
        <f>IF(AND(V1652="TEXT",AB1652&lt;&gt;""),"Coded",VLOOKUP(V1652,Lists!$E$1:$F$12,2,FALSE))</f>
        <v>Coded</v>
      </c>
      <c r="G1652" s="50">
        <f t="shared" ca="1" si="129"/>
        <v>3</v>
      </c>
      <c r="H1652" t="s">
        <v>4665</v>
      </c>
      <c r="J1652" s="34" t="str">
        <f t="shared" si="126"/>
        <v/>
      </c>
      <c r="K1652" s="34" t="str">
        <f t="shared" si="127"/>
        <v/>
      </c>
      <c r="O1652" t="s">
        <v>1015</v>
      </c>
      <c r="P1652" s="34" t="str">
        <f t="shared" si="130"/>
        <v/>
      </c>
      <c r="V1652" t="s">
        <v>16</v>
      </c>
      <c r="W1652" t="s">
        <v>5283</v>
      </c>
      <c r="X1652" t="s">
        <v>5284</v>
      </c>
      <c r="Y1652" t="s">
        <v>5285</v>
      </c>
      <c r="Z1652" t="s">
        <v>5286</v>
      </c>
      <c r="AA1652" t="s">
        <v>4665</v>
      </c>
      <c r="AB1652" t="s">
        <v>5289</v>
      </c>
    </row>
    <row r="1653" spans="1:28" ht="15" hidden="1" customHeight="1" x14ac:dyDescent="0.2">
      <c r="A1653" t="s">
        <v>5087</v>
      </c>
      <c r="B1653" t="s">
        <v>1750</v>
      </c>
      <c r="C1653" s="50">
        <f t="shared" ca="1" si="128"/>
        <v>42</v>
      </c>
      <c r="D1653" t="s">
        <v>4657</v>
      </c>
      <c r="F1653" s="34" t="str">
        <f>IF(AND(V1653="TEXT",AB1653&lt;&gt;""),"Coded",VLOOKUP(V1653,Lists!$E$1:$F$12,2,FALSE))</f>
        <v>Coded</v>
      </c>
      <c r="G1653" s="50">
        <f t="shared" ca="1" si="129"/>
        <v>4</v>
      </c>
      <c r="H1653" t="s">
        <v>4667</v>
      </c>
      <c r="J1653" s="34" t="str">
        <f t="shared" si="126"/>
        <v/>
      </c>
      <c r="K1653" s="34" t="str">
        <f t="shared" si="127"/>
        <v/>
      </c>
      <c r="O1653" t="s">
        <v>1015</v>
      </c>
      <c r="P1653" s="34" t="str">
        <f t="shared" si="130"/>
        <v/>
      </c>
      <c r="V1653" t="s">
        <v>16</v>
      </c>
      <c r="W1653" t="s">
        <v>5283</v>
      </c>
      <c r="X1653" t="s">
        <v>5284</v>
      </c>
      <c r="Y1653" t="s">
        <v>5285</v>
      </c>
      <c r="Z1653" t="s">
        <v>5286</v>
      </c>
      <c r="AA1653" t="s">
        <v>4667</v>
      </c>
      <c r="AB1653" t="s">
        <v>5290</v>
      </c>
    </row>
    <row r="1654" spans="1:28" ht="15" hidden="1" customHeight="1" x14ac:dyDescent="0.2">
      <c r="A1654" t="s">
        <v>5087</v>
      </c>
      <c r="B1654" t="s">
        <v>1750</v>
      </c>
      <c r="C1654" s="50">
        <f t="shared" ca="1" si="128"/>
        <v>42</v>
      </c>
      <c r="D1654" t="s">
        <v>4657</v>
      </c>
      <c r="F1654" s="34" t="str">
        <f>IF(AND(V1654="TEXT",AB1654&lt;&gt;""),"Coded",VLOOKUP(V1654,Lists!$E$1:$F$12,2,FALSE))</f>
        <v>Coded</v>
      </c>
      <c r="G1654" s="50">
        <f t="shared" ca="1" si="129"/>
        <v>5</v>
      </c>
      <c r="H1654" t="s">
        <v>4669</v>
      </c>
      <c r="J1654" s="34" t="str">
        <f t="shared" si="126"/>
        <v/>
      </c>
      <c r="K1654" s="34" t="str">
        <f t="shared" si="127"/>
        <v/>
      </c>
      <c r="O1654" t="s">
        <v>1015</v>
      </c>
      <c r="P1654" s="34" t="str">
        <f t="shared" si="130"/>
        <v/>
      </c>
      <c r="V1654" t="s">
        <v>16</v>
      </c>
      <c r="W1654" t="s">
        <v>5283</v>
      </c>
      <c r="X1654" t="s">
        <v>5284</v>
      </c>
      <c r="Y1654" t="s">
        <v>5285</v>
      </c>
      <c r="Z1654" t="s">
        <v>5286</v>
      </c>
      <c r="AA1654" t="s">
        <v>4669</v>
      </c>
      <c r="AB1654" t="s">
        <v>5291</v>
      </c>
    </row>
    <row r="1655" spans="1:28" ht="15" hidden="1" customHeight="1" x14ac:dyDescent="0.2">
      <c r="A1655" t="s">
        <v>5087</v>
      </c>
      <c r="B1655" t="s">
        <v>1750</v>
      </c>
      <c r="C1655" s="50">
        <f t="shared" ca="1" si="128"/>
        <v>42</v>
      </c>
      <c r="D1655" t="s">
        <v>4657</v>
      </c>
      <c r="F1655" s="34" t="str">
        <f>IF(AND(V1655="TEXT",AB1655&lt;&gt;""),"Coded",VLOOKUP(V1655,Lists!$E$1:$F$12,2,FALSE))</f>
        <v>Coded</v>
      </c>
      <c r="G1655" s="50">
        <f t="shared" ca="1" si="129"/>
        <v>6</v>
      </c>
      <c r="H1655" t="s">
        <v>4671</v>
      </c>
      <c r="J1655" s="34" t="str">
        <f t="shared" si="126"/>
        <v/>
      </c>
      <c r="K1655" s="34" t="str">
        <f t="shared" si="127"/>
        <v/>
      </c>
      <c r="O1655" t="s">
        <v>1015</v>
      </c>
      <c r="P1655" s="34" t="str">
        <f t="shared" si="130"/>
        <v/>
      </c>
      <c r="V1655" t="s">
        <v>16</v>
      </c>
      <c r="W1655" t="s">
        <v>5283</v>
      </c>
      <c r="X1655" t="s">
        <v>5284</v>
      </c>
      <c r="Y1655" t="s">
        <v>5285</v>
      </c>
      <c r="Z1655" t="s">
        <v>5286</v>
      </c>
      <c r="AA1655" t="s">
        <v>4671</v>
      </c>
      <c r="AB1655" t="s">
        <v>5292</v>
      </c>
    </row>
    <row r="1656" spans="1:28" ht="15" hidden="1" customHeight="1" x14ac:dyDescent="0.2">
      <c r="A1656" t="s">
        <v>5087</v>
      </c>
      <c r="B1656" t="s">
        <v>1750</v>
      </c>
      <c r="C1656" s="50">
        <f t="shared" ca="1" si="128"/>
        <v>42</v>
      </c>
      <c r="D1656" t="s">
        <v>4657</v>
      </c>
      <c r="F1656" s="34" t="str">
        <f>IF(AND(V1656="TEXT",AB1656&lt;&gt;""),"Coded",VLOOKUP(V1656,Lists!$E$1:$F$12,2,FALSE))</f>
        <v>Coded</v>
      </c>
      <c r="G1656" s="50">
        <f t="shared" ca="1" si="129"/>
        <v>7</v>
      </c>
      <c r="H1656" t="s">
        <v>4673</v>
      </c>
      <c r="J1656" s="34" t="str">
        <f t="shared" si="126"/>
        <v/>
      </c>
      <c r="K1656" s="34" t="str">
        <f t="shared" si="127"/>
        <v/>
      </c>
      <c r="O1656" t="s">
        <v>1015</v>
      </c>
      <c r="P1656" s="34" t="str">
        <f t="shared" si="130"/>
        <v/>
      </c>
      <c r="V1656" t="s">
        <v>16</v>
      </c>
      <c r="W1656" t="s">
        <v>5283</v>
      </c>
      <c r="X1656" t="s">
        <v>5284</v>
      </c>
      <c r="Y1656" t="s">
        <v>5285</v>
      </c>
      <c r="Z1656" t="s">
        <v>5286</v>
      </c>
      <c r="AA1656" t="s">
        <v>4673</v>
      </c>
      <c r="AB1656" t="s">
        <v>5293</v>
      </c>
    </row>
    <row r="1657" spans="1:28" ht="15" hidden="1" customHeight="1" x14ac:dyDescent="0.2">
      <c r="A1657" t="s">
        <v>5087</v>
      </c>
      <c r="B1657" t="s">
        <v>1750</v>
      </c>
      <c r="C1657" s="50">
        <f t="shared" ca="1" si="128"/>
        <v>42</v>
      </c>
      <c r="D1657" t="s">
        <v>4657</v>
      </c>
      <c r="F1657" s="34" t="str">
        <f>IF(AND(V1657="TEXT",AB1657&lt;&gt;""),"Coded",VLOOKUP(V1657,Lists!$E$1:$F$12,2,FALSE))</f>
        <v>Coded</v>
      </c>
      <c r="G1657" s="50">
        <f t="shared" ca="1" si="129"/>
        <v>8</v>
      </c>
      <c r="H1657" t="s">
        <v>4675</v>
      </c>
      <c r="J1657" s="34" t="str">
        <f t="shared" si="126"/>
        <v/>
      </c>
      <c r="K1657" s="34" t="str">
        <f t="shared" si="127"/>
        <v/>
      </c>
      <c r="O1657" t="s">
        <v>1015</v>
      </c>
      <c r="P1657" s="34" t="str">
        <f t="shared" si="130"/>
        <v/>
      </c>
      <c r="V1657" t="s">
        <v>16</v>
      </c>
      <c r="W1657" t="s">
        <v>5283</v>
      </c>
      <c r="X1657" t="s">
        <v>5284</v>
      </c>
      <c r="Y1657" t="s">
        <v>5285</v>
      </c>
      <c r="Z1657" t="s">
        <v>5286</v>
      </c>
      <c r="AA1657" t="s">
        <v>4675</v>
      </c>
      <c r="AB1657" t="s">
        <v>5294</v>
      </c>
    </row>
    <row r="1658" spans="1:28" ht="15" hidden="1" customHeight="1" x14ac:dyDescent="0.2">
      <c r="A1658" t="s">
        <v>5087</v>
      </c>
      <c r="B1658" t="s">
        <v>1750</v>
      </c>
      <c r="C1658" s="50">
        <f t="shared" ca="1" si="128"/>
        <v>42</v>
      </c>
      <c r="D1658" t="s">
        <v>4657</v>
      </c>
      <c r="F1658" s="34" t="str">
        <f>IF(AND(V1658="TEXT",AB1658&lt;&gt;""),"Coded",VLOOKUP(V1658,Lists!$E$1:$F$12,2,FALSE))</f>
        <v>Coded</v>
      </c>
      <c r="G1658" s="50">
        <f t="shared" ca="1" si="129"/>
        <v>9</v>
      </c>
      <c r="H1658" t="s">
        <v>4677</v>
      </c>
      <c r="J1658" s="34" t="str">
        <f t="shared" si="126"/>
        <v/>
      </c>
      <c r="K1658" s="34" t="str">
        <f t="shared" si="127"/>
        <v/>
      </c>
      <c r="O1658" t="s">
        <v>1015</v>
      </c>
      <c r="P1658" s="34" t="str">
        <f t="shared" si="130"/>
        <v/>
      </c>
      <c r="V1658" t="s">
        <v>16</v>
      </c>
      <c r="W1658" t="s">
        <v>5283</v>
      </c>
      <c r="X1658" t="s">
        <v>5284</v>
      </c>
      <c r="Y1658" t="s">
        <v>5285</v>
      </c>
      <c r="Z1658" t="s">
        <v>5286</v>
      </c>
      <c r="AA1658" t="s">
        <v>4677</v>
      </c>
      <c r="AB1658" t="s">
        <v>5295</v>
      </c>
    </row>
    <row r="1659" spans="1:28" ht="15" hidden="1" customHeight="1" x14ac:dyDescent="0.2">
      <c r="A1659" t="s">
        <v>5087</v>
      </c>
      <c r="B1659" t="s">
        <v>1750</v>
      </c>
      <c r="C1659" s="50">
        <f t="shared" ca="1" si="128"/>
        <v>42</v>
      </c>
      <c r="D1659" t="s">
        <v>4657</v>
      </c>
      <c r="F1659" s="34" t="str">
        <f>IF(AND(V1659="TEXT",AB1659&lt;&gt;""),"Coded",VLOOKUP(V1659,Lists!$E$1:$F$12,2,FALSE))</f>
        <v>Coded</v>
      </c>
      <c r="G1659" s="50">
        <f t="shared" ca="1" si="129"/>
        <v>10</v>
      </c>
      <c r="H1659" t="s">
        <v>4679</v>
      </c>
      <c r="J1659" s="34" t="str">
        <f t="shared" si="126"/>
        <v/>
      </c>
      <c r="K1659" s="34" t="str">
        <f t="shared" si="127"/>
        <v/>
      </c>
      <c r="O1659" t="s">
        <v>1015</v>
      </c>
      <c r="P1659" s="34" t="str">
        <f t="shared" si="130"/>
        <v/>
      </c>
      <c r="V1659" t="s">
        <v>16</v>
      </c>
      <c r="W1659" t="s">
        <v>5283</v>
      </c>
      <c r="X1659" t="s">
        <v>5284</v>
      </c>
      <c r="Y1659" t="s">
        <v>5285</v>
      </c>
      <c r="Z1659" t="s">
        <v>5286</v>
      </c>
      <c r="AA1659" t="s">
        <v>4679</v>
      </c>
      <c r="AB1659" t="s">
        <v>5296</v>
      </c>
    </row>
    <row r="1660" spans="1:28" ht="15" hidden="1" customHeight="1" x14ac:dyDescent="0.2">
      <c r="A1660" t="s">
        <v>5087</v>
      </c>
      <c r="B1660" t="s">
        <v>1750</v>
      </c>
      <c r="C1660" s="50">
        <f t="shared" ca="1" si="128"/>
        <v>42</v>
      </c>
      <c r="D1660" t="s">
        <v>4657</v>
      </c>
      <c r="F1660" s="34" t="str">
        <f>IF(AND(V1660="TEXT",AB1660&lt;&gt;""),"Coded",VLOOKUP(V1660,Lists!$E$1:$F$12,2,FALSE))</f>
        <v>Coded</v>
      </c>
      <c r="G1660" s="50">
        <f t="shared" ca="1" si="129"/>
        <v>11</v>
      </c>
      <c r="H1660" t="s">
        <v>4681</v>
      </c>
      <c r="J1660" s="34" t="str">
        <f t="shared" si="126"/>
        <v/>
      </c>
      <c r="K1660" s="34" t="str">
        <f t="shared" si="127"/>
        <v/>
      </c>
      <c r="O1660" t="s">
        <v>1015</v>
      </c>
      <c r="P1660" s="34" t="str">
        <f t="shared" si="130"/>
        <v/>
      </c>
      <c r="V1660" t="s">
        <v>16</v>
      </c>
      <c r="W1660" t="s">
        <v>5283</v>
      </c>
      <c r="X1660" t="s">
        <v>5284</v>
      </c>
      <c r="Y1660" t="s">
        <v>5285</v>
      </c>
      <c r="Z1660" t="s">
        <v>5286</v>
      </c>
      <c r="AA1660" t="s">
        <v>4681</v>
      </c>
      <c r="AB1660" t="s">
        <v>5297</v>
      </c>
    </row>
    <row r="1661" spans="1:28" ht="15" hidden="1" customHeight="1" x14ac:dyDescent="0.2">
      <c r="A1661" t="s">
        <v>5087</v>
      </c>
      <c r="B1661" t="s">
        <v>1750</v>
      </c>
      <c r="C1661" s="50">
        <f t="shared" ca="1" si="128"/>
        <v>42</v>
      </c>
      <c r="D1661" t="s">
        <v>4657</v>
      </c>
      <c r="F1661" s="34" t="str">
        <f>IF(AND(V1661="TEXT",AB1661&lt;&gt;""),"Coded",VLOOKUP(V1661,Lists!$E$1:$F$12,2,FALSE))</f>
        <v>Coded</v>
      </c>
      <c r="G1661" s="50">
        <f t="shared" ca="1" si="129"/>
        <v>12</v>
      </c>
      <c r="H1661" t="s">
        <v>4683</v>
      </c>
      <c r="J1661" s="34" t="str">
        <f t="shared" si="126"/>
        <v/>
      </c>
      <c r="K1661" s="34" t="str">
        <f t="shared" si="127"/>
        <v/>
      </c>
      <c r="O1661" t="s">
        <v>1015</v>
      </c>
      <c r="P1661" s="34" t="str">
        <f t="shared" si="130"/>
        <v/>
      </c>
      <c r="V1661" t="s">
        <v>16</v>
      </c>
      <c r="W1661" t="s">
        <v>5283</v>
      </c>
      <c r="X1661" t="s">
        <v>5284</v>
      </c>
      <c r="Y1661" t="s">
        <v>5285</v>
      </c>
      <c r="Z1661" t="s">
        <v>5286</v>
      </c>
      <c r="AA1661" t="s">
        <v>4683</v>
      </c>
      <c r="AB1661" t="s">
        <v>5298</v>
      </c>
    </row>
    <row r="1662" spans="1:28" ht="15" hidden="1" customHeight="1" x14ac:dyDescent="0.2">
      <c r="A1662" t="s">
        <v>5087</v>
      </c>
      <c r="B1662" t="s">
        <v>1750</v>
      </c>
      <c r="C1662" s="50">
        <f t="shared" ca="1" si="128"/>
        <v>42</v>
      </c>
      <c r="D1662" t="s">
        <v>4657</v>
      </c>
      <c r="F1662" s="34" t="str">
        <f>IF(AND(V1662="TEXT",AB1662&lt;&gt;""),"Coded",VLOOKUP(V1662,Lists!$E$1:$F$12,2,FALSE))</f>
        <v>Coded</v>
      </c>
      <c r="G1662" s="50">
        <f t="shared" ca="1" si="129"/>
        <v>13</v>
      </c>
      <c r="H1662" t="s">
        <v>4685</v>
      </c>
      <c r="J1662" s="34" t="str">
        <f t="shared" si="126"/>
        <v/>
      </c>
      <c r="K1662" s="34" t="str">
        <f t="shared" si="127"/>
        <v/>
      </c>
      <c r="O1662" t="s">
        <v>1015</v>
      </c>
      <c r="P1662" s="34" t="str">
        <f t="shared" si="130"/>
        <v/>
      </c>
      <c r="V1662" t="s">
        <v>16</v>
      </c>
      <c r="W1662" t="s">
        <v>5283</v>
      </c>
      <c r="X1662" t="s">
        <v>5284</v>
      </c>
      <c r="Y1662" t="s">
        <v>5285</v>
      </c>
      <c r="Z1662" t="s">
        <v>5286</v>
      </c>
      <c r="AA1662" t="s">
        <v>4685</v>
      </c>
      <c r="AB1662" t="s">
        <v>5299</v>
      </c>
    </row>
    <row r="1663" spans="1:28" ht="15" hidden="1" customHeight="1" x14ac:dyDescent="0.2">
      <c r="A1663" t="s">
        <v>5087</v>
      </c>
      <c r="B1663" t="s">
        <v>1750</v>
      </c>
      <c r="C1663" s="50">
        <f t="shared" ca="1" si="128"/>
        <v>42</v>
      </c>
      <c r="D1663" t="s">
        <v>4657</v>
      </c>
      <c r="F1663" s="34" t="str">
        <f>IF(AND(V1663="TEXT",AB1663&lt;&gt;""),"Coded",VLOOKUP(V1663,Lists!$E$1:$F$12,2,FALSE))</f>
        <v>Coded</v>
      </c>
      <c r="G1663" s="50">
        <f t="shared" ca="1" si="129"/>
        <v>14</v>
      </c>
      <c r="H1663" t="s">
        <v>4687</v>
      </c>
      <c r="J1663" s="34" t="str">
        <f t="shared" si="126"/>
        <v/>
      </c>
      <c r="K1663" s="34" t="str">
        <f t="shared" si="127"/>
        <v/>
      </c>
      <c r="O1663" t="s">
        <v>1015</v>
      </c>
      <c r="P1663" s="34" t="str">
        <f t="shared" si="130"/>
        <v/>
      </c>
      <c r="V1663" t="s">
        <v>16</v>
      </c>
      <c r="W1663" t="s">
        <v>5283</v>
      </c>
      <c r="X1663" t="s">
        <v>5284</v>
      </c>
      <c r="Y1663" t="s">
        <v>5285</v>
      </c>
      <c r="Z1663" t="s">
        <v>5286</v>
      </c>
      <c r="AA1663" t="s">
        <v>4687</v>
      </c>
      <c r="AB1663" t="s">
        <v>5300</v>
      </c>
    </row>
    <row r="1664" spans="1:28" ht="15" hidden="1" customHeight="1" x14ac:dyDescent="0.2">
      <c r="A1664" t="s">
        <v>5087</v>
      </c>
      <c r="B1664" t="s">
        <v>1750</v>
      </c>
      <c r="C1664" s="50">
        <f t="shared" ca="1" si="128"/>
        <v>42</v>
      </c>
      <c r="D1664" t="s">
        <v>4657</v>
      </c>
      <c r="F1664" s="34" t="str">
        <f>IF(AND(V1664="TEXT",AB1664&lt;&gt;""),"Coded",VLOOKUP(V1664,Lists!$E$1:$F$12,2,FALSE))</f>
        <v>Coded</v>
      </c>
      <c r="G1664" s="50">
        <f t="shared" ca="1" si="129"/>
        <v>15</v>
      </c>
      <c r="H1664" t="s">
        <v>4689</v>
      </c>
      <c r="J1664" s="34" t="str">
        <f t="shared" si="126"/>
        <v/>
      </c>
      <c r="K1664" s="34" t="str">
        <f t="shared" si="127"/>
        <v/>
      </c>
      <c r="O1664" t="s">
        <v>1015</v>
      </c>
      <c r="P1664" s="34" t="str">
        <f t="shared" si="130"/>
        <v/>
      </c>
      <c r="V1664" t="s">
        <v>16</v>
      </c>
      <c r="W1664" t="s">
        <v>5283</v>
      </c>
      <c r="X1664" t="s">
        <v>5284</v>
      </c>
      <c r="Y1664" t="s">
        <v>5285</v>
      </c>
      <c r="Z1664" t="s">
        <v>5286</v>
      </c>
      <c r="AA1664" t="s">
        <v>4689</v>
      </c>
      <c r="AB1664" t="s">
        <v>5301</v>
      </c>
    </row>
    <row r="1665" spans="1:28" ht="15" hidden="1" customHeight="1" x14ac:dyDescent="0.2">
      <c r="A1665" t="s">
        <v>5087</v>
      </c>
      <c r="B1665" t="s">
        <v>1750</v>
      </c>
      <c r="C1665" s="50">
        <f t="shared" ca="1" si="128"/>
        <v>42</v>
      </c>
      <c r="D1665" t="s">
        <v>4657</v>
      </c>
      <c r="F1665" s="34" t="str">
        <f>IF(AND(V1665="TEXT",AB1665&lt;&gt;""),"Coded",VLOOKUP(V1665,Lists!$E$1:$F$12,2,FALSE))</f>
        <v>Coded</v>
      </c>
      <c r="G1665" s="50">
        <f t="shared" ca="1" si="129"/>
        <v>16</v>
      </c>
      <c r="H1665" t="s">
        <v>4691</v>
      </c>
      <c r="J1665" s="34" t="str">
        <f t="shared" si="126"/>
        <v/>
      </c>
      <c r="K1665" s="34" t="str">
        <f t="shared" si="127"/>
        <v/>
      </c>
      <c r="O1665" t="s">
        <v>1015</v>
      </c>
      <c r="P1665" s="34" t="str">
        <f t="shared" si="130"/>
        <v/>
      </c>
      <c r="V1665" t="s">
        <v>16</v>
      </c>
      <c r="W1665" t="s">
        <v>5283</v>
      </c>
      <c r="X1665" t="s">
        <v>5284</v>
      </c>
      <c r="Y1665" t="s">
        <v>5285</v>
      </c>
      <c r="Z1665" t="s">
        <v>5286</v>
      </c>
      <c r="AA1665" t="s">
        <v>4691</v>
      </c>
      <c r="AB1665" t="s">
        <v>5302</v>
      </c>
    </row>
    <row r="1666" spans="1:28" ht="15" hidden="1" customHeight="1" x14ac:dyDescent="0.2">
      <c r="A1666" t="s">
        <v>5087</v>
      </c>
      <c r="B1666" t="s">
        <v>1750</v>
      </c>
      <c r="C1666" s="50">
        <f t="shared" ca="1" si="128"/>
        <v>42</v>
      </c>
      <c r="D1666" t="s">
        <v>4657</v>
      </c>
      <c r="F1666" s="34" t="str">
        <f>IF(AND(V1666="TEXT",AB1666&lt;&gt;""),"Coded",VLOOKUP(V1666,Lists!$E$1:$F$12,2,FALSE))</f>
        <v>Coded</v>
      </c>
      <c r="G1666" s="50">
        <f t="shared" ca="1" si="129"/>
        <v>17</v>
      </c>
      <c r="H1666" t="s">
        <v>4693</v>
      </c>
      <c r="J1666" s="34" t="str">
        <f t="shared" si="126"/>
        <v/>
      </c>
      <c r="K1666" s="34" t="str">
        <f t="shared" si="127"/>
        <v/>
      </c>
      <c r="O1666" t="s">
        <v>1015</v>
      </c>
      <c r="P1666" s="34" t="str">
        <f t="shared" si="130"/>
        <v/>
      </c>
      <c r="V1666" t="s">
        <v>16</v>
      </c>
      <c r="W1666" t="s">
        <v>5283</v>
      </c>
      <c r="X1666" t="s">
        <v>5284</v>
      </c>
      <c r="Y1666" t="s">
        <v>5285</v>
      </c>
      <c r="Z1666" t="s">
        <v>5286</v>
      </c>
      <c r="AA1666" t="s">
        <v>4693</v>
      </c>
      <c r="AB1666" t="s">
        <v>5303</v>
      </c>
    </row>
    <row r="1667" spans="1:28" ht="15" hidden="1" customHeight="1" x14ac:dyDescent="0.2">
      <c r="A1667" t="s">
        <v>5087</v>
      </c>
      <c r="B1667" t="s">
        <v>1750</v>
      </c>
      <c r="C1667" s="50">
        <f t="shared" ca="1" si="128"/>
        <v>42</v>
      </c>
      <c r="D1667" t="s">
        <v>4657</v>
      </c>
      <c r="F1667" s="34" t="str">
        <f>IF(AND(V1667="TEXT",AB1667&lt;&gt;""),"Coded",VLOOKUP(V1667,Lists!$E$1:$F$12,2,FALSE))</f>
        <v>Coded</v>
      </c>
      <c r="G1667" s="50">
        <f t="shared" ca="1" si="129"/>
        <v>18</v>
      </c>
      <c r="H1667" t="s">
        <v>4695</v>
      </c>
      <c r="J1667" s="34" t="str">
        <f t="shared" ref="J1667:J1730" si="131">IF(V1667="BOOLEAN","Yes/no",IF(V1667="TRUE_ONLY","True only",IF(V1667="INTEGER","Integer",IF(V1667="INTEGER_ZERO_OR_POSITIVE","Integer zero or positive",""))))</f>
        <v/>
      </c>
      <c r="K1667" s="34" t="str">
        <f t="shared" ref="K1667:K1730" si="132">IF(V1667="LONG_TEXT",255,IF(AND(V1667="TEXT",AB1667=""),50,""))</f>
        <v/>
      </c>
      <c r="O1667" t="s">
        <v>1015</v>
      </c>
      <c r="P1667" s="34" t="str">
        <f t="shared" si="130"/>
        <v/>
      </c>
      <c r="V1667" t="s">
        <v>16</v>
      </c>
      <c r="W1667" t="s">
        <v>5283</v>
      </c>
      <c r="X1667" t="s">
        <v>5284</v>
      </c>
      <c r="Y1667" t="s">
        <v>5285</v>
      </c>
      <c r="Z1667" t="s">
        <v>5286</v>
      </c>
      <c r="AA1667" t="s">
        <v>4695</v>
      </c>
      <c r="AB1667" t="s">
        <v>5304</v>
      </c>
    </row>
    <row r="1668" spans="1:28" ht="15" hidden="1" customHeight="1" x14ac:dyDescent="0.2">
      <c r="A1668" t="s">
        <v>5087</v>
      </c>
      <c r="B1668" t="s">
        <v>1750</v>
      </c>
      <c r="C1668" s="50">
        <f t="shared" ref="C1668:C1731" ca="1" si="133">IF(A1668&lt;&gt;OFFSET(A1668,-1,0),1,OFFSET(C1668,-1,0)+IF(D1668=OFFSET(D1668,-1,0),0,1))</f>
        <v>42</v>
      </c>
      <c r="D1668" t="s">
        <v>4657</v>
      </c>
      <c r="F1668" s="34" t="str">
        <f>IF(AND(V1668="TEXT",AB1668&lt;&gt;""),"Coded",VLOOKUP(V1668,Lists!$E$1:$F$12,2,FALSE))</f>
        <v>Coded</v>
      </c>
      <c r="G1668" s="50">
        <f t="shared" ca="1" si="129"/>
        <v>19</v>
      </c>
      <c r="H1668" t="s">
        <v>4697</v>
      </c>
      <c r="J1668" s="34" t="str">
        <f t="shared" si="131"/>
        <v/>
      </c>
      <c r="K1668" s="34" t="str">
        <f t="shared" si="132"/>
        <v/>
      </c>
      <c r="O1668" t="s">
        <v>1015</v>
      </c>
      <c r="P1668" s="34" t="str">
        <f t="shared" si="130"/>
        <v/>
      </c>
      <c r="V1668" t="s">
        <v>16</v>
      </c>
      <c r="W1668" t="s">
        <v>5283</v>
      </c>
      <c r="X1668" t="s">
        <v>5284</v>
      </c>
      <c r="Y1668" t="s">
        <v>5285</v>
      </c>
      <c r="Z1668" t="s">
        <v>5286</v>
      </c>
      <c r="AA1668" t="s">
        <v>4697</v>
      </c>
      <c r="AB1668" t="s">
        <v>5305</v>
      </c>
    </row>
    <row r="1669" spans="1:28" ht="15" hidden="1" customHeight="1" x14ac:dyDescent="0.2">
      <c r="A1669" t="s">
        <v>5087</v>
      </c>
      <c r="B1669" t="s">
        <v>1750</v>
      </c>
      <c r="C1669" s="50">
        <f t="shared" ca="1" si="133"/>
        <v>42</v>
      </c>
      <c r="D1669" t="s">
        <v>4657</v>
      </c>
      <c r="F1669" s="34" t="str">
        <f>IF(AND(V1669="TEXT",AB1669&lt;&gt;""),"Coded",VLOOKUP(V1669,Lists!$E$1:$F$12,2,FALSE))</f>
        <v>Coded</v>
      </c>
      <c r="G1669" s="50">
        <f t="shared" ref="G1669:G1732" ca="1" si="134">IF(F1669="Coded",IF(D1669&lt;&gt;OFFSET(D1669,-1,0),1,_xlfn.MAXIFS(INDIRECT("G$1:G"&amp;ROW()-1),INDIRECT("A$1:A"&amp;ROW()-1),A1669,INDIRECT("D$1:D"&amp;ROW()-1),D1669)+1),"")</f>
        <v>20</v>
      </c>
      <c r="H1669" t="s">
        <v>4699</v>
      </c>
      <c r="J1669" s="34" t="str">
        <f t="shared" si="131"/>
        <v/>
      </c>
      <c r="K1669" s="34" t="str">
        <f t="shared" si="132"/>
        <v/>
      </c>
      <c r="O1669" t="s">
        <v>1015</v>
      </c>
      <c r="P1669" s="34" t="str">
        <f t="shared" si="130"/>
        <v/>
      </c>
      <c r="V1669" t="s">
        <v>16</v>
      </c>
      <c r="W1669" t="s">
        <v>5283</v>
      </c>
      <c r="X1669" t="s">
        <v>5284</v>
      </c>
      <c r="Y1669" t="s">
        <v>5285</v>
      </c>
      <c r="Z1669" t="s">
        <v>5286</v>
      </c>
      <c r="AA1669" t="s">
        <v>4699</v>
      </c>
      <c r="AB1669" t="s">
        <v>5306</v>
      </c>
    </row>
    <row r="1670" spans="1:28" ht="15" hidden="1" customHeight="1" x14ac:dyDescent="0.2">
      <c r="A1670" t="s">
        <v>5087</v>
      </c>
      <c r="B1670" t="s">
        <v>1750</v>
      </c>
      <c r="C1670" s="50">
        <f t="shared" ca="1" si="133"/>
        <v>42</v>
      </c>
      <c r="D1670" t="s">
        <v>4657</v>
      </c>
      <c r="F1670" s="34" t="str">
        <f>IF(AND(V1670="TEXT",AB1670&lt;&gt;""),"Coded",VLOOKUP(V1670,Lists!$E$1:$F$12,2,FALSE))</f>
        <v>Coded</v>
      </c>
      <c r="G1670" s="50">
        <f t="shared" ca="1" si="134"/>
        <v>21</v>
      </c>
      <c r="H1670" t="s">
        <v>4701</v>
      </c>
      <c r="J1670" s="34" t="str">
        <f t="shared" si="131"/>
        <v/>
      </c>
      <c r="K1670" s="34" t="str">
        <f t="shared" si="132"/>
        <v/>
      </c>
      <c r="O1670" t="s">
        <v>1015</v>
      </c>
      <c r="P1670" s="34" t="str">
        <f t="shared" si="130"/>
        <v/>
      </c>
      <c r="V1670" t="s">
        <v>16</v>
      </c>
      <c r="W1670" t="s">
        <v>5283</v>
      </c>
      <c r="X1670" t="s">
        <v>5284</v>
      </c>
      <c r="Y1670" t="s">
        <v>5285</v>
      </c>
      <c r="Z1670" t="s">
        <v>5286</v>
      </c>
      <c r="AA1670" t="s">
        <v>4701</v>
      </c>
      <c r="AB1670" t="s">
        <v>5307</v>
      </c>
    </row>
    <row r="1671" spans="1:28" ht="15" hidden="1" customHeight="1" x14ac:dyDescent="0.2">
      <c r="A1671" t="s">
        <v>5087</v>
      </c>
      <c r="B1671" t="s">
        <v>1750</v>
      </c>
      <c r="C1671" s="50">
        <f t="shared" ca="1" si="133"/>
        <v>42</v>
      </c>
      <c r="D1671" t="s">
        <v>4657</v>
      </c>
      <c r="F1671" s="34" t="str">
        <f>IF(AND(V1671="TEXT",AB1671&lt;&gt;""),"Coded",VLOOKUP(V1671,Lists!$E$1:$F$12,2,FALSE))</f>
        <v>Coded</v>
      </c>
      <c r="G1671" s="50">
        <f t="shared" ca="1" si="134"/>
        <v>22</v>
      </c>
      <c r="H1671" t="s">
        <v>4703</v>
      </c>
      <c r="J1671" s="34" t="str">
        <f t="shared" si="131"/>
        <v/>
      </c>
      <c r="K1671" s="34" t="str">
        <f t="shared" si="132"/>
        <v/>
      </c>
      <c r="O1671" t="s">
        <v>1015</v>
      </c>
      <c r="P1671" s="34" t="str">
        <f t="shared" si="130"/>
        <v/>
      </c>
      <c r="V1671" t="s">
        <v>16</v>
      </c>
      <c r="W1671" t="s">
        <v>5283</v>
      </c>
      <c r="X1671" t="s">
        <v>5284</v>
      </c>
      <c r="Y1671" t="s">
        <v>5285</v>
      </c>
      <c r="Z1671" t="s">
        <v>5286</v>
      </c>
      <c r="AA1671" t="s">
        <v>4703</v>
      </c>
      <c r="AB1671" t="s">
        <v>5308</v>
      </c>
    </row>
    <row r="1672" spans="1:28" ht="15" hidden="1" customHeight="1" x14ac:dyDescent="0.2">
      <c r="A1672" t="s">
        <v>5087</v>
      </c>
      <c r="B1672" t="s">
        <v>1750</v>
      </c>
      <c r="C1672" s="50">
        <f t="shared" ca="1" si="133"/>
        <v>42</v>
      </c>
      <c r="D1672" t="s">
        <v>4657</v>
      </c>
      <c r="F1672" s="34" t="str">
        <f>IF(AND(V1672="TEXT",AB1672&lt;&gt;""),"Coded",VLOOKUP(V1672,Lists!$E$1:$F$12,2,FALSE))</f>
        <v>Coded</v>
      </c>
      <c r="G1672" s="50">
        <f t="shared" ca="1" si="134"/>
        <v>23</v>
      </c>
      <c r="H1672" t="s">
        <v>4705</v>
      </c>
      <c r="J1672" s="34" t="str">
        <f t="shared" si="131"/>
        <v/>
      </c>
      <c r="K1672" s="34" t="str">
        <f t="shared" si="132"/>
        <v/>
      </c>
      <c r="O1672" t="s">
        <v>1015</v>
      </c>
      <c r="P1672" s="34" t="str">
        <f t="shared" si="130"/>
        <v/>
      </c>
      <c r="V1672" t="s">
        <v>16</v>
      </c>
      <c r="W1672" t="s">
        <v>5283</v>
      </c>
      <c r="X1672" t="s">
        <v>5284</v>
      </c>
      <c r="Y1672" t="s">
        <v>5285</v>
      </c>
      <c r="Z1672" t="s">
        <v>5286</v>
      </c>
      <c r="AA1672" t="s">
        <v>4705</v>
      </c>
      <c r="AB1672" t="s">
        <v>5309</v>
      </c>
    </row>
    <row r="1673" spans="1:28" ht="15" hidden="1" customHeight="1" x14ac:dyDescent="0.2">
      <c r="A1673" t="s">
        <v>5087</v>
      </c>
      <c r="B1673" t="s">
        <v>1750</v>
      </c>
      <c r="C1673" s="50">
        <f t="shared" ca="1" si="133"/>
        <v>42</v>
      </c>
      <c r="D1673" t="s">
        <v>4657</v>
      </c>
      <c r="F1673" s="34" t="str">
        <f>IF(AND(V1673="TEXT",AB1673&lt;&gt;""),"Coded",VLOOKUP(V1673,Lists!$E$1:$F$12,2,FALSE))</f>
        <v>Coded</v>
      </c>
      <c r="G1673" s="50">
        <f t="shared" ca="1" si="134"/>
        <v>24</v>
      </c>
      <c r="H1673" t="s">
        <v>4707</v>
      </c>
      <c r="J1673" s="34" t="str">
        <f t="shared" si="131"/>
        <v/>
      </c>
      <c r="K1673" s="34" t="str">
        <f t="shared" si="132"/>
        <v/>
      </c>
      <c r="O1673" t="s">
        <v>1015</v>
      </c>
      <c r="P1673" s="34" t="str">
        <f t="shared" si="130"/>
        <v/>
      </c>
      <c r="V1673" t="s">
        <v>16</v>
      </c>
      <c r="W1673" t="s">
        <v>5283</v>
      </c>
      <c r="X1673" t="s">
        <v>5284</v>
      </c>
      <c r="Y1673" t="s">
        <v>5285</v>
      </c>
      <c r="Z1673" t="s">
        <v>5286</v>
      </c>
      <c r="AA1673" t="s">
        <v>4707</v>
      </c>
      <c r="AB1673" t="s">
        <v>5310</v>
      </c>
    </row>
    <row r="1674" spans="1:28" ht="15" hidden="1" customHeight="1" x14ac:dyDescent="0.2">
      <c r="A1674" t="s">
        <v>5087</v>
      </c>
      <c r="B1674" t="s">
        <v>1750</v>
      </c>
      <c r="C1674" s="50">
        <f t="shared" ca="1" si="133"/>
        <v>42</v>
      </c>
      <c r="D1674" t="s">
        <v>4657</v>
      </c>
      <c r="F1674" s="34" t="str">
        <f>IF(AND(V1674="TEXT",AB1674&lt;&gt;""),"Coded",VLOOKUP(V1674,Lists!$E$1:$F$12,2,FALSE))</f>
        <v>Coded</v>
      </c>
      <c r="G1674" s="50">
        <f t="shared" ca="1" si="134"/>
        <v>25</v>
      </c>
      <c r="H1674" t="s">
        <v>4709</v>
      </c>
      <c r="J1674" s="34" t="str">
        <f t="shared" si="131"/>
        <v/>
      </c>
      <c r="K1674" s="34" t="str">
        <f t="shared" si="132"/>
        <v/>
      </c>
      <c r="O1674" t="s">
        <v>1015</v>
      </c>
      <c r="P1674" s="34" t="str">
        <f t="shared" si="130"/>
        <v/>
      </c>
      <c r="V1674" t="s">
        <v>16</v>
      </c>
      <c r="W1674" t="s">
        <v>5283</v>
      </c>
      <c r="X1674" t="s">
        <v>5284</v>
      </c>
      <c r="Y1674" t="s">
        <v>5285</v>
      </c>
      <c r="Z1674" t="s">
        <v>5286</v>
      </c>
      <c r="AA1674" t="s">
        <v>4709</v>
      </c>
      <c r="AB1674" t="s">
        <v>5311</v>
      </c>
    </row>
    <row r="1675" spans="1:28" ht="15" hidden="1" customHeight="1" x14ac:dyDescent="0.2">
      <c r="A1675" t="s">
        <v>5087</v>
      </c>
      <c r="B1675" t="s">
        <v>1750</v>
      </c>
      <c r="C1675" s="50">
        <f t="shared" ca="1" si="133"/>
        <v>42</v>
      </c>
      <c r="D1675" t="s">
        <v>4657</v>
      </c>
      <c r="F1675" s="34" t="str">
        <f>IF(AND(V1675="TEXT",AB1675&lt;&gt;""),"Coded",VLOOKUP(V1675,Lists!$E$1:$F$12,2,FALSE))</f>
        <v>Coded</v>
      </c>
      <c r="G1675" s="50">
        <f t="shared" ca="1" si="134"/>
        <v>26</v>
      </c>
      <c r="H1675" t="s">
        <v>4711</v>
      </c>
      <c r="J1675" s="34" t="str">
        <f t="shared" si="131"/>
        <v/>
      </c>
      <c r="K1675" s="34" t="str">
        <f t="shared" si="132"/>
        <v/>
      </c>
      <c r="O1675" t="s">
        <v>1015</v>
      </c>
      <c r="P1675" s="34" t="str">
        <f t="shared" si="130"/>
        <v/>
      </c>
      <c r="V1675" t="s">
        <v>16</v>
      </c>
      <c r="W1675" t="s">
        <v>5283</v>
      </c>
      <c r="X1675" t="s">
        <v>5284</v>
      </c>
      <c r="Y1675" t="s">
        <v>5285</v>
      </c>
      <c r="Z1675" t="s">
        <v>5286</v>
      </c>
      <c r="AA1675" t="s">
        <v>4711</v>
      </c>
      <c r="AB1675" t="s">
        <v>5312</v>
      </c>
    </row>
    <row r="1676" spans="1:28" ht="15" hidden="1" customHeight="1" x14ac:dyDescent="0.2">
      <c r="A1676" t="s">
        <v>5087</v>
      </c>
      <c r="B1676" t="s">
        <v>1750</v>
      </c>
      <c r="C1676" s="50">
        <f t="shared" ca="1" si="133"/>
        <v>42</v>
      </c>
      <c r="D1676" t="s">
        <v>4657</v>
      </c>
      <c r="F1676" s="34" t="str">
        <f>IF(AND(V1676="TEXT",AB1676&lt;&gt;""),"Coded",VLOOKUP(V1676,Lists!$E$1:$F$12,2,FALSE))</f>
        <v>Coded</v>
      </c>
      <c r="G1676" s="50">
        <f t="shared" ca="1" si="134"/>
        <v>27</v>
      </c>
      <c r="H1676" t="s">
        <v>4713</v>
      </c>
      <c r="J1676" s="34" t="str">
        <f t="shared" si="131"/>
        <v/>
      </c>
      <c r="K1676" s="34" t="str">
        <f t="shared" si="132"/>
        <v/>
      </c>
      <c r="O1676" t="s">
        <v>1015</v>
      </c>
      <c r="P1676" s="34" t="str">
        <f t="shared" si="130"/>
        <v/>
      </c>
      <c r="V1676" t="s">
        <v>16</v>
      </c>
      <c r="W1676" t="s">
        <v>5283</v>
      </c>
      <c r="X1676" t="s">
        <v>5284</v>
      </c>
      <c r="Y1676" t="s">
        <v>5285</v>
      </c>
      <c r="Z1676" t="s">
        <v>5286</v>
      </c>
      <c r="AA1676" t="s">
        <v>4713</v>
      </c>
      <c r="AB1676" t="s">
        <v>5313</v>
      </c>
    </row>
    <row r="1677" spans="1:28" ht="15" hidden="1" customHeight="1" x14ac:dyDescent="0.2">
      <c r="A1677" t="s">
        <v>5087</v>
      </c>
      <c r="B1677" t="s">
        <v>1750</v>
      </c>
      <c r="C1677" s="50">
        <f t="shared" ca="1" si="133"/>
        <v>42</v>
      </c>
      <c r="D1677" t="s">
        <v>4657</v>
      </c>
      <c r="F1677" s="34" t="str">
        <f>IF(AND(V1677="TEXT",AB1677&lt;&gt;""),"Coded",VLOOKUP(V1677,Lists!$E$1:$F$12,2,FALSE))</f>
        <v>Coded</v>
      </c>
      <c r="G1677" s="50">
        <f t="shared" ca="1" si="134"/>
        <v>28</v>
      </c>
      <c r="H1677" t="s">
        <v>4715</v>
      </c>
      <c r="J1677" s="34" t="str">
        <f t="shared" si="131"/>
        <v/>
      </c>
      <c r="K1677" s="34" t="str">
        <f t="shared" si="132"/>
        <v/>
      </c>
      <c r="O1677" t="s">
        <v>1015</v>
      </c>
      <c r="P1677" s="34" t="str">
        <f t="shared" si="130"/>
        <v/>
      </c>
      <c r="V1677" t="s">
        <v>16</v>
      </c>
      <c r="W1677" t="s">
        <v>5283</v>
      </c>
      <c r="X1677" t="s">
        <v>5284</v>
      </c>
      <c r="Y1677" t="s">
        <v>5285</v>
      </c>
      <c r="Z1677" t="s">
        <v>5286</v>
      </c>
      <c r="AA1677" t="s">
        <v>4715</v>
      </c>
      <c r="AB1677" t="s">
        <v>5314</v>
      </c>
    </row>
    <row r="1678" spans="1:28" ht="15" hidden="1" customHeight="1" x14ac:dyDescent="0.2">
      <c r="A1678" t="s">
        <v>5087</v>
      </c>
      <c r="B1678" t="s">
        <v>1750</v>
      </c>
      <c r="C1678" s="50">
        <f t="shared" ca="1" si="133"/>
        <v>42</v>
      </c>
      <c r="D1678" t="s">
        <v>4657</v>
      </c>
      <c r="F1678" s="34" t="str">
        <f>IF(AND(V1678="TEXT",AB1678&lt;&gt;""),"Coded",VLOOKUP(V1678,Lists!$E$1:$F$12,2,FALSE))</f>
        <v>Coded</v>
      </c>
      <c r="G1678" s="50">
        <f t="shared" ca="1" si="134"/>
        <v>29</v>
      </c>
      <c r="H1678" t="s">
        <v>4717</v>
      </c>
      <c r="J1678" s="34" t="str">
        <f t="shared" si="131"/>
        <v/>
      </c>
      <c r="K1678" s="34" t="str">
        <f t="shared" si="132"/>
        <v/>
      </c>
      <c r="O1678" t="s">
        <v>1015</v>
      </c>
      <c r="P1678" s="34" t="str">
        <f t="shared" si="130"/>
        <v/>
      </c>
      <c r="V1678" t="s">
        <v>16</v>
      </c>
      <c r="W1678" t="s">
        <v>5283</v>
      </c>
      <c r="X1678" t="s">
        <v>5284</v>
      </c>
      <c r="Y1678" t="s">
        <v>5285</v>
      </c>
      <c r="Z1678" t="s">
        <v>5286</v>
      </c>
      <c r="AA1678" t="s">
        <v>4717</v>
      </c>
      <c r="AB1678" t="s">
        <v>5315</v>
      </c>
    </row>
    <row r="1679" spans="1:28" ht="15" hidden="1" customHeight="1" x14ac:dyDescent="0.2">
      <c r="A1679" t="s">
        <v>5087</v>
      </c>
      <c r="B1679" t="s">
        <v>1750</v>
      </c>
      <c r="C1679" s="50">
        <f t="shared" ca="1" si="133"/>
        <v>42</v>
      </c>
      <c r="D1679" t="s">
        <v>4657</v>
      </c>
      <c r="F1679" s="34" t="str">
        <f>IF(AND(V1679="TEXT",AB1679&lt;&gt;""),"Coded",VLOOKUP(V1679,Lists!$E$1:$F$12,2,FALSE))</f>
        <v>Coded</v>
      </c>
      <c r="G1679" s="50">
        <f t="shared" ca="1" si="134"/>
        <v>30</v>
      </c>
      <c r="H1679" t="s">
        <v>4719</v>
      </c>
      <c r="J1679" s="34" t="str">
        <f t="shared" si="131"/>
        <v/>
      </c>
      <c r="K1679" s="34" t="str">
        <f t="shared" si="132"/>
        <v/>
      </c>
      <c r="O1679" t="s">
        <v>1015</v>
      </c>
      <c r="P1679" s="34" t="str">
        <f t="shared" si="130"/>
        <v/>
      </c>
      <c r="V1679" t="s">
        <v>16</v>
      </c>
      <c r="W1679" t="s">
        <v>5283</v>
      </c>
      <c r="X1679" t="s">
        <v>5284</v>
      </c>
      <c r="Y1679" t="s">
        <v>5285</v>
      </c>
      <c r="Z1679" t="s">
        <v>5286</v>
      </c>
      <c r="AA1679" t="s">
        <v>4719</v>
      </c>
      <c r="AB1679" t="s">
        <v>5316</v>
      </c>
    </row>
    <row r="1680" spans="1:28" ht="15" hidden="1" customHeight="1" x14ac:dyDescent="0.2">
      <c r="A1680" t="s">
        <v>5087</v>
      </c>
      <c r="B1680" t="s">
        <v>1750</v>
      </c>
      <c r="C1680" s="50">
        <f t="shared" ca="1" si="133"/>
        <v>42</v>
      </c>
      <c r="D1680" t="s">
        <v>4657</v>
      </c>
      <c r="F1680" s="34" t="str">
        <f>IF(AND(V1680="TEXT",AB1680&lt;&gt;""),"Coded",VLOOKUP(V1680,Lists!$E$1:$F$12,2,FALSE))</f>
        <v>Coded</v>
      </c>
      <c r="G1680" s="50">
        <f t="shared" ca="1" si="134"/>
        <v>31</v>
      </c>
      <c r="H1680" t="s">
        <v>4721</v>
      </c>
      <c r="J1680" s="34" t="str">
        <f t="shared" si="131"/>
        <v/>
      </c>
      <c r="K1680" s="34" t="str">
        <f t="shared" si="132"/>
        <v/>
      </c>
      <c r="O1680" t="s">
        <v>1015</v>
      </c>
      <c r="P1680" s="34" t="str">
        <f t="shared" si="130"/>
        <v/>
      </c>
      <c r="V1680" t="s">
        <v>16</v>
      </c>
      <c r="W1680" t="s">
        <v>5283</v>
      </c>
      <c r="X1680" t="s">
        <v>5284</v>
      </c>
      <c r="Y1680" t="s">
        <v>5285</v>
      </c>
      <c r="Z1680" t="s">
        <v>5286</v>
      </c>
      <c r="AA1680" t="s">
        <v>4721</v>
      </c>
      <c r="AB1680" t="s">
        <v>5317</v>
      </c>
    </row>
    <row r="1681" spans="1:28" ht="15" hidden="1" customHeight="1" x14ac:dyDescent="0.2">
      <c r="A1681" t="s">
        <v>5087</v>
      </c>
      <c r="B1681" t="s">
        <v>1750</v>
      </c>
      <c r="C1681" s="50">
        <f t="shared" ca="1" si="133"/>
        <v>42</v>
      </c>
      <c r="D1681" t="s">
        <v>4657</v>
      </c>
      <c r="F1681" s="34" t="str">
        <f>IF(AND(V1681="TEXT",AB1681&lt;&gt;""),"Coded",VLOOKUP(V1681,Lists!$E$1:$F$12,2,FALSE))</f>
        <v>Coded</v>
      </c>
      <c r="G1681" s="50">
        <f t="shared" ca="1" si="134"/>
        <v>32</v>
      </c>
      <c r="H1681" t="s">
        <v>4723</v>
      </c>
      <c r="J1681" s="34" t="str">
        <f t="shared" si="131"/>
        <v/>
      </c>
      <c r="K1681" s="34" t="str">
        <f t="shared" si="132"/>
        <v/>
      </c>
      <c r="O1681" t="s">
        <v>1015</v>
      </c>
      <c r="P1681" s="34" t="str">
        <f t="shared" si="130"/>
        <v/>
      </c>
      <c r="V1681" t="s">
        <v>16</v>
      </c>
      <c r="W1681" t="s">
        <v>5283</v>
      </c>
      <c r="X1681" t="s">
        <v>5284</v>
      </c>
      <c r="Y1681" t="s">
        <v>5285</v>
      </c>
      <c r="Z1681" t="s">
        <v>5286</v>
      </c>
      <c r="AA1681" t="s">
        <v>4723</v>
      </c>
      <c r="AB1681" t="s">
        <v>5318</v>
      </c>
    </row>
    <row r="1682" spans="1:28" ht="15" hidden="1" customHeight="1" x14ac:dyDescent="0.2">
      <c r="A1682" t="s">
        <v>5087</v>
      </c>
      <c r="B1682" t="s">
        <v>1750</v>
      </c>
      <c r="C1682" s="50">
        <f t="shared" ca="1" si="133"/>
        <v>42</v>
      </c>
      <c r="D1682" t="s">
        <v>4657</v>
      </c>
      <c r="F1682" s="34" t="str">
        <f>IF(AND(V1682="TEXT",AB1682&lt;&gt;""),"Coded",VLOOKUP(V1682,Lists!$E$1:$F$12,2,FALSE))</f>
        <v>Coded</v>
      </c>
      <c r="G1682" s="50">
        <f t="shared" ca="1" si="134"/>
        <v>33</v>
      </c>
      <c r="H1682" t="s">
        <v>4725</v>
      </c>
      <c r="J1682" s="34" t="str">
        <f t="shared" si="131"/>
        <v/>
      </c>
      <c r="K1682" s="34" t="str">
        <f t="shared" si="132"/>
        <v/>
      </c>
      <c r="O1682" t="s">
        <v>1015</v>
      </c>
      <c r="P1682" s="34" t="str">
        <f t="shared" ref="P1682:P1745" si="135">IF(RIGHT(TRIM(SUBSTITUTE(D1682,":","")),7)="specify","Hide concept if ["&amp;D1681&amp;"] &lt;&gt; 'Other'","")</f>
        <v/>
      </c>
      <c r="V1682" t="s">
        <v>16</v>
      </c>
      <c r="W1682" t="s">
        <v>5283</v>
      </c>
      <c r="X1682" t="s">
        <v>5284</v>
      </c>
      <c r="Y1682" t="s">
        <v>5285</v>
      </c>
      <c r="Z1682" t="s">
        <v>5286</v>
      </c>
      <c r="AA1682" t="s">
        <v>4725</v>
      </c>
      <c r="AB1682" t="s">
        <v>5319</v>
      </c>
    </row>
    <row r="1683" spans="1:28" ht="15" hidden="1" customHeight="1" x14ac:dyDescent="0.2">
      <c r="A1683" t="s">
        <v>5087</v>
      </c>
      <c r="B1683" t="s">
        <v>1750</v>
      </c>
      <c r="C1683" s="50">
        <f t="shared" ca="1" si="133"/>
        <v>42</v>
      </c>
      <c r="D1683" t="s">
        <v>4657</v>
      </c>
      <c r="F1683" s="34" t="str">
        <f>IF(AND(V1683="TEXT",AB1683&lt;&gt;""),"Coded",VLOOKUP(V1683,Lists!$E$1:$F$12,2,FALSE))</f>
        <v>Coded</v>
      </c>
      <c r="G1683" s="50">
        <f t="shared" ca="1" si="134"/>
        <v>34</v>
      </c>
      <c r="H1683" t="s">
        <v>4727</v>
      </c>
      <c r="J1683" s="34" t="str">
        <f t="shared" si="131"/>
        <v/>
      </c>
      <c r="K1683" s="34" t="str">
        <f t="shared" si="132"/>
        <v/>
      </c>
      <c r="O1683" t="s">
        <v>1015</v>
      </c>
      <c r="P1683" s="34" t="str">
        <f t="shared" si="135"/>
        <v/>
      </c>
      <c r="V1683" t="s">
        <v>16</v>
      </c>
      <c r="W1683" t="s">
        <v>5283</v>
      </c>
      <c r="X1683" t="s">
        <v>5284</v>
      </c>
      <c r="Y1683" t="s">
        <v>5285</v>
      </c>
      <c r="Z1683" t="s">
        <v>5286</v>
      </c>
      <c r="AA1683" t="s">
        <v>4727</v>
      </c>
      <c r="AB1683" t="s">
        <v>5320</v>
      </c>
    </row>
    <row r="1684" spans="1:28" ht="15" hidden="1" customHeight="1" x14ac:dyDescent="0.2">
      <c r="A1684" t="s">
        <v>5087</v>
      </c>
      <c r="B1684" t="s">
        <v>1750</v>
      </c>
      <c r="C1684" s="50">
        <f t="shared" ca="1" si="133"/>
        <v>42</v>
      </c>
      <c r="D1684" t="s">
        <v>4657</v>
      </c>
      <c r="F1684" s="34" t="str">
        <f>IF(AND(V1684="TEXT",AB1684&lt;&gt;""),"Coded",VLOOKUP(V1684,Lists!$E$1:$F$12,2,FALSE))</f>
        <v>Coded</v>
      </c>
      <c r="G1684" s="50">
        <f t="shared" ca="1" si="134"/>
        <v>35</v>
      </c>
      <c r="H1684" t="s">
        <v>4729</v>
      </c>
      <c r="J1684" s="34" t="str">
        <f t="shared" si="131"/>
        <v/>
      </c>
      <c r="K1684" s="34" t="str">
        <f t="shared" si="132"/>
        <v/>
      </c>
      <c r="O1684" t="s">
        <v>1015</v>
      </c>
      <c r="P1684" s="34" t="str">
        <f t="shared" si="135"/>
        <v/>
      </c>
      <c r="V1684" t="s">
        <v>16</v>
      </c>
      <c r="W1684" t="s">
        <v>5283</v>
      </c>
      <c r="X1684" t="s">
        <v>5284</v>
      </c>
      <c r="Y1684" t="s">
        <v>5285</v>
      </c>
      <c r="Z1684" t="s">
        <v>5286</v>
      </c>
      <c r="AA1684" t="s">
        <v>4729</v>
      </c>
      <c r="AB1684" t="s">
        <v>5321</v>
      </c>
    </row>
    <row r="1685" spans="1:28" ht="15" hidden="1" customHeight="1" x14ac:dyDescent="0.2">
      <c r="A1685" t="s">
        <v>5087</v>
      </c>
      <c r="B1685" t="s">
        <v>1750</v>
      </c>
      <c r="C1685" s="50">
        <f t="shared" ca="1" si="133"/>
        <v>42</v>
      </c>
      <c r="D1685" t="s">
        <v>4657</v>
      </c>
      <c r="F1685" s="34" t="str">
        <f>IF(AND(V1685="TEXT",AB1685&lt;&gt;""),"Coded",VLOOKUP(V1685,Lists!$E$1:$F$12,2,FALSE))</f>
        <v>Coded</v>
      </c>
      <c r="G1685" s="50">
        <f t="shared" ca="1" si="134"/>
        <v>36</v>
      </c>
      <c r="H1685" t="s">
        <v>4731</v>
      </c>
      <c r="J1685" s="34" t="str">
        <f t="shared" si="131"/>
        <v/>
      </c>
      <c r="K1685" s="34" t="str">
        <f t="shared" si="132"/>
        <v/>
      </c>
      <c r="O1685" t="s">
        <v>1015</v>
      </c>
      <c r="P1685" s="34" t="str">
        <f t="shared" si="135"/>
        <v/>
      </c>
      <c r="V1685" t="s">
        <v>16</v>
      </c>
      <c r="W1685" t="s">
        <v>5283</v>
      </c>
      <c r="X1685" t="s">
        <v>5284</v>
      </c>
      <c r="Y1685" t="s">
        <v>5285</v>
      </c>
      <c r="Z1685" t="s">
        <v>5286</v>
      </c>
      <c r="AA1685" t="s">
        <v>4731</v>
      </c>
      <c r="AB1685" t="s">
        <v>5322</v>
      </c>
    </row>
    <row r="1686" spans="1:28" ht="15" hidden="1" customHeight="1" x14ac:dyDescent="0.2">
      <c r="A1686" t="s">
        <v>5087</v>
      </c>
      <c r="B1686" t="s">
        <v>1750</v>
      </c>
      <c r="C1686" s="50">
        <f t="shared" ca="1" si="133"/>
        <v>42</v>
      </c>
      <c r="D1686" t="s">
        <v>4657</v>
      </c>
      <c r="F1686" s="34" t="str">
        <f>IF(AND(V1686="TEXT",AB1686&lt;&gt;""),"Coded",VLOOKUP(V1686,Lists!$E$1:$F$12,2,FALSE))</f>
        <v>Coded</v>
      </c>
      <c r="G1686" s="50">
        <f t="shared" ca="1" si="134"/>
        <v>37</v>
      </c>
      <c r="H1686" t="s">
        <v>580</v>
      </c>
      <c r="J1686" s="34" t="str">
        <f t="shared" si="131"/>
        <v/>
      </c>
      <c r="K1686" s="34" t="str">
        <f t="shared" si="132"/>
        <v/>
      </c>
      <c r="O1686" t="s">
        <v>1015</v>
      </c>
      <c r="P1686" s="34" t="str">
        <f t="shared" si="135"/>
        <v/>
      </c>
      <c r="V1686" t="s">
        <v>16</v>
      </c>
      <c r="W1686" t="s">
        <v>5283</v>
      </c>
      <c r="X1686" t="s">
        <v>5284</v>
      </c>
      <c r="Y1686" t="s">
        <v>5285</v>
      </c>
      <c r="Z1686" t="s">
        <v>5286</v>
      </c>
      <c r="AA1686" t="s">
        <v>580</v>
      </c>
      <c r="AB1686" t="s">
        <v>5323</v>
      </c>
    </row>
    <row r="1687" spans="1:28" ht="15" hidden="1" customHeight="1" x14ac:dyDescent="0.2">
      <c r="A1687" t="s">
        <v>5087</v>
      </c>
      <c r="B1687" t="s">
        <v>1750</v>
      </c>
      <c r="C1687" s="50">
        <f t="shared" ca="1" si="133"/>
        <v>43</v>
      </c>
      <c r="D1687" t="s">
        <v>4734</v>
      </c>
      <c r="F1687" s="34" t="str">
        <f>IF(AND(V1687="TEXT",AB1687&lt;&gt;""),"Coded",VLOOKUP(V1687,Lists!$E$1:$F$12,2,FALSE))</f>
        <v>Coded</v>
      </c>
      <c r="G1687" s="50">
        <f t="shared" ca="1" si="134"/>
        <v>1</v>
      </c>
      <c r="H1687" t="s">
        <v>49</v>
      </c>
      <c r="J1687" s="34" t="str">
        <f t="shared" si="131"/>
        <v/>
      </c>
      <c r="K1687" s="34" t="str">
        <f t="shared" si="132"/>
        <v/>
      </c>
      <c r="O1687" t="s">
        <v>1015</v>
      </c>
      <c r="P1687" s="34" t="str">
        <f t="shared" si="135"/>
        <v/>
      </c>
      <c r="V1687" t="s">
        <v>16</v>
      </c>
      <c r="W1687" t="s">
        <v>5324</v>
      </c>
      <c r="X1687" t="s">
        <v>5325</v>
      </c>
      <c r="Y1687" t="s">
        <v>5326</v>
      </c>
      <c r="Z1687" t="s">
        <v>5327</v>
      </c>
      <c r="AA1687" t="s">
        <v>49</v>
      </c>
      <c r="AB1687" t="s">
        <v>5328</v>
      </c>
    </row>
    <row r="1688" spans="1:28" ht="15" hidden="1" customHeight="1" x14ac:dyDescent="0.2">
      <c r="A1688" t="s">
        <v>5087</v>
      </c>
      <c r="B1688" t="s">
        <v>1750</v>
      </c>
      <c r="C1688" s="50">
        <f t="shared" ca="1" si="133"/>
        <v>43</v>
      </c>
      <c r="D1688" t="s">
        <v>4734</v>
      </c>
      <c r="F1688" s="34" t="str">
        <f>IF(AND(V1688="TEXT",AB1688&lt;&gt;""),"Coded",VLOOKUP(V1688,Lists!$E$1:$F$12,2,FALSE))</f>
        <v>Coded</v>
      </c>
      <c r="G1688" s="50">
        <f t="shared" ca="1" si="134"/>
        <v>2</v>
      </c>
      <c r="H1688" t="s">
        <v>4663</v>
      </c>
      <c r="J1688" s="34" t="str">
        <f t="shared" si="131"/>
        <v/>
      </c>
      <c r="K1688" s="34" t="str">
        <f t="shared" si="132"/>
        <v/>
      </c>
      <c r="O1688" t="s">
        <v>1015</v>
      </c>
      <c r="P1688" s="34" t="str">
        <f t="shared" si="135"/>
        <v/>
      </c>
      <c r="V1688" t="s">
        <v>16</v>
      </c>
      <c r="W1688" t="s">
        <v>5324</v>
      </c>
      <c r="X1688" t="s">
        <v>5325</v>
      </c>
      <c r="Y1688" t="s">
        <v>5326</v>
      </c>
      <c r="Z1688" t="s">
        <v>5327</v>
      </c>
      <c r="AA1688" t="s">
        <v>4663</v>
      </c>
      <c r="AB1688" t="s">
        <v>5329</v>
      </c>
    </row>
    <row r="1689" spans="1:28" ht="15" hidden="1" customHeight="1" x14ac:dyDescent="0.2">
      <c r="A1689" t="s">
        <v>5087</v>
      </c>
      <c r="B1689" t="s">
        <v>1750</v>
      </c>
      <c r="C1689" s="50">
        <f t="shared" ca="1" si="133"/>
        <v>43</v>
      </c>
      <c r="D1689" t="s">
        <v>4734</v>
      </c>
      <c r="F1689" s="34" t="str">
        <f>IF(AND(V1689="TEXT",AB1689&lt;&gt;""),"Coded",VLOOKUP(V1689,Lists!$E$1:$F$12,2,FALSE))</f>
        <v>Coded</v>
      </c>
      <c r="G1689" s="50">
        <f t="shared" ca="1" si="134"/>
        <v>3</v>
      </c>
      <c r="H1689" t="s">
        <v>4665</v>
      </c>
      <c r="J1689" s="34" t="str">
        <f t="shared" si="131"/>
        <v/>
      </c>
      <c r="K1689" s="34" t="str">
        <f t="shared" si="132"/>
        <v/>
      </c>
      <c r="O1689" t="s">
        <v>1015</v>
      </c>
      <c r="P1689" s="34" t="str">
        <f t="shared" si="135"/>
        <v/>
      </c>
      <c r="V1689" t="s">
        <v>16</v>
      </c>
      <c r="W1689" t="s">
        <v>5324</v>
      </c>
      <c r="X1689" t="s">
        <v>5325</v>
      </c>
      <c r="Y1689" t="s">
        <v>5326</v>
      </c>
      <c r="Z1689" t="s">
        <v>5327</v>
      </c>
      <c r="AA1689" t="s">
        <v>4665</v>
      </c>
      <c r="AB1689" t="s">
        <v>5330</v>
      </c>
    </row>
    <row r="1690" spans="1:28" ht="15" hidden="1" customHeight="1" x14ac:dyDescent="0.2">
      <c r="A1690" t="s">
        <v>5087</v>
      </c>
      <c r="B1690" t="s">
        <v>1750</v>
      </c>
      <c r="C1690" s="50">
        <f t="shared" ca="1" si="133"/>
        <v>43</v>
      </c>
      <c r="D1690" t="s">
        <v>4734</v>
      </c>
      <c r="F1690" s="34" t="str">
        <f>IF(AND(V1690="TEXT",AB1690&lt;&gt;""),"Coded",VLOOKUP(V1690,Lists!$E$1:$F$12,2,FALSE))</f>
        <v>Coded</v>
      </c>
      <c r="G1690" s="50">
        <f t="shared" ca="1" si="134"/>
        <v>4</v>
      </c>
      <c r="H1690" t="s">
        <v>4667</v>
      </c>
      <c r="J1690" s="34" t="str">
        <f t="shared" si="131"/>
        <v/>
      </c>
      <c r="K1690" s="34" t="str">
        <f t="shared" si="132"/>
        <v/>
      </c>
      <c r="O1690" t="s">
        <v>1015</v>
      </c>
      <c r="P1690" s="34" t="str">
        <f t="shared" si="135"/>
        <v/>
      </c>
      <c r="V1690" t="s">
        <v>16</v>
      </c>
      <c r="W1690" t="s">
        <v>5324</v>
      </c>
      <c r="X1690" t="s">
        <v>5325</v>
      </c>
      <c r="Y1690" t="s">
        <v>5326</v>
      </c>
      <c r="Z1690" t="s">
        <v>5327</v>
      </c>
      <c r="AA1690" t="s">
        <v>4667</v>
      </c>
      <c r="AB1690" t="s">
        <v>5331</v>
      </c>
    </row>
    <row r="1691" spans="1:28" ht="15" hidden="1" customHeight="1" x14ac:dyDescent="0.2">
      <c r="A1691" t="s">
        <v>5087</v>
      </c>
      <c r="B1691" t="s">
        <v>1750</v>
      </c>
      <c r="C1691" s="50">
        <f t="shared" ca="1" si="133"/>
        <v>43</v>
      </c>
      <c r="D1691" t="s">
        <v>4734</v>
      </c>
      <c r="F1691" s="34" t="str">
        <f>IF(AND(V1691="TEXT",AB1691&lt;&gt;""),"Coded",VLOOKUP(V1691,Lists!$E$1:$F$12,2,FALSE))</f>
        <v>Coded</v>
      </c>
      <c r="G1691" s="50">
        <f t="shared" ca="1" si="134"/>
        <v>5</v>
      </c>
      <c r="H1691" t="s">
        <v>4669</v>
      </c>
      <c r="J1691" s="34" t="str">
        <f t="shared" si="131"/>
        <v/>
      </c>
      <c r="K1691" s="34" t="str">
        <f t="shared" si="132"/>
        <v/>
      </c>
      <c r="O1691" t="s">
        <v>1015</v>
      </c>
      <c r="P1691" s="34" t="str">
        <f t="shared" si="135"/>
        <v/>
      </c>
      <c r="V1691" t="s">
        <v>16</v>
      </c>
      <c r="W1691" t="s">
        <v>5324</v>
      </c>
      <c r="X1691" t="s">
        <v>5325</v>
      </c>
      <c r="Y1691" t="s">
        <v>5326</v>
      </c>
      <c r="Z1691" t="s">
        <v>5327</v>
      </c>
      <c r="AA1691" t="s">
        <v>4669</v>
      </c>
      <c r="AB1691" t="s">
        <v>5332</v>
      </c>
    </row>
    <row r="1692" spans="1:28" ht="15" hidden="1" customHeight="1" x14ac:dyDescent="0.2">
      <c r="A1692" t="s">
        <v>5087</v>
      </c>
      <c r="B1692" t="s">
        <v>1750</v>
      </c>
      <c r="C1692" s="50">
        <f t="shared" ca="1" si="133"/>
        <v>43</v>
      </c>
      <c r="D1692" t="s">
        <v>4734</v>
      </c>
      <c r="F1692" s="34" t="str">
        <f>IF(AND(V1692="TEXT",AB1692&lt;&gt;""),"Coded",VLOOKUP(V1692,Lists!$E$1:$F$12,2,FALSE))</f>
        <v>Coded</v>
      </c>
      <c r="G1692" s="50">
        <f t="shared" ca="1" si="134"/>
        <v>6</v>
      </c>
      <c r="H1692" t="s">
        <v>4671</v>
      </c>
      <c r="J1692" s="34" t="str">
        <f t="shared" si="131"/>
        <v/>
      </c>
      <c r="K1692" s="34" t="str">
        <f t="shared" si="132"/>
        <v/>
      </c>
      <c r="O1692" t="s">
        <v>1015</v>
      </c>
      <c r="P1692" s="34" t="str">
        <f t="shared" si="135"/>
        <v/>
      </c>
      <c r="V1692" t="s">
        <v>16</v>
      </c>
      <c r="W1692" t="s">
        <v>5324</v>
      </c>
      <c r="X1692" t="s">
        <v>5325</v>
      </c>
      <c r="Y1692" t="s">
        <v>5326</v>
      </c>
      <c r="Z1692" t="s">
        <v>5327</v>
      </c>
      <c r="AA1692" t="s">
        <v>4671</v>
      </c>
      <c r="AB1692" t="s">
        <v>5333</v>
      </c>
    </row>
    <row r="1693" spans="1:28" ht="15" hidden="1" customHeight="1" x14ac:dyDescent="0.2">
      <c r="A1693" t="s">
        <v>5087</v>
      </c>
      <c r="B1693" t="s">
        <v>1750</v>
      </c>
      <c r="C1693" s="50">
        <f t="shared" ca="1" si="133"/>
        <v>43</v>
      </c>
      <c r="D1693" t="s">
        <v>4734</v>
      </c>
      <c r="F1693" s="34" t="str">
        <f>IF(AND(V1693="TEXT",AB1693&lt;&gt;""),"Coded",VLOOKUP(V1693,Lists!$E$1:$F$12,2,FALSE))</f>
        <v>Coded</v>
      </c>
      <c r="G1693" s="50">
        <f t="shared" ca="1" si="134"/>
        <v>7</v>
      </c>
      <c r="H1693" t="s">
        <v>4673</v>
      </c>
      <c r="J1693" s="34" t="str">
        <f t="shared" si="131"/>
        <v/>
      </c>
      <c r="K1693" s="34" t="str">
        <f t="shared" si="132"/>
        <v/>
      </c>
      <c r="O1693" t="s">
        <v>1015</v>
      </c>
      <c r="P1693" s="34" t="str">
        <f t="shared" si="135"/>
        <v/>
      </c>
      <c r="V1693" t="s">
        <v>16</v>
      </c>
      <c r="W1693" t="s">
        <v>5324</v>
      </c>
      <c r="X1693" t="s">
        <v>5325</v>
      </c>
      <c r="Y1693" t="s">
        <v>5326</v>
      </c>
      <c r="Z1693" t="s">
        <v>5327</v>
      </c>
      <c r="AA1693" t="s">
        <v>4673</v>
      </c>
      <c r="AB1693" t="s">
        <v>5334</v>
      </c>
    </row>
    <row r="1694" spans="1:28" ht="15" hidden="1" customHeight="1" x14ac:dyDescent="0.2">
      <c r="A1694" t="s">
        <v>5087</v>
      </c>
      <c r="B1694" t="s">
        <v>1750</v>
      </c>
      <c r="C1694" s="50">
        <f t="shared" ca="1" si="133"/>
        <v>43</v>
      </c>
      <c r="D1694" t="s">
        <v>4734</v>
      </c>
      <c r="F1694" s="34" t="str">
        <f>IF(AND(V1694="TEXT",AB1694&lt;&gt;""),"Coded",VLOOKUP(V1694,Lists!$E$1:$F$12,2,FALSE))</f>
        <v>Coded</v>
      </c>
      <c r="G1694" s="50">
        <f t="shared" ca="1" si="134"/>
        <v>8</v>
      </c>
      <c r="H1694" t="s">
        <v>4675</v>
      </c>
      <c r="J1694" s="34" t="str">
        <f t="shared" si="131"/>
        <v/>
      </c>
      <c r="K1694" s="34" t="str">
        <f t="shared" si="132"/>
        <v/>
      </c>
      <c r="O1694" t="s">
        <v>1015</v>
      </c>
      <c r="P1694" s="34" t="str">
        <f t="shared" si="135"/>
        <v/>
      </c>
      <c r="V1694" t="s">
        <v>16</v>
      </c>
      <c r="W1694" t="s">
        <v>5324</v>
      </c>
      <c r="X1694" t="s">
        <v>5325</v>
      </c>
      <c r="Y1694" t="s">
        <v>5326</v>
      </c>
      <c r="Z1694" t="s">
        <v>5327</v>
      </c>
      <c r="AA1694" t="s">
        <v>4675</v>
      </c>
      <c r="AB1694" t="s">
        <v>5335</v>
      </c>
    </row>
    <row r="1695" spans="1:28" ht="15" hidden="1" customHeight="1" x14ac:dyDescent="0.2">
      <c r="A1695" t="s">
        <v>5087</v>
      </c>
      <c r="B1695" t="s">
        <v>1750</v>
      </c>
      <c r="C1695" s="50">
        <f t="shared" ca="1" si="133"/>
        <v>43</v>
      </c>
      <c r="D1695" t="s">
        <v>4734</v>
      </c>
      <c r="F1695" s="34" t="str">
        <f>IF(AND(V1695="TEXT",AB1695&lt;&gt;""),"Coded",VLOOKUP(V1695,Lists!$E$1:$F$12,2,FALSE))</f>
        <v>Coded</v>
      </c>
      <c r="G1695" s="50">
        <f t="shared" ca="1" si="134"/>
        <v>9</v>
      </c>
      <c r="H1695" t="s">
        <v>4677</v>
      </c>
      <c r="J1695" s="34" t="str">
        <f t="shared" si="131"/>
        <v/>
      </c>
      <c r="K1695" s="34" t="str">
        <f t="shared" si="132"/>
        <v/>
      </c>
      <c r="O1695" t="s">
        <v>1015</v>
      </c>
      <c r="P1695" s="34" t="str">
        <f t="shared" si="135"/>
        <v/>
      </c>
      <c r="V1695" t="s">
        <v>16</v>
      </c>
      <c r="W1695" t="s">
        <v>5324</v>
      </c>
      <c r="X1695" t="s">
        <v>5325</v>
      </c>
      <c r="Y1695" t="s">
        <v>5326</v>
      </c>
      <c r="Z1695" t="s">
        <v>5327</v>
      </c>
      <c r="AA1695" t="s">
        <v>4677</v>
      </c>
      <c r="AB1695" t="s">
        <v>5336</v>
      </c>
    </row>
    <row r="1696" spans="1:28" ht="15" hidden="1" customHeight="1" x14ac:dyDescent="0.2">
      <c r="A1696" t="s">
        <v>5087</v>
      </c>
      <c r="B1696" t="s">
        <v>1750</v>
      </c>
      <c r="C1696" s="50">
        <f t="shared" ca="1" si="133"/>
        <v>43</v>
      </c>
      <c r="D1696" t="s">
        <v>4734</v>
      </c>
      <c r="F1696" s="34" t="str">
        <f>IF(AND(V1696="TEXT",AB1696&lt;&gt;""),"Coded",VLOOKUP(V1696,Lists!$E$1:$F$12,2,FALSE))</f>
        <v>Coded</v>
      </c>
      <c r="G1696" s="50">
        <f t="shared" ca="1" si="134"/>
        <v>10</v>
      </c>
      <c r="H1696" t="s">
        <v>4679</v>
      </c>
      <c r="J1696" s="34" t="str">
        <f t="shared" si="131"/>
        <v/>
      </c>
      <c r="K1696" s="34" t="str">
        <f t="shared" si="132"/>
        <v/>
      </c>
      <c r="O1696" t="s">
        <v>1015</v>
      </c>
      <c r="P1696" s="34" t="str">
        <f t="shared" si="135"/>
        <v/>
      </c>
      <c r="V1696" t="s">
        <v>16</v>
      </c>
      <c r="W1696" t="s">
        <v>5324</v>
      </c>
      <c r="X1696" t="s">
        <v>5325</v>
      </c>
      <c r="Y1696" t="s">
        <v>5326</v>
      </c>
      <c r="Z1696" t="s">
        <v>5327</v>
      </c>
      <c r="AA1696" t="s">
        <v>4679</v>
      </c>
      <c r="AB1696" t="s">
        <v>5337</v>
      </c>
    </row>
    <row r="1697" spans="1:28" ht="15" hidden="1" customHeight="1" x14ac:dyDescent="0.2">
      <c r="A1697" t="s">
        <v>5087</v>
      </c>
      <c r="B1697" t="s">
        <v>1750</v>
      </c>
      <c r="C1697" s="50">
        <f t="shared" ca="1" si="133"/>
        <v>43</v>
      </c>
      <c r="D1697" t="s">
        <v>4734</v>
      </c>
      <c r="F1697" s="34" t="str">
        <f>IF(AND(V1697="TEXT",AB1697&lt;&gt;""),"Coded",VLOOKUP(V1697,Lists!$E$1:$F$12,2,FALSE))</f>
        <v>Coded</v>
      </c>
      <c r="G1697" s="50">
        <f t="shared" ca="1" si="134"/>
        <v>11</v>
      </c>
      <c r="H1697" t="s">
        <v>4681</v>
      </c>
      <c r="J1697" s="34" t="str">
        <f t="shared" si="131"/>
        <v/>
      </c>
      <c r="K1697" s="34" t="str">
        <f t="shared" si="132"/>
        <v/>
      </c>
      <c r="O1697" t="s">
        <v>1015</v>
      </c>
      <c r="P1697" s="34" t="str">
        <f t="shared" si="135"/>
        <v/>
      </c>
      <c r="V1697" t="s">
        <v>16</v>
      </c>
      <c r="W1697" t="s">
        <v>5324</v>
      </c>
      <c r="X1697" t="s">
        <v>5325</v>
      </c>
      <c r="Y1697" t="s">
        <v>5326</v>
      </c>
      <c r="Z1697" t="s">
        <v>5327</v>
      </c>
      <c r="AA1697" t="s">
        <v>4681</v>
      </c>
      <c r="AB1697" t="s">
        <v>5338</v>
      </c>
    </row>
    <row r="1698" spans="1:28" ht="15" hidden="1" customHeight="1" x14ac:dyDescent="0.2">
      <c r="A1698" t="s">
        <v>5087</v>
      </c>
      <c r="B1698" t="s">
        <v>1750</v>
      </c>
      <c r="C1698" s="50">
        <f t="shared" ca="1" si="133"/>
        <v>43</v>
      </c>
      <c r="D1698" t="s">
        <v>4734</v>
      </c>
      <c r="F1698" s="34" t="str">
        <f>IF(AND(V1698="TEXT",AB1698&lt;&gt;""),"Coded",VLOOKUP(V1698,Lists!$E$1:$F$12,2,FALSE))</f>
        <v>Coded</v>
      </c>
      <c r="G1698" s="50">
        <f t="shared" ca="1" si="134"/>
        <v>12</v>
      </c>
      <c r="H1698" t="s">
        <v>4683</v>
      </c>
      <c r="J1698" s="34" t="str">
        <f t="shared" si="131"/>
        <v/>
      </c>
      <c r="K1698" s="34" t="str">
        <f t="shared" si="132"/>
        <v/>
      </c>
      <c r="O1698" t="s">
        <v>1015</v>
      </c>
      <c r="P1698" s="34" t="str">
        <f t="shared" si="135"/>
        <v/>
      </c>
      <c r="V1698" t="s">
        <v>16</v>
      </c>
      <c r="W1698" t="s">
        <v>5324</v>
      </c>
      <c r="X1698" t="s">
        <v>5325</v>
      </c>
      <c r="Y1698" t="s">
        <v>5326</v>
      </c>
      <c r="Z1698" t="s">
        <v>5327</v>
      </c>
      <c r="AA1698" t="s">
        <v>4683</v>
      </c>
      <c r="AB1698" t="s">
        <v>5339</v>
      </c>
    </row>
    <row r="1699" spans="1:28" ht="15" hidden="1" customHeight="1" x14ac:dyDescent="0.2">
      <c r="A1699" t="s">
        <v>5087</v>
      </c>
      <c r="B1699" t="s">
        <v>1750</v>
      </c>
      <c r="C1699" s="50">
        <f t="shared" ca="1" si="133"/>
        <v>43</v>
      </c>
      <c r="D1699" t="s">
        <v>4734</v>
      </c>
      <c r="F1699" s="34" t="str">
        <f>IF(AND(V1699="TEXT",AB1699&lt;&gt;""),"Coded",VLOOKUP(V1699,Lists!$E$1:$F$12,2,FALSE))</f>
        <v>Coded</v>
      </c>
      <c r="G1699" s="50">
        <f t="shared" ca="1" si="134"/>
        <v>13</v>
      </c>
      <c r="H1699" t="s">
        <v>4685</v>
      </c>
      <c r="J1699" s="34" t="str">
        <f t="shared" si="131"/>
        <v/>
      </c>
      <c r="K1699" s="34" t="str">
        <f t="shared" si="132"/>
        <v/>
      </c>
      <c r="O1699" t="s">
        <v>1015</v>
      </c>
      <c r="P1699" s="34" t="str">
        <f t="shared" si="135"/>
        <v/>
      </c>
      <c r="V1699" t="s">
        <v>16</v>
      </c>
      <c r="W1699" t="s">
        <v>5324</v>
      </c>
      <c r="X1699" t="s">
        <v>5325</v>
      </c>
      <c r="Y1699" t="s">
        <v>5326</v>
      </c>
      <c r="Z1699" t="s">
        <v>5327</v>
      </c>
      <c r="AA1699" t="s">
        <v>4685</v>
      </c>
      <c r="AB1699" t="s">
        <v>5340</v>
      </c>
    </row>
    <row r="1700" spans="1:28" ht="15" hidden="1" customHeight="1" x14ac:dyDescent="0.2">
      <c r="A1700" t="s">
        <v>5087</v>
      </c>
      <c r="B1700" t="s">
        <v>1750</v>
      </c>
      <c r="C1700" s="50">
        <f t="shared" ca="1" si="133"/>
        <v>43</v>
      </c>
      <c r="D1700" t="s">
        <v>4734</v>
      </c>
      <c r="F1700" s="34" t="str">
        <f>IF(AND(V1700="TEXT",AB1700&lt;&gt;""),"Coded",VLOOKUP(V1700,Lists!$E$1:$F$12,2,FALSE))</f>
        <v>Coded</v>
      </c>
      <c r="G1700" s="50">
        <f t="shared" ca="1" si="134"/>
        <v>14</v>
      </c>
      <c r="H1700" t="s">
        <v>4687</v>
      </c>
      <c r="J1700" s="34" t="str">
        <f t="shared" si="131"/>
        <v/>
      </c>
      <c r="K1700" s="34" t="str">
        <f t="shared" si="132"/>
        <v/>
      </c>
      <c r="O1700" t="s">
        <v>1015</v>
      </c>
      <c r="P1700" s="34" t="str">
        <f t="shared" si="135"/>
        <v/>
      </c>
      <c r="V1700" t="s">
        <v>16</v>
      </c>
      <c r="W1700" t="s">
        <v>5324</v>
      </c>
      <c r="X1700" t="s">
        <v>5325</v>
      </c>
      <c r="Y1700" t="s">
        <v>5326</v>
      </c>
      <c r="Z1700" t="s">
        <v>5327</v>
      </c>
      <c r="AA1700" t="s">
        <v>4687</v>
      </c>
      <c r="AB1700" t="s">
        <v>5341</v>
      </c>
    </row>
    <row r="1701" spans="1:28" ht="15" hidden="1" customHeight="1" x14ac:dyDescent="0.2">
      <c r="A1701" t="s">
        <v>5087</v>
      </c>
      <c r="B1701" t="s">
        <v>1750</v>
      </c>
      <c r="C1701" s="50">
        <f t="shared" ca="1" si="133"/>
        <v>43</v>
      </c>
      <c r="D1701" t="s">
        <v>4734</v>
      </c>
      <c r="F1701" s="34" t="str">
        <f>IF(AND(V1701="TEXT",AB1701&lt;&gt;""),"Coded",VLOOKUP(V1701,Lists!$E$1:$F$12,2,FALSE))</f>
        <v>Coded</v>
      </c>
      <c r="G1701" s="50">
        <f t="shared" ca="1" si="134"/>
        <v>15</v>
      </c>
      <c r="H1701" t="s">
        <v>4689</v>
      </c>
      <c r="J1701" s="34" t="str">
        <f t="shared" si="131"/>
        <v/>
      </c>
      <c r="K1701" s="34" t="str">
        <f t="shared" si="132"/>
        <v/>
      </c>
      <c r="O1701" t="s">
        <v>1015</v>
      </c>
      <c r="P1701" s="34" t="str">
        <f t="shared" si="135"/>
        <v/>
      </c>
      <c r="V1701" t="s">
        <v>16</v>
      </c>
      <c r="W1701" t="s">
        <v>5324</v>
      </c>
      <c r="X1701" t="s">
        <v>5325</v>
      </c>
      <c r="Y1701" t="s">
        <v>5326</v>
      </c>
      <c r="Z1701" t="s">
        <v>5327</v>
      </c>
      <c r="AA1701" t="s">
        <v>4689</v>
      </c>
      <c r="AB1701" t="s">
        <v>5342</v>
      </c>
    </row>
    <row r="1702" spans="1:28" ht="15" hidden="1" customHeight="1" x14ac:dyDescent="0.2">
      <c r="A1702" t="s">
        <v>5087</v>
      </c>
      <c r="B1702" t="s">
        <v>1750</v>
      </c>
      <c r="C1702" s="50">
        <f t="shared" ca="1" si="133"/>
        <v>43</v>
      </c>
      <c r="D1702" t="s">
        <v>4734</v>
      </c>
      <c r="F1702" s="34" t="str">
        <f>IF(AND(V1702="TEXT",AB1702&lt;&gt;""),"Coded",VLOOKUP(V1702,Lists!$E$1:$F$12,2,FALSE))</f>
        <v>Coded</v>
      </c>
      <c r="G1702" s="50">
        <f t="shared" ca="1" si="134"/>
        <v>16</v>
      </c>
      <c r="H1702" t="s">
        <v>4691</v>
      </c>
      <c r="J1702" s="34" t="str">
        <f t="shared" si="131"/>
        <v/>
      </c>
      <c r="K1702" s="34" t="str">
        <f t="shared" si="132"/>
        <v/>
      </c>
      <c r="O1702" t="s">
        <v>1015</v>
      </c>
      <c r="P1702" s="34" t="str">
        <f t="shared" si="135"/>
        <v/>
      </c>
      <c r="V1702" t="s">
        <v>16</v>
      </c>
      <c r="W1702" t="s">
        <v>5324</v>
      </c>
      <c r="X1702" t="s">
        <v>5325</v>
      </c>
      <c r="Y1702" t="s">
        <v>5326</v>
      </c>
      <c r="Z1702" t="s">
        <v>5327</v>
      </c>
      <c r="AA1702" t="s">
        <v>4691</v>
      </c>
      <c r="AB1702" t="s">
        <v>5343</v>
      </c>
    </row>
    <row r="1703" spans="1:28" ht="15" hidden="1" customHeight="1" x14ac:dyDescent="0.2">
      <c r="A1703" t="s">
        <v>5087</v>
      </c>
      <c r="B1703" t="s">
        <v>1750</v>
      </c>
      <c r="C1703" s="50">
        <f t="shared" ca="1" si="133"/>
        <v>43</v>
      </c>
      <c r="D1703" t="s">
        <v>4734</v>
      </c>
      <c r="F1703" s="34" t="str">
        <f>IF(AND(V1703="TEXT",AB1703&lt;&gt;""),"Coded",VLOOKUP(V1703,Lists!$E$1:$F$12,2,FALSE))</f>
        <v>Coded</v>
      </c>
      <c r="G1703" s="50">
        <f t="shared" ca="1" si="134"/>
        <v>17</v>
      </c>
      <c r="H1703" t="s">
        <v>4693</v>
      </c>
      <c r="J1703" s="34" t="str">
        <f t="shared" si="131"/>
        <v/>
      </c>
      <c r="K1703" s="34" t="str">
        <f t="shared" si="132"/>
        <v/>
      </c>
      <c r="O1703" t="s">
        <v>1015</v>
      </c>
      <c r="P1703" s="34" t="str">
        <f t="shared" si="135"/>
        <v/>
      </c>
      <c r="V1703" t="s">
        <v>16</v>
      </c>
      <c r="W1703" t="s">
        <v>5324</v>
      </c>
      <c r="X1703" t="s">
        <v>5325</v>
      </c>
      <c r="Y1703" t="s">
        <v>5326</v>
      </c>
      <c r="Z1703" t="s">
        <v>5327</v>
      </c>
      <c r="AA1703" t="s">
        <v>4693</v>
      </c>
      <c r="AB1703" t="s">
        <v>5344</v>
      </c>
    </row>
    <row r="1704" spans="1:28" ht="15" hidden="1" customHeight="1" x14ac:dyDescent="0.2">
      <c r="A1704" t="s">
        <v>5087</v>
      </c>
      <c r="B1704" t="s">
        <v>1750</v>
      </c>
      <c r="C1704" s="50">
        <f t="shared" ca="1" si="133"/>
        <v>43</v>
      </c>
      <c r="D1704" t="s">
        <v>4734</v>
      </c>
      <c r="F1704" s="34" t="str">
        <f>IF(AND(V1704="TEXT",AB1704&lt;&gt;""),"Coded",VLOOKUP(V1704,Lists!$E$1:$F$12,2,FALSE))</f>
        <v>Coded</v>
      </c>
      <c r="G1704" s="50">
        <f t="shared" ca="1" si="134"/>
        <v>18</v>
      </c>
      <c r="H1704" t="s">
        <v>4695</v>
      </c>
      <c r="J1704" s="34" t="str">
        <f t="shared" si="131"/>
        <v/>
      </c>
      <c r="K1704" s="34" t="str">
        <f t="shared" si="132"/>
        <v/>
      </c>
      <c r="O1704" t="s">
        <v>1015</v>
      </c>
      <c r="P1704" s="34" t="str">
        <f t="shared" si="135"/>
        <v/>
      </c>
      <c r="V1704" t="s">
        <v>16</v>
      </c>
      <c r="W1704" t="s">
        <v>5324</v>
      </c>
      <c r="X1704" t="s">
        <v>5325</v>
      </c>
      <c r="Y1704" t="s">
        <v>5326</v>
      </c>
      <c r="Z1704" t="s">
        <v>5327</v>
      </c>
      <c r="AA1704" t="s">
        <v>4695</v>
      </c>
      <c r="AB1704" t="s">
        <v>5345</v>
      </c>
    </row>
    <row r="1705" spans="1:28" ht="15" hidden="1" customHeight="1" x14ac:dyDescent="0.2">
      <c r="A1705" t="s">
        <v>5087</v>
      </c>
      <c r="B1705" t="s">
        <v>1750</v>
      </c>
      <c r="C1705" s="50">
        <f t="shared" ca="1" si="133"/>
        <v>43</v>
      </c>
      <c r="D1705" t="s">
        <v>4734</v>
      </c>
      <c r="F1705" s="34" t="str">
        <f>IF(AND(V1705="TEXT",AB1705&lt;&gt;""),"Coded",VLOOKUP(V1705,Lists!$E$1:$F$12,2,FALSE))</f>
        <v>Coded</v>
      </c>
      <c r="G1705" s="50">
        <f t="shared" ca="1" si="134"/>
        <v>19</v>
      </c>
      <c r="H1705" t="s">
        <v>4697</v>
      </c>
      <c r="J1705" s="34" t="str">
        <f t="shared" si="131"/>
        <v/>
      </c>
      <c r="K1705" s="34" t="str">
        <f t="shared" si="132"/>
        <v/>
      </c>
      <c r="O1705" t="s">
        <v>1015</v>
      </c>
      <c r="P1705" s="34" t="str">
        <f t="shared" si="135"/>
        <v/>
      </c>
      <c r="V1705" t="s">
        <v>16</v>
      </c>
      <c r="W1705" t="s">
        <v>5324</v>
      </c>
      <c r="X1705" t="s">
        <v>5325</v>
      </c>
      <c r="Y1705" t="s">
        <v>5326</v>
      </c>
      <c r="Z1705" t="s">
        <v>5327</v>
      </c>
      <c r="AA1705" t="s">
        <v>4697</v>
      </c>
      <c r="AB1705" t="s">
        <v>5346</v>
      </c>
    </row>
    <row r="1706" spans="1:28" ht="15" hidden="1" customHeight="1" x14ac:dyDescent="0.2">
      <c r="A1706" t="s">
        <v>5087</v>
      </c>
      <c r="B1706" t="s">
        <v>1750</v>
      </c>
      <c r="C1706" s="50">
        <f t="shared" ca="1" si="133"/>
        <v>43</v>
      </c>
      <c r="D1706" t="s">
        <v>4734</v>
      </c>
      <c r="F1706" s="34" t="str">
        <f>IF(AND(V1706="TEXT",AB1706&lt;&gt;""),"Coded",VLOOKUP(V1706,Lists!$E$1:$F$12,2,FALSE))</f>
        <v>Coded</v>
      </c>
      <c r="G1706" s="50">
        <f t="shared" ca="1" si="134"/>
        <v>20</v>
      </c>
      <c r="H1706" t="s">
        <v>4699</v>
      </c>
      <c r="J1706" s="34" t="str">
        <f t="shared" si="131"/>
        <v/>
      </c>
      <c r="K1706" s="34" t="str">
        <f t="shared" si="132"/>
        <v/>
      </c>
      <c r="O1706" t="s">
        <v>1015</v>
      </c>
      <c r="P1706" s="34" t="str">
        <f t="shared" si="135"/>
        <v/>
      </c>
      <c r="V1706" t="s">
        <v>16</v>
      </c>
      <c r="W1706" t="s">
        <v>5324</v>
      </c>
      <c r="X1706" t="s">
        <v>5325</v>
      </c>
      <c r="Y1706" t="s">
        <v>5326</v>
      </c>
      <c r="Z1706" t="s">
        <v>5327</v>
      </c>
      <c r="AA1706" t="s">
        <v>4699</v>
      </c>
      <c r="AB1706" t="s">
        <v>5347</v>
      </c>
    </row>
    <row r="1707" spans="1:28" ht="15" hidden="1" customHeight="1" x14ac:dyDescent="0.2">
      <c r="A1707" t="s">
        <v>5087</v>
      </c>
      <c r="B1707" t="s">
        <v>1750</v>
      </c>
      <c r="C1707" s="50">
        <f t="shared" ca="1" si="133"/>
        <v>43</v>
      </c>
      <c r="D1707" t="s">
        <v>4734</v>
      </c>
      <c r="F1707" s="34" t="str">
        <f>IF(AND(V1707="TEXT",AB1707&lt;&gt;""),"Coded",VLOOKUP(V1707,Lists!$E$1:$F$12,2,FALSE))</f>
        <v>Coded</v>
      </c>
      <c r="G1707" s="50">
        <f t="shared" ca="1" si="134"/>
        <v>21</v>
      </c>
      <c r="H1707" t="s">
        <v>4701</v>
      </c>
      <c r="J1707" s="34" t="str">
        <f t="shared" si="131"/>
        <v/>
      </c>
      <c r="K1707" s="34" t="str">
        <f t="shared" si="132"/>
        <v/>
      </c>
      <c r="O1707" t="s">
        <v>1015</v>
      </c>
      <c r="P1707" s="34" t="str">
        <f t="shared" si="135"/>
        <v/>
      </c>
      <c r="V1707" t="s">
        <v>16</v>
      </c>
      <c r="W1707" t="s">
        <v>5324</v>
      </c>
      <c r="X1707" t="s">
        <v>5325</v>
      </c>
      <c r="Y1707" t="s">
        <v>5326</v>
      </c>
      <c r="Z1707" t="s">
        <v>5327</v>
      </c>
      <c r="AA1707" t="s">
        <v>4701</v>
      </c>
      <c r="AB1707" t="s">
        <v>5348</v>
      </c>
    </row>
    <row r="1708" spans="1:28" ht="15" hidden="1" customHeight="1" x14ac:dyDescent="0.2">
      <c r="A1708" t="s">
        <v>5087</v>
      </c>
      <c r="B1708" t="s">
        <v>1750</v>
      </c>
      <c r="C1708" s="50">
        <f t="shared" ca="1" si="133"/>
        <v>43</v>
      </c>
      <c r="D1708" t="s">
        <v>4734</v>
      </c>
      <c r="F1708" s="34" t="str">
        <f>IF(AND(V1708="TEXT",AB1708&lt;&gt;""),"Coded",VLOOKUP(V1708,Lists!$E$1:$F$12,2,FALSE))</f>
        <v>Coded</v>
      </c>
      <c r="G1708" s="50">
        <f t="shared" ca="1" si="134"/>
        <v>22</v>
      </c>
      <c r="H1708" t="s">
        <v>4703</v>
      </c>
      <c r="J1708" s="34" t="str">
        <f t="shared" si="131"/>
        <v/>
      </c>
      <c r="K1708" s="34" t="str">
        <f t="shared" si="132"/>
        <v/>
      </c>
      <c r="O1708" t="s">
        <v>1015</v>
      </c>
      <c r="P1708" s="34" t="str">
        <f t="shared" si="135"/>
        <v/>
      </c>
      <c r="V1708" t="s">
        <v>16</v>
      </c>
      <c r="W1708" t="s">
        <v>5324</v>
      </c>
      <c r="X1708" t="s">
        <v>5325</v>
      </c>
      <c r="Y1708" t="s">
        <v>5326</v>
      </c>
      <c r="Z1708" t="s">
        <v>5327</v>
      </c>
      <c r="AA1708" t="s">
        <v>4703</v>
      </c>
      <c r="AB1708" t="s">
        <v>5349</v>
      </c>
    </row>
    <row r="1709" spans="1:28" ht="15" hidden="1" customHeight="1" x14ac:dyDescent="0.2">
      <c r="A1709" t="s">
        <v>5087</v>
      </c>
      <c r="B1709" t="s">
        <v>1750</v>
      </c>
      <c r="C1709" s="50">
        <f t="shared" ca="1" si="133"/>
        <v>43</v>
      </c>
      <c r="D1709" t="s">
        <v>4734</v>
      </c>
      <c r="F1709" s="34" t="str">
        <f>IF(AND(V1709="TEXT",AB1709&lt;&gt;""),"Coded",VLOOKUP(V1709,Lists!$E$1:$F$12,2,FALSE))</f>
        <v>Coded</v>
      </c>
      <c r="G1709" s="50">
        <f t="shared" ca="1" si="134"/>
        <v>23</v>
      </c>
      <c r="H1709" t="s">
        <v>4705</v>
      </c>
      <c r="J1709" s="34" t="str">
        <f t="shared" si="131"/>
        <v/>
      </c>
      <c r="K1709" s="34" t="str">
        <f t="shared" si="132"/>
        <v/>
      </c>
      <c r="O1709" t="s">
        <v>1015</v>
      </c>
      <c r="P1709" s="34" t="str">
        <f t="shared" si="135"/>
        <v/>
      </c>
      <c r="V1709" t="s">
        <v>16</v>
      </c>
      <c r="W1709" t="s">
        <v>5324</v>
      </c>
      <c r="X1709" t="s">
        <v>5325</v>
      </c>
      <c r="Y1709" t="s">
        <v>5326</v>
      </c>
      <c r="Z1709" t="s">
        <v>5327</v>
      </c>
      <c r="AA1709" t="s">
        <v>4705</v>
      </c>
      <c r="AB1709" t="s">
        <v>5350</v>
      </c>
    </row>
    <row r="1710" spans="1:28" ht="15" hidden="1" customHeight="1" x14ac:dyDescent="0.2">
      <c r="A1710" t="s">
        <v>5087</v>
      </c>
      <c r="B1710" t="s">
        <v>1750</v>
      </c>
      <c r="C1710" s="50">
        <f t="shared" ca="1" si="133"/>
        <v>43</v>
      </c>
      <c r="D1710" t="s">
        <v>4734</v>
      </c>
      <c r="F1710" s="34" t="str">
        <f>IF(AND(V1710="TEXT",AB1710&lt;&gt;""),"Coded",VLOOKUP(V1710,Lists!$E$1:$F$12,2,FALSE))</f>
        <v>Coded</v>
      </c>
      <c r="G1710" s="50">
        <f t="shared" ca="1" si="134"/>
        <v>24</v>
      </c>
      <c r="H1710" t="s">
        <v>4707</v>
      </c>
      <c r="J1710" s="34" t="str">
        <f t="shared" si="131"/>
        <v/>
      </c>
      <c r="K1710" s="34" t="str">
        <f t="shared" si="132"/>
        <v/>
      </c>
      <c r="O1710" t="s">
        <v>1015</v>
      </c>
      <c r="P1710" s="34" t="str">
        <f t="shared" si="135"/>
        <v/>
      </c>
      <c r="V1710" t="s">
        <v>16</v>
      </c>
      <c r="W1710" t="s">
        <v>5324</v>
      </c>
      <c r="X1710" t="s">
        <v>5325</v>
      </c>
      <c r="Y1710" t="s">
        <v>5326</v>
      </c>
      <c r="Z1710" t="s">
        <v>5327</v>
      </c>
      <c r="AA1710" t="s">
        <v>4707</v>
      </c>
      <c r="AB1710" t="s">
        <v>5351</v>
      </c>
    </row>
    <row r="1711" spans="1:28" ht="15" hidden="1" customHeight="1" x14ac:dyDescent="0.2">
      <c r="A1711" t="s">
        <v>5087</v>
      </c>
      <c r="B1711" t="s">
        <v>1750</v>
      </c>
      <c r="C1711" s="50">
        <f t="shared" ca="1" si="133"/>
        <v>43</v>
      </c>
      <c r="D1711" t="s">
        <v>4734</v>
      </c>
      <c r="F1711" s="34" t="str">
        <f>IF(AND(V1711="TEXT",AB1711&lt;&gt;""),"Coded",VLOOKUP(V1711,Lists!$E$1:$F$12,2,FALSE))</f>
        <v>Coded</v>
      </c>
      <c r="G1711" s="50">
        <f t="shared" ca="1" si="134"/>
        <v>25</v>
      </c>
      <c r="H1711" t="s">
        <v>4709</v>
      </c>
      <c r="J1711" s="34" t="str">
        <f t="shared" si="131"/>
        <v/>
      </c>
      <c r="K1711" s="34" t="str">
        <f t="shared" si="132"/>
        <v/>
      </c>
      <c r="O1711" t="s">
        <v>1015</v>
      </c>
      <c r="P1711" s="34" t="str">
        <f t="shared" si="135"/>
        <v/>
      </c>
      <c r="V1711" t="s">
        <v>16</v>
      </c>
      <c r="W1711" t="s">
        <v>5324</v>
      </c>
      <c r="X1711" t="s">
        <v>5325</v>
      </c>
      <c r="Y1711" t="s">
        <v>5326</v>
      </c>
      <c r="Z1711" t="s">
        <v>5327</v>
      </c>
      <c r="AA1711" t="s">
        <v>4709</v>
      </c>
      <c r="AB1711" t="s">
        <v>5352</v>
      </c>
    </row>
    <row r="1712" spans="1:28" ht="15" hidden="1" customHeight="1" x14ac:dyDescent="0.2">
      <c r="A1712" t="s">
        <v>5087</v>
      </c>
      <c r="B1712" t="s">
        <v>1750</v>
      </c>
      <c r="C1712" s="50">
        <f t="shared" ca="1" si="133"/>
        <v>43</v>
      </c>
      <c r="D1712" t="s">
        <v>4734</v>
      </c>
      <c r="F1712" s="34" t="str">
        <f>IF(AND(V1712="TEXT",AB1712&lt;&gt;""),"Coded",VLOOKUP(V1712,Lists!$E$1:$F$12,2,FALSE))</f>
        <v>Coded</v>
      </c>
      <c r="G1712" s="50">
        <f t="shared" ca="1" si="134"/>
        <v>26</v>
      </c>
      <c r="H1712" t="s">
        <v>4711</v>
      </c>
      <c r="J1712" s="34" t="str">
        <f t="shared" si="131"/>
        <v/>
      </c>
      <c r="K1712" s="34" t="str">
        <f t="shared" si="132"/>
        <v/>
      </c>
      <c r="O1712" t="s">
        <v>1015</v>
      </c>
      <c r="P1712" s="34" t="str">
        <f t="shared" si="135"/>
        <v/>
      </c>
      <c r="V1712" t="s">
        <v>16</v>
      </c>
      <c r="W1712" t="s">
        <v>5324</v>
      </c>
      <c r="X1712" t="s">
        <v>5325</v>
      </c>
      <c r="Y1712" t="s">
        <v>5326</v>
      </c>
      <c r="Z1712" t="s">
        <v>5327</v>
      </c>
      <c r="AA1712" t="s">
        <v>4711</v>
      </c>
      <c r="AB1712" t="s">
        <v>5353</v>
      </c>
    </row>
    <row r="1713" spans="1:28" ht="15" hidden="1" customHeight="1" x14ac:dyDescent="0.2">
      <c r="A1713" t="s">
        <v>5087</v>
      </c>
      <c r="B1713" t="s">
        <v>1750</v>
      </c>
      <c r="C1713" s="50">
        <f t="shared" ca="1" si="133"/>
        <v>43</v>
      </c>
      <c r="D1713" t="s">
        <v>4734</v>
      </c>
      <c r="F1713" s="34" t="str">
        <f>IF(AND(V1713="TEXT",AB1713&lt;&gt;""),"Coded",VLOOKUP(V1713,Lists!$E$1:$F$12,2,FALSE))</f>
        <v>Coded</v>
      </c>
      <c r="G1713" s="50">
        <f t="shared" ca="1" si="134"/>
        <v>27</v>
      </c>
      <c r="H1713" t="s">
        <v>4713</v>
      </c>
      <c r="J1713" s="34" t="str">
        <f t="shared" si="131"/>
        <v/>
      </c>
      <c r="K1713" s="34" t="str">
        <f t="shared" si="132"/>
        <v/>
      </c>
      <c r="O1713" t="s">
        <v>1015</v>
      </c>
      <c r="P1713" s="34" t="str">
        <f t="shared" si="135"/>
        <v/>
      </c>
      <c r="V1713" t="s">
        <v>16</v>
      </c>
      <c r="W1713" t="s">
        <v>5324</v>
      </c>
      <c r="X1713" t="s">
        <v>5325</v>
      </c>
      <c r="Y1713" t="s">
        <v>5326</v>
      </c>
      <c r="Z1713" t="s">
        <v>5327</v>
      </c>
      <c r="AA1713" t="s">
        <v>4713</v>
      </c>
      <c r="AB1713" t="s">
        <v>5354</v>
      </c>
    </row>
    <row r="1714" spans="1:28" ht="15" hidden="1" customHeight="1" x14ac:dyDescent="0.2">
      <c r="A1714" t="s">
        <v>5087</v>
      </c>
      <c r="B1714" t="s">
        <v>1750</v>
      </c>
      <c r="C1714" s="50">
        <f t="shared" ca="1" si="133"/>
        <v>43</v>
      </c>
      <c r="D1714" t="s">
        <v>4734</v>
      </c>
      <c r="F1714" s="34" t="str">
        <f>IF(AND(V1714="TEXT",AB1714&lt;&gt;""),"Coded",VLOOKUP(V1714,Lists!$E$1:$F$12,2,FALSE))</f>
        <v>Coded</v>
      </c>
      <c r="G1714" s="50">
        <f t="shared" ca="1" si="134"/>
        <v>28</v>
      </c>
      <c r="H1714" t="s">
        <v>4715</v>
      </c>
      <c r="J1714" s="34" t="str">
        <f t="shared" si="131"/>
        <v/>
      </c>
      <c r="K1714" s="34" t="str">
        <f t="shared" si="132"/>
        <v/>
      </c>
      <c r="O1714" t="s">
        <v>1015</v>
      </c>
      <c r="P1714" s="34" t="str">
        <f t="shared" si="135"/>
        <v/>
      </c>
      <c r="V1714" t="s">
        <v>16</v>
      </c>
      <c r="W1714" t="s">
        <v>5324</v>
      </c>
      <c r="X1714" t="s">
        <v>5325</v>
      </c>
      <c r="Y1714" t="s">
        <v>5326</v>
      </c>
      <c r="Z1714" t="s">
        <v>5327</v>
      </c>
      <c r="AA1714" t="s">
        <v>4715</v>
      </c>
      <c r="AB1714" t="s">
        <v>5355</v>
      </c>
    </row>
    <row r="1715" spans="1:28" ht="15" hidden="1" customHeight="1" x14ac:dyDescent="0.2">
      <c r="A1715" t="s">
        <v>5087</v>
      </c>
      <c r="B1715" t="s">
        <v>1750</v>
      </c>
      <c r="C1715" s="50">
        <f t="shared" ca="1" si="133"/>
        <v>43</v>
      </c>
      <c r="D1715" t="s">
        <v>4734</v>
      </c>
      <c r="F1715" s="34" t="str">
        <f>IF(AND(V1715="TEXT",AB1715&lt;&gt;""),"Coded",VLOOKUP(V1715,Lists!$E$1:$F$12,2,FALSE))</f>
        <v>Coded</v>
      </c>
      <c r="G1715" s="50">
        <f t="shared" ca="1" si="134"/>
        <v>29</v>
      </c>
      <c r="H1715" t="s">
        <v>4717</v>
      </c>
      <c r="J1715" s="34" t="str">
        <f t="shared" si="131"/>
        <v/>
      </c>
      <c r="K1715" s="34" t="str">
        <f t="shared" si="132"/>
        <v/>
      </c>
      <c r="O1715" t="s">
        <v>1015</v>
      </c>
      <c r="P1715" s="34" t="str">
        <f t="shared" si="135"/>
        <v/>
      </c>
      <c r="V1715" t="s">
        <v>16</v>
      </c>
      <c r="W1715" t="s">
        <v>5324</v>
      </c>
      <c r="X1715" t="s">
        <v>5325</v>
      </c>
      <c r="Y1715" t="s">
        <v>5326</v>
      </c>
      <c r="Z1715" t="s">
        <v>5327</v>
      </c>
      <c r="AA1715" t="s">
        <v>4717</v>
      </c>
      <c r="AB1715" t="s">
        <v>5356</v>
      </c>
    </row>
    <row r="1716" spans="1:28" ht="15" hidden="1" customHeight="1" x14ac:dyDescent="0.2">
      <c r="A1716" t="s">
        <v>5087</v>
      </c>
      <c r="B1716" t="s">
        <v>1750</v>
      </c>
      <c r="C1716" s="50">
        <f t="shared" ca="1" si="133"/>
        <v>43</v>
      </c>
      <c r="D1716" t="s">
        <v>4734</v>
      </c>
      <c r="F1716" s="34" t="str">
        <f>IF(AND(V1716="TEXT",AB1716&lt;&gt;""),"Coded",VLOOKUP(V1716,Lists!$E$1:$F$12,2,FALSE))</f>
        <v>Coded</v>
      </c>
      <c r="G1716" s="50">
        <f t="shared" ca="1" si="134"/>
        <v>30</v>
      </c>
      <c r="H1716" t="s">
        <v>4719</v>
      </c>
      <c r="J1716" s="34" t="str">
        <f t="shared" si="131"/>
        <v/>
      </c>
      <c r="K1716" s="34" t="str">
        <f t="shared" si="132"/>
        <v/>
      </c>
      <c r="O1716" t="s">
        <v>1015</v>
      </c>
      <c r="P1716" s="34" t="str">
        <f t="shared" si="135"/>
        <v/>
      </c>
      <c r="V1716" t="s">
        <v>16</v>
      </c>
      <c r="W1716" t="s">
        <v>5324</v>
      </c>
      <c r="X1716" t="s">
        <v>5325</v>
      </c>
      <c r="Y1716" t="s">
        <v>5326</v>
      </c>
      <c r="Z1716" t="s">
        <v>5327</v>
      </c>
      <c r="AA1716" t="s">
        <v>4719</v>
      </c>
      <c r="AB1716" t="s">
        <v>5357</v>
      </c>
    </row>
    <row r="1717" spans="1:28" ht="15" hidden="1" customHeight="1" x14ac:dyDescent="0.2">
      <c r="A1717" t="s">
        <v>5087</v>
      </c>
      <c r="B1717" t="s">
        <v>1750</v>
      </c>
      <c r="C1717" s="50">
        <f t="shared" ca="1" si="133"/>
        <v>43</v>
      </c>
      <c r="D1717" t="s">
        <v>4734</v>
      </c>
      <c r="F1717" s="34" t="str">
        <f>IF(AND(V1717="TEXT",AB1717&lt;&gt;""),"Coded",VLOOKUP(V1717,Lists!$E$1:$F$12,2,FALSE))</f>
        <v>Coded</v>
      </c>
      <c r="G1717" s="50">
        <f t="shared" ca="1" si="134"/>
        <v>31</v>
      </c>
      <c r="H1717" t="s">
        <v>4721</v>
      </c>
      <c r="J1717" s="34" t="str">
        <f t="shared" si="131"/>
        <v/>
      </c>
      <c r="K1717" s="34" t="str">
        <f t="shared" si="132"/>
        <v/>
      </c>
      <c r="O1717" t="s">
        <v>1015</v>
      </c>
      <c r="P1717" s="34" t="str">
        <f t="shared" si="135"/>
        <v/>
      </c>
      <c r="V1717" t="s">
        <v>16</v>
      </c>
      <c r="W1717" t="s">
        <v>5324</v>
      </c>
      <c r="X1717" t="s">
        <v>5325</v>
      </c>
      <c r="Y1717" t="s">
        <v>5326</v>
      </c>
      <c r="Z1717" t="s">
        <v>5327</v>
      </c>
      <c r="AA1717" t="s">
        <v>4721</v>
      </c>
      <c r="AB1717" t="s">
        <v>5358</v>
      </c>
    </row>
    <row r="1718" spans="1:28" ht="15" hidden="1" customHeight="1" x14ac:dyDescent="0.2">
      <c r="A1718" t="s">
        <v>5087</v>
      </c>
      <c r="B1718" t="s">
        <v>1750</v>
      </c>
      <c r="C1718" s="50">
        <f t="shared" ca="1" si="133"/>
        <v>43</v>
      </c>
      <c r="D1718" t="s">
        <v>4734</v>
      </c>
      <c r="F1718" s="34" t="str">
        <f>IF(AND(V1718="TEXT",AB1718&lt;&gt;""),"Coded",VLOOKUP(V1718,Lists!$E$1:$F$12,2,FALSE))</f>
        <v>Coded</v>
      </c>
      <c r="G1718" s="50">
        <f t="shared" ca="1" si="134"/>
        <v>32</v>
      </c>
      <c r="H1718" t="s">
        <v>4723</v>
      </c>
      <c r="J1718" s="34" t="str">
        <f t="shared" si="131"/>
        <v/>
      </c>
      <c r="K1718" s="34" t="str">
        <f t="shared" si="132"/>
        <v/>
      </c>
      <c r="O1718" t="s">
        <v>1015</v>
      </c>
      <c r="P1718" s="34" t="str">
        <f t="shared" si="135"/>
        <v/>
      </c>
      <c r="V1718" t="s">
        <v>16</v>
      </c>
      <c r="W1718" t="s">
        <v>5324</v>
      </c>
      <c r="X1718" t="s">
        <v>5325</v>
      </c>
      <c r="Y1718" t="s">
        <v>5326</v>
      </c>
      <c r="Z1718" t="s">
        <v>5327</v>
      </c>
      <c r="AA1718" t="s">
        <v>4723</v>
      </c>
      <c r="AB1718" t="s">
        <v>5359</v>
      </c>
    </row>
    <row r="1719" spans="1:28" ht="15" hidden="1" customHeight="1" x14ac:dyDescent="0.2">
      <c r="A1719" t="s">
        <v>5087</v>
      </c>
      <c r="B1719" t="s">
        <v>1750</v>
      </c>
      <c r="C1719" s="50">
        <f t="shared" ca="1" si="133"/>
        <v>43</v>
      </c>
      <c r="D1719" t="s">
        <v>4734</v>
      </c>
      <c r="F1719" s="34" t="str">
        <f>IF(AND(V1719="TEXT",AB1719&lt;&gt;""),"Coded",VLOOKUP(V1719,Lists!$E$1:$F$12,2,FALSE))</f>
        <v>Coded</v>
      </c>
      <c r="G1719" s="50">
        <f t="shared" ca="1" si="134"/>
        <v>33</v>
      </c>
      <c r="H1719" t="s">
        <v>4725</v>
      </c>
      <c r="J1719" s="34" t="str">
        <f t="shared" si="131"/>
        <v/>
      </c>
      <c r="K1719" s="34" t="str">
        <f t="shared" si="132"/>
        <v/>
      </c>
      <c r="O1719" t="s">
        <v>1015</v>
      </c>
      <c r="P1719" s="34" t="str">
        <f t="shared" si="135"/>
        <v/>
      </c>
      <c r="V1719" t="s">
        <v>16</v>
      </c>
      <c r="W1719" t="s">
        <v>5324</v>
      </c>
      <c r="X1719" t="s">
        <v>5325</v>
      </c>
      <c r="Y1719" t="s">
        <v>5326</v>
      </c>
      <c r="Z1719" t="s">
        <v>5327</v>
      </c>
      <c r="AA1719" t="s">
        <v>4725</v>
      </c>
      <c r="AB1719" t="s">
        <v>5360</v>
      </c>
    </row>
    <row r="1720" spans="1:28" ht="15" hidden="1" customHeight="1" x14ac:dyDescent="0.2">
      <c r="A1720" t="s">
        <v>5087</v>
      </c>
      <c r="B1720" t="s">
        <v>1750</v>
      </c>
      <c r="C1720" s="50">
        <f t="shared" ca="1" si="133"/>
        <v>43</v>
      </c>
      <c r="D1720" t="s">
        <v>4734</v>
      </c>
      <c r="F1720" s="34" t="str">
        <f>IF(AND(V1720="TEXT",AB1720&lt;&gt;""),"Coded",VLOOKUP(V1720,Lists!$E$1:$F$12,2,FALSE))</f>
        <v>Coded</v>
      </c>
      <c r="G1720" s="50">
        <f t="shared" ca="1" si="134"/>
        <v>34</v>
      </c>
      <c r="H1720" t="s">
        <v>4727</v>
      </c>
      <c r="J1720" s="34" t="str">
        <f t="shared" si="131"/>
        <v/>
      </c>
      <c r="K1720" s="34" t="str">
        <f t="shared" si="132"/>
        <v/>
      </c>
      <c r="O1720" t="s">
        <v>1015</v>
      </c>
      <c r="P1720" s="34" t="str">
        <f t="shared" si="135"/>
        <v/>
      </c>
      <c r="V1720" t="s">
        <v>16</v>
      </c>
      <c r="W1720" t="s">
        <v>5324</v>
      </c>
      <c r="X1720" t="s">
        <v>5325</v>
      </c>
      <c r="Y1720" t="s">
        <v>5326</v>
      </c>
      <c r="Z1720" t="s">
        <v>5327</v>
      </c>
      <c r="AA1720" t="s">
        <v>4727</v>
      </c>
      <c r="AB1720" t="s">
        <v>5361</v>
      </c>
    </row>
    <row r="1721" spans="1:28" ht="15" hidden="1" customHeight="1" x14ac:dyDescent="0.2">
      <c r="A1721" t="s">
        <v>5087</v>
      </c>
      <c r="B1721" t="s">
        <v>1750</v>
      </c>
      <c r="C1721" s="50">
        <f t="shared" ca="1" si="133"/>
        <v>43</v>
      </c>
      <c r="D1721" t="s">
        <v>4734</v>
      </c>
      <c r="F1721" s="34" t="str">
        <f>IF(AND(V1721="TEXT",AB1721&lt;&gt;""),"Coded",VLOOKUP(V1721,Lists!$E$1:$F$12,2,FALSE))</f>
        <v>Coded</v>
      </c>
      <c r="G1721" s="50">
        <f t="shared" ca="1" si="134"/>
        <v>35</v>
      </c>
      <c r="H1721" t="s">
        <v>4729</v>
      </c>
      <c r="J1721" s="34" t="str">
        <f t="shared" si="131"/>
        <v/>
      </c>
      <c r="K1721" s="34" t="str">
        <f t="shared" si="132"/>
        <v/>
      </c>
      <c r="O1721" t="s">
        <v>1015</v>
      </c>
      <c r="P1721" s="34" t="str">
        <f t="shared" si="135"/>
        <v/>
      </c>
      <c r="V1721" t="s">
        <v>16</v>
      </c>
      <c r="W1721" t="s">
        <v>5324</v>
      </c>
      <c r="X1721" t="s">
        <v>5325</v>
      </c>
      <c r="Y1721" t="s">
        <v>5326</v>
      </c>
      <c r="Z1721" t="s">
        <v>5327</v>
      </c>
      <c r="AA1721" t="s">
        <v>4729</v>
      </c>
      <c r="AB1721" t="s">
        <v>5362</v>
      </c>
    </row>
    <row r="1722" spans="1:28" ht="15" hidden="1" customHeight="1" x14ac:dyDescent="0.2">
      <c r="A1722" t="s">
        <v>5087</v>
      </c>
      <c r="B1722" t="s">
        <v>1750</v>
      </c>
      <c r="C1722" s="50">
        <f t="shared" ca="1" si="133"/>
        <v>43</v>
      </c>
      <c r="D1722" t="s">
        <v>4734</v>
      </c>
      <c r="F1722" s="34" t="str">
        <f>IF(AND(V1722="TEXT",AB1722&lt;&gt;""),"Coded",VLOOKUP(V1722,Lists!$E$1:$F$12,2,FALSE))</f>
        <v>Coded</v>
      </c>
      <c r="G1722" s="50">
        <f t="shared" ca="1" si="134"/>
        <v>36</v>
      </c>
      <c r="H1722" t="s">
        <v>4731</v>
      </c>
      <c r="J1722" s="34" t="str">
        <f t="shared" si="131"/>
        <v/>
      </c>
      <c r="K1722" s="34" t="str">
        <f t="shared" si="132"/>
        <v/>
      </c>
      <c r="O1722" t="s">
        <v>1015</v>
      </c>
      <c r="P1722" s="34" t="str">
        <f t="shared" si="135"/>
        <v/>
      </c>
      <c r="V1722" t="s">
        <v>16</v>
      </c>
      <c r="W1722" t="s">
        <v>5324</v>
      </c>
      <c r="X1722" t="s">
        <v>5325</v>
      </c>
      <c r="Y1722" t="s">
        <v>5326</v>
      </c>
      <c r="Z1722" t="s">
        <v>5327</v>
      </c>
      <c r="AA1722" t="s">
        <v>4731</v>
      </c>
      <c r="AB1722" t="s">
        <v>5363</v>
      </c>
    </row>
    <row r="1723" spans="1:28" ht="15" hidden="1" customHeight="1" x14ac:dyDescent="0.2">
      <c r="A1723" t="s">
        <v>5087</v>
      </c>
      <c r="B1723" t="s">
        <v>1750</v>
      </c>
      <c r="C1723" s="50">
        <f t="shared" ca="1" si="133"/>
        <v>43</v>
      </c>
      <c r="D1723" t="s">
        <v>4734</v>
      </c>
      <c r="F1723" s="34" t="str">
        <f>IF(AND(V1723="TEXT",AB1723&lt;&gt;""),"Coded",VLOOKUP(V1723,Lists!$E$1:$F$12,2,FALSE))</f>
        <v>Coded</v>
      </c>
      <c r="G1723" s="50">
        <f t="shared" ca="1" si="134"/>
        <v>37</v>
      </c>
      <c r="H1723" t="s">
        <v>580</v>
      </c>
      <c r="J1723" s="34" t="str">
        <f t="shared" si="131"/>
        <v/>
      </c>
      <c r="K1723" s="34" t="str">
        <f t="shared" si="132"/>
        <v/>
      </c>
      <c r="O1723" t="s">
        <v>1015</v>
      </c>
      <c r="P1723" s="34" t="str">
        <f t="shared" si="135"/>
        <v/>
      </c>
      <c r="V1723" t="s">
        <v>16</v>
      </c>
      <c r="W1723" t="s">
        <v>5324</v>
      </c>
      <c r="X1723" t="s">
        <v>5325</v>
      </c>
      <c r="Y1723" t="s">
        <v>5326</v>
      </c>
      <c r="Z1723" t="s">
        <v>5327</v>
      </c>
      <c r="AA1723" t="s">
        <v>580</v>
      </c>
      <c r="AB1723" t="s">
        <v>5364</v>
      </c>
    </row>
    <row r="1724" spans="1:28" ht="15" hidden="1" customHeight="1" x14ac:dyDescent="0.2">
      <c r="A1724" t="s">
        <v>5087</v>
      </c>
      <c r="B1724" t="s">
        <v>1750</v>
      </c>
      <c r="C1724" s="50">
        <f t="shared" ca="1" si="133"/>
        <v>44</v>
      </c>
      <c r="D1724" t="s">
        <v>4776</v>
      </c>
      <c r="F1724" s="34" t="str">
        <f>IF(AND(V1724="TEXT",AB1724&lt;&gt;""),"Coded",VLOOKUP(V1724,Lists!$E$1:$F$12,2,FALSE))</f>
        <v>Coded</v>
      </c>
      <c r="G1724" s="50">
        <f t="shared" ca="1" si="134"/>
        <v>1</v>
      </c>
      <c r="H1724" t="s">
        <v>49</v>
      </c>
      <c r="J1724" s="34" t="str">
        <f t="shared" si="131"/>
        <v/>
      </c>
      <c r="K1724" s="34" t="str">
        <f t="shared" si="132"/>
        <v/>
      </c>
      <c r="O1724" t="s">
        <v>1015</v>
      </c>
      <c r="P1724" s="34" t="str">
        <f t="shared" si="135"/>
        <v/>
      </c>
      <c r="V1724" t="s">
        <v>16</v>
      </c>
      <c r="W1724" t="s">
        <v>5365</v>
      </c>
      <c r="X1724" t="s">
        <v>5366</v>
      </c>
      <c r="Y1724" t="s">
        <v>5367</v>
      </c>
      <c r="Z1724" t="s">
        <v>5368</v>
      </c>
      <c r="AA1724" t="s">
        <v>49</v>
      </c>
      <c r="AB1724" t="s">
        <v>5369</v>
      </c>
    </row>
    <row r="1725" spans="1:28" ht="15" hidden="1" customHeight="1" x14ac:dyDescent="0.2">
      <c r="A1725" t="s">
        <v>5087</v>
      </c>
      <c r="B1725" t="s">
        <v>1750</v>
      </c>
      <c r="C1725" s="50">
        <f t="shared" ca="1" si="133"/>
        <v>44</v>
      </c>
      <c r="D1725" t="s">
        <v>4776</v>
      </c>
      <c r="F1725" s="34" t="str">
        <f>IF(AND(V1725="TEXT",AB1725&lt;&gt;""),"Coded",VLOOKUP(V1725,Lists!$E$1:$F$12,2,FALSE))</f>
        <v>Coded</v>
      </c>
      <c r="G1725" s="50">
        <f t="shared" ca="1" si="134"/>
        <v>2</v>
      </c>
      <c r="H1725" t="s">
        <v>4663</v>
      </c>
      <c r="J1725" s="34" t="str">
        <f t="shared" si="131"/>
        <v/>
      </c>
      <c r="K1725" s="34" t="str">
        <f t="shared" si="132"/>
        <v/>
      </c>
      <c r="O1725" t="s">
        <v>1015</v>
      </c>
      <c r="P1725" s="34" t="str">
        <f t="shared" si="135"/>
        <v/>
      </c>
      <c r="V1725" t="s">
        <v>16</v>
      </c>
      <c r="W1725" t="s">
        <v>5365</v>
      </c>
      <c r="X1725" t="s">
        <v>5366</v>
      </c>
      <c r="Y1725" t="s">
        <v>5367</v>
      </c>
      <c r="Z1725" t="s">
        <v>5368</v>
      </c>
      <c r="AA1725" t="s">
        <v>4663</v>
      </c>
      <c r="AB1725" t="s">
        <v>5370</v>
      </c>
    </row>
    <row r="1726" spans="1:28" ht="15" hidden="1" customHeight="1" x14ac:dyDescent="0.2">
      <c r="A1726" t="s">
        <v>5087</v>
      </c>
      <c r="B1726" t="s">
        <v>1750</v>
      </c>
      <c r="C1726" s="50">
        <f t="shared" ca="1" si="133"/>
        <v>44</v>
      </c>
      <c r="D1726" t="s">
        <v>4776</v>
      </c>
      <c r="F1726" s="34" t="str">
        <f>IF(AND(V1726="TEXT",AB1726&lt;&gt;""),"Coded",VLOOKUP(V1726,Lists!$E$1:$F$12,2,FALSE))</f>
        <v>Coded</v>
      </c>
      <c r="G1726" s="50">
        <f t="shared" ca="1" si="134"/>
        <v>3</v>
      </c>
      <c r="H1726" t="s">
        <v>4665</v>
      </c>
      <c r="J1726" s="34" t="str">
        <f t="shared" si="131"/>
        <v/>
      </c>
      <c r="K1726" s="34" t="str">
        <f t="shared" si="132"/>
        <v/>
      </c>
      <c r="O1726" t="s">
        <v>1015</v>
      </c>
      <c r="P1726" s="34" t="str">
        <f t="shared" si="135"/>
        <v/>
      </c>
      <c r="V1726" t="s">
        <v>16</v>
      </c>
      <c r="W1726" t="s">
        <v>5365</v>
      </c>
      <c r="X1726" t="s">
        <v>5366</v>
      </c>
      <c r="Y1726" t="s">
        <v>5367</v>
      </c>
      <c r="Z1726" t="s">
        <v>5368</v>
      </c>
      <c r="AA1726" t="s">
        <v>4665</v>
      </c>
      <c r="AB1726" t="s">
        <v>5371</v>
      </c>
    </row>
    <row r="1727" spans="1:28" ht="15" hidden="1" customHeight="1" x14ac:dyDescent="0.2">
      <c r="A1727" t="s">
        <v>5087</v>
      </c>
      <c r="B1727" t="s">
        <v>1750</v>
      </c>
      <c r="C1727" s="50">
        <f t="shared" ca="1" si="133"/>
        <v>44</v>
      </c>
      <c r="D1727" t="s">
        <v>4776</v>
      </c>
      <c r="F1727" s="34" t="str">
        <f>IF(AND(V1727="TEXT",AB1727&lt;&gt;""),"Coded",VLOOKUP(V1727,Lists!$E$1:$F$12,2,FALSE))</f>
        <v>Coded</v>
      </c>
      <c r="G1727" s="50">
        <f t="shared" ca="1" si="134"/>
        <v>4</v>
      </c>
      <c r="H1727" t="s">
        <v>4667</v>
      </c>
      <c r="J1727" s="34" t="str">
        <f t="shared" si="131"/>
        <v/>
      </c>
      <c r="K1727" s="34" t="str">
        <f t="shared" si="132"/>
        <v/>
      </c>
      <c r="O1727" t="s">
        <v>1015</v>
      </c>
      <c r="P1727" s="34" t="str">
        <f t="shared" si="135"/>
        <v/>
      </c>
      <c r="V1727" t="s">
        <v>16</v>
      </c>
      <c r="W1727" t="s">
        <v>5365</v>
      </c>
      <c r="X1727" t="s">
        <v>5366</v>
      </c>
      <c r="Y1727" t="s">
        <v>5367</v>
      </c>
      <c r="Z1727" t="s">
        <v>5368</v>
      </c>
      <c r="AA1727" t="s">
        <v>4667</v>
      </c>
      <c r="AB1727" t="s">
        <v>5372</v>
      </c>
    </row>
    <row r="1728" spans="1:28" ht="15" hidden="1" customHeight="1" x14ac:dyDescent="0.2">
      <c r="A1728" t="s">
        <v>5087</v>
      </c>
      <c r="B1728" t="s">
        <v>1750</v>
      </c>
      <c r="C1728" s="50">
        <f t="shared" ca="1" si="133"/>
        <v>44</v>
      </c>
      <c r="D1728" t="s">
        <v>4776</v>
      </c>
      <c r="F1728" s="34" t="str">
        <f>IF(AND(V1728="TEXT",AB1728&lt;&gt;""),"Coded",VLOOKUP(V1728,Lists!$E$1:$F$12,2,FALSE))</f>
        <v>Coded</v>
      </c>
      <c r="G1728" s="50">
        <f t="shared" ca="1" si="134"/>
        <v>5</v>
      </c>
      <c r="H1728" t="s">
        <v>4669</v>
      </c>
      <c r="J1728" s="34" t="str">
        <f t="shared" si="131"/>
        <v/>
      </c>
      <c r="K1728" s="34" t="str">
        <f t="shared" si="132"/>
        <v/>
      </c>
      <c r="O1728" t="s">
        <v>1015</v>
      </c>
      <c r="P1728" s="34" t="str">
        <f t="shared" si="135"/>
        <v/>
      </c>
      <c r="V1728" t="s">
        <v>16</v>
      </c>
      <c r="W1728" t="s">
        <v>5365</v>
      </c>
      <c r="X1728" t="s">
        <v>5366</v>
      </c>
      <c r="Y1728" t="s">
        <v>5367</v>
      </c>
      <c r="Z1728" t="s">
        <v>5368</v>
      </c>
      <c r="AA1728" t="s">
        <v>4669</v>
      </c>
      <c r="AB1728" t="s">
        <v>5373</v>
      </c>
    </row>
    <row r="1729" spans="1:28" ht="15" hidden="1" customHeight="1" x14ac:dyDescent="0.2">
      <c r="A1729" t="s">
        <v>5087</v>
      </c>
      <c r="B1729" t="s">
        <v>1750</v>
      </c>
      <c r="C1729" s="50">
        <f t="shared" ca="1" si="133"/>
        <v>44</v>
      </c>
      <c r="D1729" t="s">
        <v>4776</v>
      </c>
      <c r="F1729" s="34" t="str">
        <f>IF(AND(V1729="TEXT",AB1729&lt;&gt;""),"Coded",VLOOKUP(V1729,Lists!$E$1:$F$12,2,FALSE))</f>
        <v>Coded</v>
      </c>
      <c r="G1729" s="50">
        <f t="shared" ca="1" si="134"/>
        <v>6</v>
      </c>
      <c r="H1729" t="s">
        <v>4671</v>
      </c>
      <c r="J1729" s="34" t="str">
        <f t="shared" si="131"/>
        <v/>
      </c>
      <c r="K1729" s="34" t="str">
        <f t="shared" si="132"/>
        <v/>
      </c>
      <c r="O1729" t="s">
        <v>1015</v>
      </c>
      <c r="P1729" s="34" t="str">
        <f t="shared" si="135"/>
        <v/>
      </c>
      <c r="V1729" t="s">
        <v>16</v>
      </c>
      <c r="W1729" t="s">
        <v>5365</v>
      </c>
      <c r="X1729" t="s">
        <v>5366</v>
      </c>
      <c r="Y1729" t="s">
        <v>5367</v>
      </c>
      <c r="Z1729" t="s">
        <v>5368</v>
      </c>
      <c r="AA1729" t="s">
        <v>4671</v>
      </c>
      <c r="AB1729" t="s">
        <v>5374</v>
      </c>
    </row>
    <row r="1730" spans="1:28" ht="15" hidden="1" customHeight="1" x14ac:dyDescent="0.2">
      <c r="A1730" t="s">
        <v>5087</v>
      </c>
      <c r="B1730" t="s">
        <v>1750</v>
      </c>
      <c r="C1730" s="50">
        <f t="shared" ca="1" si="133"/>
        <v>44</v>
      </c>
      <c r="D1730" t="s">
        <v>4776</v>
      </c>
      <c r="F1730" s="34" t="str">
        <f>IF(AND(V1730="TEXT",AB1730&lt;&gt;""),"Coded",VLOOKUP(V1730,Lists!$E$1:$F$12,2,FALSE))</f>
        <v>Coded</v>
      </c>
      <c r="G1730" s="50">
        <f t="shared" ca="1" si="134"/>
        <v>7</v>
      </c>
      <c r="H1730" t="s">
        <v>4673</v>
      </c>
      <c r="J1730" s="34" t="str">
        <f t="shared" si="131"/>
        <v/>
      </c>
      <c r="K1730" s="34" t="str">
        <f t="shared" si="132"/>
        <v/>
      </c>
      <c r="O1730" t="s">
        <v>1015</v>
      </c>
      <c r="P1730" s="34" t="str">
        <f t="shared" si="135"/>
        <v/>
      </c>
      <c r="V1730" t="s">
        <v>16</v>
      </c>
      <c r="W1730" t="s">
        <v>5365</v>
      </c>
      <c r="X1730" t="s">
        <v>5366</v>
      </c>
      <c r="Y1730" t="s">
        <v>5367</v>
      </c>
      <c r="Z1730" t="s">
        <v>5368</v>
      </c>
      <c r="AA1730" t="s">
        <v>4673</v>
      </c>
      <c r="AB1730" t="s">
        <v>5375</v>
      </c>
    </row>
    <row r="1731" spans="1:28" ht="15" hidden="1" customHeight="1" x14ac:dyDescent="0.2">
      <c r="A1731" t="s">
        <v>5087</v>
      </c>
      <c r="B1731" t="s">
        <v>1750</v>
      </c>
      <c r="C1731" s="50">
        <f t="shared" ca="1" si="133"/>
        <v>44</v>
      </c>
      <c r="D1731" t="s">
        <v>4776</v>
      </c>
      <c r="F1731" s="34" t="str">
        <f>IF(AND(V1731="TEXT",AB1731&lt;&gt;""),"Coded",VLOOKUP(V1731,Lists!$E$1:$F$12,2,FALSE))</f>
        <v>Coded</v>
      </c>
      <c r="G1731" s="50">
        <f t="shared" ca="1" si="134"/>
        <v>8</v>
      </c>
      <c r="H1731" t="s">
        <v>4675</v>
      </c>
      <c r="J1731" s="34" t="str">
        <f t="shared" ref="J1731:J1794" si="136">IF(V1731="BOOLEAN","Yes/no",IF(V1731="TRUE_ONLY","True only",IF(V1731="INTEGER","Integer",IF(V1731="INTEGER_ZERO_OR_POSITIVE","Integer zero or positive",""))))</f>
        <v/>
      </c>
      <c r="K1731" s="34" t="str">
        <f t="shared" ref="K1731:K1794" si="137">IF(V1731="LONG_TEXT",255,IF(AND(V1731="TEXT",AB1731=""),50,""))</f>
        <v/>
      </c>
      <c r="O1731" t="s">
        <v>1015</v>
      </c>
      <c r="P1731" s="34" t="str">
        <f t="shared" si="135"/>
        <v/>
      </c>
      <c r="V1731" t="s">
        <v>16</v>
      </c>
      <c r="W1731" t="s">
        <v>5365</v>
      </c>
      <c r="X1731" t="s">
        <v>5366</v>
      </c>
      <c r="Y1731" t="s">
        <v>5367</v>
      </c>
      <c r="Z1731" t="s">
        <v>5368</v>
      </c>
      <c r="AA1731" t="s">
        <v>4675</v>
      </c>
      <c r="AB1731" t="s">
        <v>5376</v>
      </c>
    </row>
    <row r="1732" spans="1:28" ht="15" hidden="1" customHeight="1" x14ac:dyDescent="0.2">
      <c r="A1732" t="s">
        <v>5087</v>
      </c>
      <c r="B1732" t="s">
        <v>1750</v>
      </c>
      <c r="C1732" s="50">
        <f t="shared" ref="C1732:C1795" ca="1" si="138">IF(A1732&lt;&gt;OFFSET(A1732,-1,0),1,OFFSET(C1732,-1,0)+IF(D1732=OFFSET(D1732,-1,0),0,1))</f>
        <v>44</v>
      </c>
      <c r="D1732" t="s">
        <v>4776</v>
      </c>
      <c r="F1732" s="34" t="str">
        <f>IF(AND(V1732="TEXT",AB1732&lt;&gt;""),"Coded",VLOOKUP(V1732,Lists!$E$1:$F$12,2,FALSE))</f>
        <v>Coded</v>
      </c>
      <c r="G1732" s="50">
        <f t="shared" ca="1" si="134"/>
        <v>9</v>
      </c>
      <c r="H1732" t="s">
        <v>4677</v>
      </c>
      <c r="J1732" s="34" t="str">
        <f t="shared" si="136"/>
        <v/>
      </c>
      <c r="K1732" s="34" t="str">
        <f t="shared" si="137"/>
        <v/>
      </c>
      <c r="O1732" t="s">
        <v>1015</v>
      </c>
      <c r="P1732" s="34" t="str">
        <f t="shared" si="135"/>
        <v/>
      </c>
      <c r="V1732" t="s">
        <v>16</v>
      </c>
      <c r="W1732" t="s">
        <v>5365</v>
      </c>
      <c r="X1732" t="s">
        <v>5366</v>
      </c>
      <c r="Y1732" t="s">
        <v>5367</v>
      </c>
      <c r="Z1732" t="s">
        <v>5368</v>
      </c>
      <c r="AA1732" t="s">
        <v>4677</v>
      </c>
      <c r="AB1732" t="s">
        <v>5377</v>
      </c>
    </row>
    <row r="1733" spans="1:28" ht="15" hidden="1" customHeight="1" x14ac:dyDescent="0.2">
      <c r="A1733" t="s">
        <v>5087</v>
      </c>
      <c r="B1733" t="s">
        <v>1750</v>
      </c>
      <c r="C1733" s="50">
        <f t="shared" ca="1" si="138"/>
        <v>44</v>
      </c>
      <c r="D1733" t="s">
        <v>4776</v>
      </c>
      <c r="F1733" s="34" t="str">
        <f>IF(AND(V1733="TEXT",AB1733&lt;&gt;""),"Coded",VLOOKUP(V1733,Lists!$E$1:$F$12,2,FALSE))</f>
        <v>Coded</v>
      </c>
      <c r="G1733" s="50">
        <f t="shared" ref="G1733:G1796" ca="1" si="139">IF(F1733="Coded",IF(D1733&lt;&gt;OFFSET(D1733,-1,0),1,_xlfn.MAXIFS(INDIRECT("G$1:G"&amp;ROW()-1),INDIRECT("A$1:A"&amp;ROW()-1),A1733,INDIRECT("D$1:D"&amp;ROW()-1),D1733)+1),"")</f>
        <v>10</v>
      </c>
      <c r="H1733" t="s">
        <v>4679</v>
      </c>
      <c r="J1733" s="34" t="str">
        <f t="shared" si="136"/>
        <v/>
      </c>
      <c r="K1733" s="34" t="str">
        <f t="shared" si="137"/>
        <v/>
      </c>
      <c r="O1733" t="s">
        <v>1015</v>
      </c>
      <c r="P1733" s="34" t="str">
        <f t="shared" si="135"/>
        <v/>
      </c>
      <c r="V1733" t="s">
        <v>16</v>
      </c>
      <c r="W1733" t="s">
        <v>5365</v>
      </c>
      <c r="X1733" t="s">
        <v>5366</v>
      </c>
      <c r="Y1733" t="s">
        <v>5367</v>
      </c>
      <c r="Z1733" t="s">
        <v>5368</v>
      </c>
      <c r="AA1733" t="s">
        <v>4679</v>
      </c>
      <c r="AB1733" t="s">
        <v>5378</v>
      </c>
    </row>
    <row r="1734" spans="1:28" ht="15" hidden="1" customHeight="1" x14ac:dyDescent="0.2">
      <c r="A1734" t="s">
        <v>5087</v>
      </c>
      <c r="B1734" t="s">
        <v>1750</v>
      </c>
      <c r="C1734" s="50">
        <f t="shared" ca="1" si="138"/>
        <v>44</v>
      </c>
      <c r="D1734" t="s">
        <v>4776</v>
      </c>
      <c r="F1734" s="34" t="str">
        <f>IF(AND(V1734="TEXT",AB1734&lt;&gt;""),"Coded",VLOOKUP(V1734,Lists!$E$1:$F$12,2,FALSE))</f>
        <v>Coded</v>
      </c>
      <c r="G1734" s="50">
        <f t="shared" ca="1" si="139"/>
        <v>11</v>
      </c>
      <c r="H1734" t="s">
        <v>4681</v>
      </c>
      <c r="J1734" s="34" t="str">
        <f t="shared" si="136"/>
        <v/>
      </c>
      <c r="K1734" s="34" t="str">
        <f t="shared" si="137"/>
        <v/>
      </c>
      <c r="O1734" t="s">
        <v>1015</v>
      </c>
      <c r="P1734" s="34" t="str">
        <f t="shared" si="135"/>
        <v/>
      </c>
      <c r="V1734" t="s">
        <v>16</v>
      </c>
      <c r="W1734" t="s">
        <v>5365</v>
      </c>
      <c r="X1734" t="s">
        <v>5366</v>
      </c>
      <c r="Y1734" t="s">
        <v>5367</v>
      </c>
      <c r="Z1734" t="s">
        <v>5368</v>
      </c>
      <c r="AA1734" t="s">
        <v>4681</v>
      </c>
      <c r="AB1734" t="s">
        <v>5379</v>
      </c>
    </row>
    <row r="1735" spans="1:28" ht="15" hidden="1" customHeight="1" x14ac:dyDescent="0.2">
      <c r="A1735" t="s">
        <v>5087</v>
      </c>
      <c r="B1735" t="s">
        <v>1750</v>
      </c>
      <c r="C1735" s="50">
        <f t="shared" ca="1" si="138"/>
        <v>44</v>
      </c>
      <c r="D1735" t="s">
        <v>4776</v>
      </c>
      <c r="F1735" s="34" t="str">
        <f>IF(AND(V1735="TEXT",AB1735&lt;&gt;""),"Coded",VLOOKUP(V1735,Lists!$E$1:$F$12,2,FALSE))</f>
        <v>Coded</v>
      </c>
      <c r="G1735" s="50">
        <f t="shared" ca="1" si="139"/>
        <v>12</v>
      </c>
      <c r="H1735" t="s">
        <v>4683</v>
      </c>
      <c r="J1735" s="34" t="str">
        <f t="shared" si="136"/>
        <v/>
      </c>
      <c r="K1735" s="34" t="str">
        <f t="shared" si="137"/>
        <v/>
      </c>
      <c r="O1735" t="s">
        <v>1015</v>
      </c>
      <c r="P1735" s="34" t="str">
        <f t="shared" si="135"/>
        <v/>
      </c>
      <c r="V1735" t="s">
        <v>16</v>
      </c>
      <c r="W1735" t="s">
        <v>5365</v>
      </c>
      <c r="X1735" t="s">
        <v>5366</v>
      </c>
      <c r="Y1735" t="s">
        <v>5367</v>
      </c>
      <c r="Z1735" t="s">
        <v>5368</v>
      </c>
      <c r="AA1735" t="s">
        <v>4683</v>
      </c>
      <c r="AB1735" t="s">
        <v>5380</v>
      </c>
    </row>
    <row r="1736" spans="1:28" ht="15" hidden="1" customHeight="1" x14ac:dyDescent="0.2">
      <c r="A1736" t="s">
        <v>5087</v>
      </c>
      <c r="B1736" t="s">
        <v>1750</v>
      </c>
      <c r="C1736" s="50">
        <f t="shared" ca="1" si="138"/>
        <v>44</v>
      </c>
      <c r="D1736" t="s">
        <v>4776</v>
      </c>
      <c r="F1736" s="34" t="str">
        <f>IF(AND(V1736="TEXT",AB1736&lt;&gt;""),"Coded",VLOOKUP(V1736,Lists!$E$1:$F$12,2,FALSE))</f>
        <v>Coded</v>
      </c>
      <c r="G1736" s="50">
        <f t="shared" ca="1" si="139"/>
        <v>13</v>
      </c>
      <c r="H1736" t="s">
        <v>4685</v>
      </c>
      <c r="J1736" s="34" t="str">
        <f t="shared" si="136"/>
        <v/>
      </c>
      <c r="K1736" s="34" t="str">
        <f t="shared" si="137"/>
        <v/>
      </c>
      <c r="O1736" t="s">
        <v>1015</v>
      </c>
      <c r="P1736" s="34" t="str">
        <f t="shared" si="135"/>
        <v/>
      </c>
      <c r="V1736" t="s">
        <v>16</v>
      </c>
      <c r="W1736" t="s">
        <v>5365</v>
      </c>
      <c r="X1736" t="s">
        <v>5366</v>
      </c>
      <c r="Y1736" t="s">
        <v>5367</v>
      </c>
      <c r="Z1736" t="s">
        <v>5368</v>
      </c>
      <c r="AA1736" t="s">
        <v>4685</v>
      </c>
      <c r="AB1736" t="s">
        <v>5381</v>
      </c>
    </row>
    <row r="1737" spans="1:28" ht="15" hidden="1" customHeight="1" x14ac:dyDescent="0.2">
      <c r="A1737" t="s">
        <v>5087</v>
      </c>
      <c r="B1737" t="s">
        <v>1750</v>
      </c>
      <c r="C1737" s="50">
        <f t="shared" ca="1" si="138"/>
        <v>44</v>
      </c>
      <c r="D1737" t="s">
        <v>4776</v>
      </c>
      <c r="F1737" s="34" t="str">
        <f>IF(AND(V1737="TEXT",AB1737&lt;&gt;""),"Coded",VLOOKUP(V1737,Lists!$E$1:$F$12,2,FALSE))</f>
        <v>Coded</v>
      </c>
      <c r="G1737" s="50">
        <f t="shared" ca="1" si="139"/>
        <v>14</v>
      </c>
      <c r="H1737" t="s">
        <v>4687</v>
      </c>
      <c r="J1737" s="34" t="str">
        <f t="shared" si="136"/>
        <v/>
      </c>
      <c r="K1737" s="34" t="str">
        <f t="shared" si="137"/>
        <v/>
      </c>
      <c r="O1737" t="s">
        <v>1015</v>
      </c>
      <c r="P1737" s="34" t="str">
        <f t="shared" si="135"/>
        <v/>
      </c>
      <c r="V1737" t="s">
        <v>16</v>
      </c>
      <c r="W1737" t="s">
        <v>5365</v>
      </c>
      <c r="X1737" t="s">
        <v>5366</v>
      </c>
      <c r="Y1737" t="s">
        <v>5367</v>
      </c>
      <c r="Z1737" t="s">
        <v>5368</v>
      </c>
      <c r="AA1737" t="s">
        <v>4687</v>
      </c>
      <c r="AB1737" t="s">
        <v>5382</v>
      </c>
    </row>
    <row r="1738" spans="1:28" ht="15" hidden="1" customHeight="1" x14ac:dyDescent="0.2">
      <c r="A1738" t="s">
        <v>5087</v>
      </c>
      <c r="B1738" t="s">
        <v>1750</v>
      </c>
      <c r="C1738" s="50">
        <f t="shared" ca="1" si="138"/>
        <v>44</v>
      </c>
      <c r="D1738" t="s">
        <v>4776</v>
      </c>
      <c r="F1738" s="34" t="str">
        <f>IF(AND(V1738="TEXT",AB1738&lt;&gt;""),"Coded",VLOOKUP(V1738,Lists!$E$1:$F$12,2,FALSE))</f>
        <v>Coded</v>
      </c>
      <c r="G1738" s="50">
        <f t="shared" ca="1" si="139"/>
        <v>15</v>
      </c>
      <c r="H1738" t="s">
        <v>4689</v>
      </c>
      <c r="J1738" s="34" t="str">
        <f t="shared" si="136"/>
        <v/>
      </c>
      <c r="K1738" s="34" t="str">
        <f t="shared" si="137"/>
        <v/>
      </c>
      <c r="O1738" t="s">
        <v>1015</v>
      </c>
      <c r="P1738" s="34" t="str">
        <f t="shared" si="135"/>
        <v/>
      </c>
      <c r="V1738" t="s">
        <v>16</v>
      </c>
      <c r="W1738" t="s">
        <v>5365</v>
      </c>
      <c r="X1738" t="s">
        <v>5366</v>
      </c>
      <c r="Y1738" t="s">
        <v>5367</v>
      </c>
      <c r="Z1738" t="s">
        <v>5368</v>
      </c>
      <c r="AA1738" t="s">
        <v>4689</v>
      </c>
      <c r="AB1738" t="s">
        <v>5383</v>
      </c>
    </row>
    <row r="1739" spans="1:28" ht="15" hidden="1" customHeight="1" x14ac:dyDescent="0.2">
      <c r="A1739" t="s">
        <v>5087</v>
      </c>
      <c r="B1739" t="s">
        <v>1750</v>
      </c>
      <c r="C1739" s="50">
        <f t="shared" ca="1" si="138"/>
        <v>44</v>
      </c>
      <c r="D1739" t="s">
        <v>4776</v>
      </c>
      <c r="F1739" s="34" t="str">
        <f>IF(AND(V1739="TEXT",AB1739&lt;&gt;""),"Coded",VLOOKUP(V1739,Lists!$E$1:$F$12,2,FALSE))</f>
        <v>Coded</v>
      </c>
      <c r="G1739" s="50">
        <f t="shared" ca="1" si="139"/>
        <v>16</v>
      </c>
      <c r="H1739" t="s">
        <v>4691</v>
      </c>
      <c r="J1739" s="34" t="str">
        <f t="shared" si="136"/>
        <v/>
      </c>
      <c r="K1739" s="34" t="str">
        <f t="shared" si="137"/>
        <v/>
      </c>
      <c r="O1739" t="s">
        <v>1015</v>
      </c>
      <c r="P1739" s="34" t="str">
        <f t="shared" si="135"/>
        <v/>
      </c>
      <c r="V1739" t="s">
        <v>16</v>
      </c>
      <c r="W1739" t="s">
        <v>5365</v>
      </c>
      <c r="X1739" t="s">
        <v>5366</v>
      </c>
      <c r="Y1739" t="s">
        <v>5367</v>
      </c>
      <c r="Z1739" t="s">
        <v>5368</v>
      </c>
      <c r="AA1739" t="s">
        <v>4691</v>
      </c>
      <c r="AB1739" t="s">
        <v>5384</v>
      </c>
    </row>
    <row r="1740" spans="1:28" ht="15" hidden="1" customHeight="1" x14ac:dyDescent="0.2">
      <c r="A1740" t="s">
        <v>5087</v>
      </c>
      <c r="B1740" t="s">
        <v>1750</v>
      </c>
      <c r="C1740" s="50">
        <f t="shared" ca="1" si="138"/>
        <v>44</v>
      </c>
      <c r="D1740" t="s">
        <v>4776</v>
      </c>
      <c r="F1740" s="34" t="str">
        <f>IF(AND(V1740="TEXT",AB1740&lt;&gt;""),"Coded",VLOOKUP(V1740,Lists!$E$1:$F$12,2,FALSE))</f>
        <v>Coded</v>
      </c>
      <c r="G1740" s="50">
        <f t="shared" ca="1" si="139"/>
        <v>17</v>
      </c>
      <c r="H1740" t="s">
        <v>4693</v>
      </c>
      <c r="J1740" s="34" t="str">
        <f t="shared" si="136"/>
        <v/>
      </c>
      <c r="K1740" s="34" t="str">
        <f t="shared" si="137"/>
        <v/>
      </c>
      <c r="O1740" t="s">
        <v>1015</v>
      </c>
      <c r="P1740" s="34" t="str">
        <f t="shared" si="135"/>
        <v/>
      </c>
      <c r="V1740" t="s">
        <v>16</v>
      </c>
      <c r="W1740" t="s">
        <v>5365</v>
      </c>
      <c r="X1740" t="s">
        <v>5366</v>
      </c>
      <c r="Y1740" t="s">
        <v>5367</v>
      </c>
      <c r="Z1740" t="s">
        <v>5368</v>
      </c>
      <c r="AA1740" t="s">
        <v>4693</v>
      </c>
      <c r="AB1740" t="s">
        <v>5385</v>
      </c>
    </row>
    <row r="1741" spans="1:28" ht="15" hidden="1" customHeight="1" x14ac:dyDescent="0.2">
      <c r="A1741" t="s">
        <v>5087</v>
      </c>
      <c r="B1741" t="s">
        <v>1750</v>
      </c>
      <c r="C1741" s="50">
        <f t="shared" ca="1" si="138"/>
        <v>44</v>
      </c>
      <c r="D1741" t="s">
        <v>4776</v>
      </c>
      <c r="F1741" s="34" t="str">
        <f>IF(AND(V1741="TEXT",AB1741&lt;&gt;""),"Coded",VLOOKUP(V1741,Lists!$E$1:$F$12,2,FALSE))</f>
        <v>Coded</v>
      </c>
      <c r="G1741" s="50">
        <f t="shared" ca="1" si="139"/>
        <v>18</v>
      </c>
      <c r="H1741" t="s">
        <v>4695</v>
      </c>
      <c r="J1741" s="34" t="str">
        <f t="shared" si="136"/>
        <v/>
      </c>
      <c r="K1741" s="34" t="str">
        <f t="shared" si="137"/>
        <v/>
      </c>
      <c r="O1741" t="s">
        <v>1015</v>
      </c>
      <c r="P1741" s="34" t="str">
        <f t="shared" si="135"/>
        <v/>
      </c>
      <c r="V1741" t="s">
        <v>16</v>
      </c>
      <c r="W1741" t="s">
        <v>5365</v>
      </c>
      <c r="X1741" t="s">
        <v>5366</v>
      </c>
      <c r="Y1741" t="s">
        <v>5367</v>
      </c>
      <c r="Z1741" t="s">
        <v>5368</v>
      </c>
      <c r="AA1741" t="s">
        <v>4695</v>
      </c>
      <c r="AB1741" t="s">
        <v>5386</v>
      </c>
    </row>
    <row r="1742" spans="1:28" ht="15" hidden="1" customHeight="1" x14ac:dyDescent="0.2">
      <c r="A1742" t="s">
        <v>5087</v>
      </c>
      <c r="B1742" t="s">
        <v>1750</v>
      </c>
      <c r="C1742" s="50">
        <f t="shared" ca="1" si="138"/>
        <v>44</v>
      </c>
      <c r="D1742" t="s">
        <v>4776</v>
      </c>
      <c r="F1742" s="34" t="str">
        <f>IF(AND(V1742="TEXT",AB1742&lt;&gt;""),"Coded",VLOOKUP(V1742,Lists!$E$1:$F$12,2,FALSE))</f>
        <v>Coded</v>
      </c>
      <c r="G1742" s="50">
        <f t="shared" ca="1" si="139"/>
        <v>19</v>
      </c>
      <c r="H1742" t="s">
        <v>4697</v>
      </c>
      <c r="J1742" s="34" t="str">
        <f t="shared" si="136"/>
        <v/>
      </c>
      <c r="K1742" s="34" t="str">
        <f t="shared" si="137"/>
        <v/>
      </c>
      <c r="O1742" t="s">
        <v>1015</v>
      </c>
      <c r="P1742" s="34" t="str">
        <f t="shared" si="135"/>
        <v/>
      </c>
      <c r="V1742" t="s">
        <v>16</v>
      </c>
      <c r="W1742" t="s">
        <v>5365</v>
      </c>
      <c r="X1742" t="s">
        <v>5366</v>
      </c>
      <c r="Y1742" t="s">
        <v>5367</v>
      </c>
      <c r="Z1742" t="s">
        <v>5368</v>
      </c>
      <c r="AA1742" t="s">
        <v>4697</v>
      </c>
      <c r="AB1742" t="s">
        <v>5387</v>
      </c>
    </row>
    <row r="1743" spans="1:28" ht="15" hidden="1" customHeight="1" x14ac:dyDescent="0.2">
      <c r="A1743" t="s">
        <v>5087</v>
      </c>
      <c r="B1743" t="s">
        <v>1750</v>
      </c>
      <c r="C1743" s="50">
        <f t="shared" ca="1" si="138"/>
        <v>44</v>
      </c>
      <c r="D1743" t="s">
        <v>4776</v>
      </c>
      <c r="F1743" s="34" t="str">
        <f>IF(AND(V1743="TEXT",AB1743&lt;&gt;""),"Coded",VLOOKUP(V1743,Lists!$E$1:$F$12,2,FALSE))</f>
        <v>Coded</v>
      </c>
      <c r="G1743" s="50">
        <f t="shared" ca="1" si="139"/>
        <v>20</v>
      </c>
      <c r="H1743" t="s">
        <v>4699</v>
      </c>
      <c r="J1743" s="34" t="str">
        <f t="shared" si="136"/>
        <v/>
      </c>
      <c r="K1743" s="34" t="str">
        <f t="shared" si="137"/>
        <v/>
      </c>
      <c r="O1743" t="s">
        <v>1015</v>
      </c>
      <c r="P1743" s="34" t="str">
        <f t="shared" si="135"/>
        <v/>
      </c>
      <c r="V1743" t="s">
        <v>16</v>
      </c>
      <c r="W1743" t="s">
        <v>5365</v>
      </c>
      <c r="X1743" t="s">
        <v>5366</v>
      </c>
      <c r="Y1743" t="s">
        <v>5367</v>
      </c>
      <c r="Z1743" t="s">
        <v>5368</v>
      </c>
      <c r="AA1743" t="s">
        <v>4699</v>
      </c>
      <c r="AB1743" t="s">
        <v>5388</v>
      </c>
    </row>
    <row r="1744" spans="1:28" ht="15" hidden="1" customHeight="1" x14ac:dyDescent="0.2">
      <c r="A1744" t="s">
        <v>5087</v>
      </c>
      <c r="B1744" t="s">
        <v>1750</v>
      </c>
      <c r="C1744" s="50">
        <f t="shared" ca="1" si="138"/>
        <v>44</v>
      </c>
      <c r="D1744" t="s">
        <v>4776</v>
      </c>
      <c r="F1744" s="34" t="str">
        <f>IF(AND(V1744="TEXT",AB1744&lt;&gt;""),"Coded",VLOOKUP(V1744,Lists!$E$1:$F$12,2,FALSE))</f>
        <v>Coded</v>
      </c>
      <c r="G1744" s="50">
        <f t="shared" ca="1" si="139"/>
        <v>21</v>
      </c>
      <c r="H1744" t="s">
        <v>4701</v>
      </c>
      <c r="J1744" s="34" t="str">
        <f t="shared" si="136"/>
        <v/>
      </c>
      <c r="K1744" s="34" t="str">
        <f t="shared" si="137"/>
        <v/>
      </c>
      <c r="O1744" t="s">
        <v>1015</v>
      </c>
      <c r="P1744" s="34" t="str">
        <f t="shared" si="135"/>
        <v/>
      </c>
      <c r="V1744" t="s">
        <v>16</v>
      </c>
      <c r="W1744" t="s">
        <v>5365</v>
      </c>
      <c r="X1744" t="s">
        <v>5366</v>
      </c>
      <c r="Y1744" t="s">
        <v>5367</v>
      </c>
      <c r="Z1744" t="s">
        <v>5368</v>
      </c>
      <c r="AA1744" t="s">
        <v>4701</v>
      </c>
      <c r="AB1744" t="s">
        <v>5389</v>
      </c>
    </row>
    <row r="1745" spans="1:28" ht="15" hidden="1" customHeight="1" x14ac:dyDescent="0.2">
      <c r="A1745" t="s">
        <v>5087</v>
      </c>
      <c r="B1745" t="s">
        <v>1750</v>
      </c>
      <c r="C1745" s="50">
        <f t="shared" ca="1" si="138"/>
        <v>44</v>
      </c>
      <c r="D1745" t="s">
        <v>4776</v>
      </c>
      <c r="F1745" s="34" t="str">
        <f>IF(AND(V1745="TEXT",AB1745&lt;&gt;""),"Coded",VLOOKUP(V1745,Lists!$E$1:$F$12,2,FALSE))</f>
        <v>Coded</v>
      </c>
      <c r="G1745" s="50">
        <f t="shared" ca="1" si="139"/>
        <v>22</v>
      </c>
      <c r="H1745" t="s">
        <v>4703</v>
      </c>
      <c r="J1745" s="34" t="str">
        <f t="shared" si="136"/>
        <v/>
      </c>
      <c r="K1745" s="34" t="str">
        <f t="shared" si="137"/>
        <v/>
      </c>
      <c r="O1745" t="s">
        <v>1015</v>
      </c>
      <c r="P1745" s="34" t="str">
        <f t="shared" si="135"/>
        <v/>
      </c>
      <c r="V1745" t="s">
        <v>16</v>
      </c>
      <c r="W1745" t="s">
        <v>5365</v>
      </c>
      <c r="X1745" t="s">
        <v>5366</v>
      </c>
      <c r="Y1745" t="s">
        <v>5367</v>
      </c>
      <c r="Z1745" t="s">
        <v>5368</v>
      </c>
      <c r="AA1745" t="s">
        <v>4703</v>
      </c>
      <c r="AB1745" t="s">
        <v>5390</v>
      </c>
    </row>
    <row r="1746" spans="1:28" ht="15" hidden="1" customHeight="1" x14ac:dyDescent="0.2">
      <c r="A1746" t="s">
        <v>5087</v>
      </c>
      <c r="B1746" t="s">
        <v>1750</v>
      </c>
      <c r="C1746" s="50">
        <f t="shared" ca="1" si="138"/>
        <v>44</v>
      </c>
      <c r="D1746" t="s">
        <v>4776</v>
      </c>
      <c r="F1746" s="34" t="str">
        <f>IF(AND(V1746="TEXT",AB1746&lt;&gt;""),"Coded",VLOOKUP(V1746,Lists!$E$1:$F$12,2,FALSE))</f>
        <v>Coded</v>
      </c>
      <c r="G1746" s="50">
        <f t="shared" ca="1" si="139"/>
        <v>23</v>
      </c>
      <c r="H1746" t="s">
        <v>4705</v>
      </c>
      <c r="J1746" s="34" t="str">
        <f t="shared" si="136"/>
        <v/>
      </c>
      <c r="K1746" s="34" t="str">
        <f t="shared" si="137"/>
        <v/>
      </c>
      <c r="O1746" t="s">
        <v>1015</v>
      </c>
      <c r="P1746" s="34" t="str">
        <f t="shared" ref="P1746:P1809" si="140">IF(RIGHT(TRIM(SUBSTITUTE(D1746,":","")),7)="specify","Hide concept if ["&amp;D1745&amp;"] &lt;&gt; 'Other'","")</f>
        <v/>
      </c>
      <c r="V1746" t="s">
        <v>16</v>
      </c>
      <c r="W1746" t="s">
        <v>5365</v>
      </c>
      <c r="X1746" t="s">
        <v>5366</v>
      </c>
      <c r="Y1746" t="s">
        <v>5367</v>
      </c>
      <c r="Z1746" t="s">
        <v>5368</v>
      </c>
      <c r="AA1746" t="s">
        <v>4705</v>
      </c>
      <c r="AB1746" t="s">
        <v>5391</v>
      </c>
    </row>
    <row r="1747" spans="1:28" ht="15" hidden="1" customHeight="1" x14ac:dyDescent="0.2">
      <c r="A1747" t="s">
        <v>5087</v>
      </c>
      <c r="B1747" t="s">
        <v>1750</v>
      </c>
      <c r="C1747" s="50">
        <f t="shared" ca="1" si="138"/>
        <v>44</v>
      </c>
      <c r="D1747" t="s">
        <v>4776</v>
      </c>
      <c r="F1747" s="34" t="str">
        <f>IF(AND(V1747="TEXT",AB1747&lt;&gt;""),"Coded",VLOOKUP(V1747,Lists!$E$1:$F$12,2,FALSE))</f>
        <v>Coded</v>
      </c>
      <c r="G1747" s="50">
        <f t="shared" ca="1" si="139"/>
        <v>24</v>
      </c>
      <c r="H1747" t="s">
        <v>4707</v>
      </c>
      <c r="J1747" s="34" t="str">
        <f t="shared" si="136"/>
        <v/>
      </c>
      <c r="K1747" s="34" t="str">
        <f t="shared" si="137"/>
        <v/>
      </c>
      <c r="O1747" t="s">
        <v>1015</v>
      </c>
      <c r="P1747" s="34" t="str">
        <f t="shared" si="140"/>
        <v/>
      </c>
      <c r="V1747" t="s">
        <v>16</v>
      </c>
      <c r="W1747" t="s">
        <v>5365</v>
      </c>
      <c r="X1747" t="s">
        <v>5366</v>
      </c>
      <c r="Y1747" t="s">
        <v>5367</v>
      </c>
      <c r="Z1747" t="s">
        <v>5368</v>
      </c>
      <c r="AA1747" t="s">
        <v>4707</v>
      </c>
      <c r="AB1747" t="s">
        <v>5392</v>
      </c>
    </row>
    <row r="1748" spans="1:28" ht="15" hidden="1" customHeight="1" x14ac:dyDescent="0.2">
      <c r="A1748" t="s">
        <v>5087</v>
      </c>
      <c r="B1748" t="s">
        <v>1750</v>
      </c>
      <c r="C1748" s="50">
        <f t="shared" ca="1" si="138"/>
        <v>44</v>
      </c>
      <c r="D1748" t="s">
        <v>4776</v>
      </c>
      <c r="F1748" s="34" t="str">
        <f>IF(AND(V1748="TEXT",AB1748&lt;&gt;""),"Coded",VLOOKUP(V1748,Lists!$E$1:$F$12,2,FALSE))</f>
        <v>Coded</v>
      </c>
      <c r="G1748" s="50">
        <f t="shared" ca="1" si="139"/>
        <v>25</v>
      </c>
      <c r="H1748" t="s">
        <v>4709</v>
      </c>
      <c r="J1748" s="34" t="str">
        <f t="shared" si="136"/>
        <v/>
      </c>
      <c r="K1748" s="34" t="str">
        <f t="shared" si="137"/>
        <v/>
      </c>
      <c r="O1748" t="s">
        <v>1015</v>
      </c>
      <c r="P1748" s="34" t="str">
        <f t="shared" si="140"/>
        <v/>
      </c>
      <c r="V1748" t="s">
        <v>16</v>
      </c>
      <c r="W1748" t="s">
        <v>5365</v>
      </c>
      <c r="X1748" t="s">
        <v>5366</v>
      </c>
      <c r="Y1748" t="s">
        <v>5367</v>
      </c>
      <c r="Z1748" t="s">
        <v>5368</v>
      </c>
      <c r="AA1748" t="s">
        <v>4709</v>
      </c>
      <c r="AB1748" t="s">
        <v>5393</v>
      </c>
    </row>
    <row r="1749" spans="1:28" ht="15" hidden="1" customHeight="1" x14ac:dyDescent="0.2">
      <c r="A1749" t="s">
        <v>5087</v>
      </c>
      <c r="B1749" t="s">
        <v>1750</v>
      </c>
      <c r="C1749" s="50">
        <f t="shared" ca="1" si="138"/>
        <v>44</v>
      </c>
      <c r="D1749" t="s">
        <v>4776</v>
      </c>
      <c r="F1749" s="34" t="str">
        <f>IF(AND(V1749="TEXT",AB1749&lt;&gt;""),"Coded",VLOOKUP(V1749,Lists!$E$1:$F$12,2,FALSE))</f>
        <v>Coded</v>
      </c>
      <c r="G1749" s="50">
        <f t="shared" ca="1" si="139"/>
        <v>26</v>
      </c>
      <c r="H1749" t="s">
        <v>4711</v>
      </c>
      <c r="J1749" s="34" t="str">
        <f t="shared" si="136"/>
        <v/>
      </c>
      <c r="K1749" s="34" t="str">
        <f t="shared" si="137"/>
        <v/>
      </c>
      <c r="O1749" t="s">
        <v>1015</v>
      </c>
      <c r="P1749" s="34" t="str">
        <f t="shared" si="140"/>
        <v/>
      </c>
      <c r="V1749" t="s">
        <v>16</v>
      </c>
      <c r="W1749" t="s">
        <v>5365</v>
      </c>
      <c r="X1749" t="s">
        <v>5366</v>
      </c>
      <c r="Y1749" t="s">
        <v>5367</v>
      </c>
      <c r="Z1749" t="s">
        <v>5368</v>
      </c>
      <c r="AA1749" t="s">
        <v>4711</v>
      </c>
      <c r="AB1749" t="s">
        <v>5394</v>
      </c>
    </row>
    <row r="1750" spans="1:28" ht="15" hidden="1" customHeight="1" x14ac:dyDescent="0.2">
      <c r="A1750" t="s">
        <v>5087</v>
      </c>
      <c r="B1750" t="s">
        <v>1750</v>
      </c>
      <c r="C1750" s="50">
        <f t="shared" ca="1" si="138"/>
        <v>44</v>
      </c>
      <c r="D1750" t="s">
        <v>4776</v>
      </c>
      <c r="F1750" s="34" t="str">
        <f>IF(AND(V1750="TEXT",AB1750&lt;&gt;""),"Coded",VLOOKUP(V1750,Lists!$E$1:$F$12,2,FALSE))</f>
        <v>Coded</v>
      </c>
      <c r="G1750" s="50">
        <f t="shared" ca="1" si="139"/>
        <v>27</v>
      </c>
      <c r="H1750" t="s">
        <v>4713</v>
      </c>
      <c r="J1750" s="34" t="str">
        <f t="shared" si="136"/>
        <v/>
      </c>
      <c r="K1750" s="34" t="str">
        <f t="shared" si="137"/>
        <v/>
      </c>
      <c r="O1750" t="s">
        <v>1015</v>
      </c>
      <c r="P1750" s="34" t="str">
        <f t="shared" si="140"/>
        <v/>
      </c>
      <c r="V1750" t="s">
        <v>16</v>
      </c>
      <c r="W1750" t="s">
        <v>5365</v>
      </c>
      <c r="X1750" t="s">
        <v>5366</v>
      </c>
      <c r="Y1750" t="s">
        <v>5367</v>
      </c>
      <c r="Z1750" t="s">
        <v>5368</v>
      </c>
      <c r="AA1750" t="s">
        <v>4713</v>
      </c>
      <c r="AB1750" t="s">
        <v>5395</v>
      </c>
    </row>
    <row r="1751" spans="1:28" ht="15" hidden="1" customHeight="1" x14ac:dyDescent="0.2">
      <c r="A1751" t="s">
        <v>5087</v>
      </c>
      <c r="B1751" t="s">
        <v>1750</v>
      </c>
      <c r="C1751" s="50">
        <f t="shared" ca="1" si="138"/>
        <v>44</v>
      </c>
      <c r="D1751" t="s">
        <v>4776</v>
      </c>
      <c r="F1751" s="34" t="str">
        <f>IF(AND(V1751="TEXT",AB1751&lt;&gt;""),"Coded",VLOOKUP(V1751,Lists!$E$1:$F$12,2,FALSE))</f>
        <v>Coded</v>
      </c>
      <c r="G1751" s="50">
        <f t="shared" ca="1" si="139"/>
        <v>28</v>
      </c>
      <c r="H1751" t="s">
        <v>4715</v>
      </c>
      <c r="J1751" s="34" t="str">
        <f t="shared" si="136"/>
        <v/>
      </c>
      <c r="K1751" s="34" t="str">
        <f t="shared" si="137"/>
        <v/>
      </c>
      <c r="O1751" t="s">
        <v>1015</v>
      </c>
      <c r="P1751" s="34" t="str">
        <f t="shared" si="140"/>
        <v/>
      </c>
      <c r="V1751" t="s">
        <v>16</v>
      </c>
      <c r="W1751" t="s">
        <v>5365</v>
      </c>
      <c r="X1751" t="s">
        <v>5366</v>
      </c>
      <c r="Y1751" t="s">
        <v>5367</v>
      </c>
      <c r="Z1751" t="s">
        <v>5368</v>
      </c>
      <c r="AA1751" t="s">
        <v>4715</v>
      </c>
      <c r="AB1751" t="s">
        <v>5396</v>
      </c>
    </row>
    <row r="1752" spans="1:28" ht="15" hidden="1" customHeight="1" x14ac:dyDescent="0.2">
      <c r="A1752" t="s">
        <v>5087</v>
      </c>
      <c r="B1752" t="s">
        <v>1750</v>
      </c>
      <c r="C1752" s="50">
        <f t="shared" ca="1" si="138"/>
        <v>44</v>
      </c>
      <c r="D1752" t="s">
        <v>4776</v>
      </c>
      <c r="F1752" s="34" t="str">
        <f>IF(AND(V1752="TEXT",AB1752&lt;&gt;""),"Coded",VLOOKUP(V1752,Lists!$E$1:$F$12,2,FALSE))</f>
        <v>Coded</v>
      </c>
      <c r="G1752" s="50">
        <f t="shared" ca="1" si="139"/>
        <v>29</v>
      </c>
      <c r="H1752" t="s">
        <v>4717</v>
      </c>
      <c r="J1752" s="34" t="str">
        <f t="shared" si="136"/>
        <v/>
      </c>
      <c r="K1752" s="34" t="str">
        <f t="shared" si="137"/>
        <v/>
      </c>
      <c r="O1752" t="s">
        <v>1015</v>
      </c>
      <c r="P1752" s="34" t="str">
        <f t="shared" si="140"/>
        <v/>
      </c>
      <c r="V1752" t="s">
        <v>16</v>
      </c>
      <c r="W1752" t="s">
        <v>5365</v>
      </c>
      <c r="X1752" t="s">
        <v>5366</v>
      </c>
      <c r="Y1752" t="s">
        <v>5367</v>
      </c>
      <c r="Z1752" t="s">
        <v>5368</v>
      </c>
      <c r="AA1752" t="s">
        <v>4717</v>
      </c>
      <c r="AB1752" t="s">
        <v>5397</v>
      </c>
    </row>
    <row r="1753" spans="1:28" ht="15" hidden="1" customHeight="1" x14ac:dyDescent="0.2">
      <c r="A1753" t="s">
        <v>5087</v>
      </c>
      <c r="B1753" t="s">
        <v>1750</v>
      </c>
      <c r="C1753" s="50">
        <f t="shared" ca="1" si="138"/>
        <v>44</v>
      </c>
      <c r="D1753" t="s">
        <v>4776</v>
      </c>
      <c r="F1753" s="34" t="str">
        <f>IF(AND(V1753="TEXT",AB1753&lt;&gt;""),"Coded",VLOOKUP(V1753,Lists!$E$1:$F$12,2,FALSE))</f>
        <v>Coded</v>
      </c>
      <c r="G1753" s="50">
        <f t="shared" ca="1" si="139"/>
        <v>30</v>
      </c>
      <c r="H1753" t="s">
        <v>4719</v>
      </c>
      <c r="J1753" s="34" t="str">
        <f t="shared" si="136"/>
        <v/>
      </c>
      <c r="K1753" s="34" t="str">
        <f t="shared" si="137"/>
        <v/>
      </c>
      <c r="O1753" t="s">
        <v>1015</v>
      </c>
      <c r="P1753" s="34" t="str">
        <f t="shared" si="140"/>
        <v/>
      </c>
      <c r="V1753" t="s">
        <v>16</v>
      </c>
      <c r="W1753" t="s">
        <v>5365</v>
      </c>
      <c r="X1753" t="s">
        <v>5366</v>
      </c>
      <c r="Y1753" t="s">
        <v>5367</v>
      </c>
      <c r="Z1753" t="s">
        <v>5368</v>
      </c>
      <c r="AA1753" t="s">
        <v>4719</v>
      </c>
      <c r="AB1753" t="s">
        <v>5398</v>
      </c>
    </row>
    <row r="1754" spans="1:28" ht="15" hidden="1" customHeight="1" x14ac:dyDescent="0.2">
      <c r="A1754" t="s">
        <v>5087</v>
      </c>
      <c r="B1754" t="s">
        <v>1750</v>
      </c>
      <c r="C1754" s="50">
        <f t="shared" ca="1" si="138"/>
        <v>44</v>
      </c>
      <c r="D1754" t="s">
        <v>4776</v>
      </c>
      <c r="F1754" s="34" t="str">
        <f>IF(AND(V1754="TEXT",AB1754&lt;&gt;""),"Coded",VLOOKUP(V1754,Lists!$E$1:$F$12,2,FALSE))</f>
        <v>Coded</v>
      </c>
      <c r="G1754" s="50">
        <f t="shared" ca="1" si="139"/>
        <v>31</v>
      </c>
      <c r="H1754" t="s">
        <v>4721</v>
      </c>
      <c r="J1754" s="34" t="str">
        <f t="shared" si="136"/>
        <v/>
      </c>
      <c r="K1754" s="34" t="str">
        <f t="shared" si="137"/>
        <v/>
      </c>
      <c r="O1754" t="s">
        <v>1015</v>
      </c>
      <c r="P1754" s="34" t="str">
        <f t="shared" si="140"/>
        <v/>
      </c>
      <c r="V1754" t="s">
        <v>16</v>
      </c>
      <c r="W1754" t="s">
        <v>5365</v>
      </c>
      <c r="X1754" t="s">
        <v>5366</v>
      </c>
      <c r="Y1754" t="s">
        <v>5367</v>
      </c>
      <c r="Z1754" t="s">
        <v>5368</v>
      </c>
      <c r="AA1754" t="s">
        <v>4721</v>
      </c>
      <c r="AB1754" t="s">
        <v>5399</v>
      </c>
    </row>
    <row r="1755" spans="1:28" ht="15" hidden="1" customHeight="1" x14ac:dyDescent="0.2">
      <c r="A1755" t="s">
        <v>5087</v>
      </c>
      <c r="B1755" t="s">
        <v>1750</v>
      </c>
      <c r="C1755" s="50">
        <f t="shared" ca="1" si="138"/>
        <v>44</v>
      </c>
      <c r="D1755" t="s">
        <v>4776</v>
      </c>
      <c r="F1755" s="34" t="str">
        <f>IF(AND(V1755="TEXT",AB1755&lt;&gt;""),"Coded",VLOOKUP(V1755,Lists!$E$1:$F$12,2,FALSE))</f>
        <v>Coded</v>
      </c>
      <c r="G1755" s="50">
        <f t="shared" ca="1" si="139"/>
        <v>32</v>
      </c>
      <c r="H1755" t="s">
        <v>4723</v>
      </c>
      <c r="J1755" s="34" t="str">
        <f t="shared" si="136"/>
        <v/>
      </c>
      <c r="K1755" s="34" t="str">
        <f t="shared" si="137"/>
        <v/>
      </c>
      <c r="O1755" t="s">
        <v>1015</v>
      </c>
      <c r="P1755" s="34" t="str">
        <f t="shared" si="140"/>
        <v/>
      </c>
      <c r="V1755" t="s">
        <v>16</v>
      </c>
      <c r="W1755" t="s">
        <v>5365</v>
      </c>
      <c r="X1755" t="s">
        <v>5366</v>
      </c>
      <c r="Y1755" t="s">
        <v>5367</v>
      </c>
      <c r="Z1755" t="s">
        <v>5368</v>
      </c>
      <c r="AA1755" t="s">
        <v>4723</v>
      </c>
      <c r="AB1755" t="s">
        <v>5400</v>
      </c>
    </row>
    <row r="1756" spans="1:28" ht="15" hidden="1" customHeight="1" x14ac:dyDescent="0.2">
      <c r="A1756" t="s">
        <v>5087</v>
      </c>
      <c r="B1756" t="s">
        <v>1750</v>
      </c>
      <c r="C1756" s="50">
        <f t="shared" ca="1" si="138"/>
        <v>44</v>
      </c>
      <c r="D1756" t="s">
        <v>4776</v>
      </c>
      <c r="F1756" s="34" t="str">
        <f>IF(AND(V1756="TEXT",AB1756&lt;&gt;""),"Coded",VLOOKUP(V1756,Lists!$E$1:$F$12,2,FALSE))</f>
        <v>Coded</v>
      </c>
      <c r="G1756" s="50">
        <f t="shared" ca="1" si="139"/>
        <v>33</v>
      </c>
      <c r="H1756" t="s">
        <v>4725</v>
      </c>
      <c r="J1756" s="34" t="str">
        <f t="shared" si="136"/>
        <v/>
      </c>
      <c r="K1756" s="34" t="str">
        <f t="shared" si="137"/>
        <v/>
      </c>
      <c r="O1756" t="s">
        <v>1015</v>
      </c>
      <c r="P1756" s="34" t="str">
        <f t="shared" si="140"/>
        <v/>
      </c>
      <c r="V1756" t="s">
        <v>16</v>
      </c>
      <c r="W1756" t="s">
        <v>5365</v>
      </c>
      <c r="X1756" t="s">
        <v>5366</v>
      </c>
      <c r="Y1756" t="s">
        <v>5367</v>
      </c>
      <c r="Z1756" t="s">
        <v>5368</v>
      </c>
      <c r="AA1756" t="s">
        <v>4725</v>
      </c>
      <c r="AB1756" t="s">
        <v>5401</v>
      </c>
    </row>
    <row r="1757" spans="1:28" ht="15" hidden="1" customHeight="1" x14ac:dyDescent="0.2">
      <c r="A1757" t="s">
        <v>5087</v>
      </c>
      <c r="B1757" t="s">
        <v>1750</v>
      </c>
      <c r="C1757" s="50">
        <f t="shared" ca="1" si="138"/>
        <v>44</v>
      </c>
      <c r="D1757" t="s">
        <v>4776</v>
      </c>
      <c r="F1757" s="34" t="str">
        <f>IF(AND(V1757="TEXT",AB1757&lt;&gt;""),"Coded",VLOOKUP(V1757,Lists!$E$1:$F$12,2,FALSE))</f>
        <v>Coded</v>
      </c>
      <c r="G1757" s="50">
        <f t="shared" ca="1" si="139"/>
        <v>34</v>
      </c>
      <c r="H1757" t="s">
        <v>4727</v>
      </c>
      <c r="J1757" s="34" t="str">
        <f t="shared" si="136"/>
        <v/>
      </c>
      <c r="K1757" s="34" t="str">
        <f t="shared" si="137"/>
        <v/>
      </c>
      <c r="O1757" t="s">
        <v>1015</v>
      </c>
      <c r="P1757" s="34" t="str">
        <f t="shared" si="140"/>
        <v/>
      </c>
      <c r="V1757" t="s">
        <v>16</v>
      </c>
      <c r="W1757" t="s">
        <v>5365</v>
      </c>
      <c r="X1757" t="s">
        <v>5366</v>
      </c>
      <c r="Y1757" t="s">
        <v>5367</v>
      </c>
      <c r="Z1757" t="s">
        <v>5368</v>
      </c>
      <c r="AA1757" t="s">
        <v>4727</v>
      </c>
      <c r="AB1757" t="s">
        <v>5402</v>
      </c>
    </row>
    <row r="1758" spans="1:28" ht="15" hidden="1" customHeight="1" x14ac:dyDescent="0.2">
      <c r="A1758" t="s">
        <v>5087</v>
      </c>
      <c r="B1758" t="s">
        <v>1750</v>
      </c>
      <c r="C1758" s="50">
        <f t="shared" ca="1" si="138"/>
        <v>44</v>
      </c>
      <c r="D1758" t="s">
        <v>4776</v>
      </c>
      <c r="F1758" s="34" t="str">
        <f>IF(AND(V1758="TEXT",AB1758&lt;&gt;""),"Coded",VLOOKUP(V1758,Lists!$E$1:$F$12,2,FALSE))</f>
        <v>Coded</v>
      </c>
      <c r="G1758" s="50">
        <f t="shared" ca="1" si="139"/>
        <v>35</v>
      </c>
      <c r="H1758" t="s">
        <v>4729</v>
      </c>
      <c r="J1758" s="34" t="str">
        <f t="shared" si="136"/>
        <v/>
      </c>
      <c r="K1758" s="34" t="str">
        <f t="shared" si="137"/>
        <v/>
      </c>
      <c r="O1758" t="s">
        <v>1015</v>
      </c>
      <c r="P1758" s="34" t="str">
        <f t="shared" si="140"/>
        <v/>
      </c>
      <c r="V1758" t="s">
        <v>16</v>
      </c>
      <c r="W1758" t="s">
        <v>5365</v>
      </c>
      <c r="X1758" t="s">
        <v>5366</v>
      </c>
      <c r="Y1758" t="s">
        <v>5367</v>
      </c>
      <c r="Z1758" t="s">
        <v>5368</v>
      </c>
      <c r="AA1758" t="s">
        <v>4729</v>
      </c>
      <c r="AB1758" t="s">
        <v>5403</v>
      </c>
    </row>
    <row r="1759" spans="1:28" ht="15" hidden="1" customHeight="1" x14ac:dyDescent="0.2">
      <c r="A1759" t="s">
        <v>5087</v>
      </c>
      <c r="B1759" t="s">
        <v>1750</v>
      </c>
      <c r="C1759" s="50">
        <f t="shared" ca="1" si="138"/>
        <v>44</v>
      </c>
      <c r="D1759" t="s">
        <v>4776</v>
      </c>
      <c r="F1759" s="34" t="str">
        <f>IF(AND(V1759="TEXT",AB1759&lt;&gt;""),"Coded",VLOOKUP(V1759,Lists!$E$1:$F$12,2,FALSE))</f>
        <v>Coded</v>
      </c>
      <c r="G1759" s="50">
        <f t="shared" ca="1" si="139"/>
        <v>36</v>
      </c>
      <c r="H1759" t="s">
        <v>4731</v>
      </c>
      <c r="J1759" s="34" t="str">
        <f t="shared" si="136"/>
        <v/>
      </c>
      <c r="K1759" s="34" t="str">
        <f t="shared" si="137"/>
        <v/>
      </c>
      <c r="O1759" t="s">
        <v>1015</v>
      </c>
      <c r="P1759" s="34" t="str">
        <f t="shared" si="140"/>
        <v/>
      </c>
      <c r="V1759" t="s">
        <v>16</v>
      </c>
      <c r="W1759" t="s">
        <v>5365</v>
      </c>
      <c r="X1759" t="s">
        <v>5366</v>
      </c>
      <c r="Y1759" t="s">
        <v>5367</v>
      </c>
      <c r="Z1759" t="s">
        <v>5368</v>
      </c>
      <c r="AA1759" t="s">
        <v>4731</v>
      </c>
      <c r="AB1759" t="s">
        <v>5404</v>
      </c>
    </row>
    <row r="1760" spans="1:28" ht="15" hidden="1" customHeight="1" x14ac:dyDescent="0.2">
      <c r="A1760" t="s">
        <v>5087</v>
      </c>
      <c r="B1760" t="s">
        <v>1750</v>
      </c>
      <c r="C1760" s="50">
        <f t="shared" ca="1" si="138"/>
        <v>44</v>
      </c>
      <c r="D1760" t="s">
        <v>4776</v>
      </c>
      <c r="F1760" s="34" t="str">
        <f>IF(AND(V1760="TEXT",AB1760&lt;&gt;""),"Coded",VLOOKUP(V1760,Lists!$E$1:$F$12,2,FALSE))</f>
        <v>Coded</v>
      </c>
      <c r="G1760" s="50">
        <f t="shared" ca="1" si="139"/>
        <v>37</v>
      </c>
      <c r="H1760" t="s">
        <v>580</v>
      </c>
      <c r="J1760" s="34" t="str">
        <f t="shared" si="136"/>
        <v/>
      </c>
      <c r="K1760" s="34" t="str">
        <f t="shared" si="137"/>
        <v/>
      </c>
      <c r="O1760" t="s">
        <v>1015</v>
      </c>
      <c r="P1760" s="34" t="str">
        <f t="shared" si="140"/>
        <v/>
      </c>
      <c r="V1760" t="s">
        <v>16</v>
      </c>
      <c r="W1760" t="s">
        <v>5365</v>
      </c>
      <c r="X1760" t="s">
        <v>5366</v>
      </c>
      <c r="Y1760" t="s">
        <v>5367</v>
      </c>
      <c r="Z1760" t="s">
        <v>5368</v>
      </c>
      <c r="AA1760" t="s">
        <v>580</v>
      </c>
      <c r="AB1760" t="s">
        <v>5405</v>
      </c>
    </row>
    <row r="1761" spans="1:28" ht="15" hidden="1" customHeight="1" x14ac:dyDescent="0.2">
      <c r="A1761" t="s">
        <v>5087</v>
      </c>
      <c r="B1761" t="s">
        <v>4837</v>
      </c>
      <c r="C1761" s="50">
        <f t="shared" ca="1" si="138"/>
        <v>45</v>
      </c>
      <c r="D1761" t="s">
        <v>4838</v>
      </c>
      <c r="F1761" s="34" t="str">
        <f>IF(AND(V1761="TEXT",AB1761&lt;&gt;""),"Coded",VLOOKUP(V1761,Lists!$E$1:$F$12,2,FALSE))</f>
        <v>Coded</v>
      </c>
      <c r="G1761" s="50">
        <f t="shared" ca="1" si="139"/>
        <v>1</v>
      </c>
      <c r="H1761" t="s">
        <v>3151</v>
      </c>
      <c r="J1761" s="34" t="str">
        <f t="shared" si="136"/>
        <v/>
      </c>
      <c r="K1761" s="34" t="str">
        <f t="shared" si="137"/>
        <v/>
      </c>
      <c r="O1761" t="s">
        <v>1015</v>
      </c>
      <c r="P1761" s="34" t="str">
        <f t="shared" si="140"/>
        <v/>
      </c>
      <c r="V1761" t="s">
        <v>16</v>
      </c>
      <c r="W1761" t="s">
        <v>5406</v>
      </c>
      <c r="X1761" t="s">
        <v>5407</v>
      </c>
      <c r="Y1761" t="s">
        <v>5408</v>
      </c>
      <c r="Z1761" t="s">
        <v>5409</v>
      </c>
      <c r="AA1761" t="s">
        <v>3151</v>
      </c>
      <c r="AB1761" t="s">
        <v>5410</v>
      </c>
    </row>
    <row r="1762" spans="1:28" ht="15" hidden="1" customHeight="1" x14ac:dyDescent="0.2">
      <c r="A1762" t="s">
        <v>5087</v>
      </c>
      <c r="B1762" t="s">
        <v>4837</v>
      </c>
      <c r="C1762" s="50">
        <f t="shared" ca="1" si="138"/>
        <v>45</v>
      </c>
      <c r="D1762" t="s">
        <v>4838</v>
      </c>
      <c r="F1762" s="34" t="str">
        <f>IF(AND(V1762="TEXT",AB1762&lt;&gt;""),"Coded",VLOOKUP(V1762,Lists!$E$1:$F$12,2,FALSE))</f>
        <v>Coded</v>
      </c>
      <c r="G1762" s="50">
        <f t="shared" ca="1" si="139"/>
        <v>2</v>
      </c>
      <c r="H1762" t="s">
        <v>3147</v>
      </c>
      <c r="J1762" s="34" t="str">
        <f t="shared" si="136"/>
        <v/>
      </c>
      <c r="K1762" s="34" t="str">
        <f t="shared" si="137"/>
        <v/>
      </c>
      <c r="O1762" t="s">
        <v>1015</v>
      </c>
      <c r="P1762" s="34" t="str">
        <f t="shared" si="140"/>
        <v/>
      </c>
      <c r="V1762" t="s">
        <v>16</v>
      </c>
      <c r="W1762" t="s">
        <v>5406</v>
      </c>
      <c r="X1762" t="s">
        <v>5407</v>
      </c>
      <c r="Y1762" t="s">
        <v>5408</v>
      </c>
      <c r="Z1762" t="s">
        <v>5409</v>
      </c>
      <c r="AA1762" t="s">
        <v>3147</v>
      </c>
      <c r="AB1762" t="s">
        <v>5411</v>
      </c>
    </row>
    <row r="1763" spans="1:28" ht="15" hidden="1" customHeight="1" x14ac:dyDescent="0.2">
      <c r="A1763" t="s">
        <v>5087</v>
      </c>
      <c r="B1763" t="s">
        <v>4837</v>
      </c>
      <c r="C1763" s="50">
        <f t="shared" ca="1" si="138"/>
        <v>45</v>
      </c>
      <c r="D1763" t="s">
        <v>4838</v>
      </c>
      <c r="F1763" s="34" t="str">
        <f>IF(AND(V1763="TEXT",AB1763&lt;&gt;""),"Coded",VLOOKUP(V1763,Lists!$E$1:$F$12,2,FALSE))</f>
        <v>Coded</v>
      </c>
      <c r="G1763" s="50">
        <f t="shared" ca="1" si="139"/>
        <v>3</v>
      </c>
      <c r="H1763" t="s">
        <v>3133</v>
      </c>
      <c r="J1763" s="34" t="str">
        <f t="shared" si="136"/>
        <v/>
      </c>
      <c r="K1763" s="34" t="str">
        <f t="shared" si="137"/>
        <v/>
      </c>
      <c r="O1763" t="s">
        <v>1015</v>
      </c>
      <c r="P1763" s="34" t="str">
        <f t="shared" si="140"/>
        <v/>
      </c>
      <c r="V1763" t="s">
        <v>16</v>
      </c>
      <c r="W1763" t="s">
        <v>5406</v>
      </c>
      <c r="X1763" t="s">
        <v>5407</v>
      </c>
      <c r="Y1763" t="s">
        <v>5408</v>
      </c>
      <c r="Z1763" t="s">
        <v>5409</v>
      </c>
      <c r="AA1763" t="s">
        <v>3133</v>
      </c>
      <c r="AB1763" t="s">
        <v>5412</v>
      </c>
    </row>
    <row r="1764" spans="1:28" ht="15" hidden="1" customHeight="1" x14ac:dyDescent="0.2">
      <c r="A1764" t="s">
        <v>5087</v>
      </c>
      <c r="B1764" t="s">
        <v>4837</v>
      </c>
      <c r="C1764" s="50">
        <f t="shared" ca="1" si="138"/>
        <v>45</v>
      </c>
      <c r="D1764" t="s">
        <v>4838</v>
      </c>
      <c r="F1764" s="34" t="str">
        <f>IF(AND(V1764="TEXT",AB1764&lt;&gt;""),"Coded",VLOOKUP(V1764,Lists!$E$1:$F$12,2,FALSE))</f>
        <v>Coded</v>
      </c>
      <c r="G1764" s="50">
        <f t="shared" ca="1" si="139"/>
        <v>4</v>
      </c>
      <c r="H1764" t="s">
        <v>4841</v>
      </c>
      <c r="J1764" s="34" t="str">
        <f t="shared" si="136"/>
        <v/>
      </c>
      <c r="K1764" s="34" t="str">
        <f t="shared" si="137"/>
        <v/>
      </c>
      <c r="O1764" t="s">
        <v>1015</v>
      </c>
      <c r="P1764" s="34" t="str">
        <f t="shared" si="140"/>
        <v/>
      </c>
      <c r="V1764" t="s">
        <v>16</v>
      </c>
      <c r="W1764" t="s">
        <v>5406</v>
      </c>
      <c r="X1764" t="s">
        <v>5407</v>
      </c>
      <c r="Y1764" t="s">
        <v>5408</v>
      </c>
      <c r="Z1764" t="s">
        <v>5409</v>
      </c>
      <c r="AA1764" t="s">
        <v>4841</v>
      </c>
      <c r="AB1764" t="s">
        <v>5413</v>
      </c>
    </row>
    <row r="1765" spans="1:28" ht="15" hidden="1" customHeight="1" x14ac:dyDescent="0.2">
      <c r="A1765" t="s">
        <v>5087</v>
      </c>
      <c r="B1765" t="s">
        <v>4837</v>
      </c>
      <c r="C1765" s="50">
        <f t="shared" ca="1" si="138"/>
        <v>45</v>
      </c>
      <c r="D1765" t="s">
        <v>4838</v>
      </c>
      <c r="F1765" s="34" t="str">
        <f>IF(AND(V1765="TEXT",AB1765&lt;&gt;""),"Coded",VLOOKUP(V1765,Lists!$E$1:$F$12,2,FALSE))</f>
        <v>Coded</v>
      </c>
      <c r="G1765" s="50">
        <f t="shared" ca="1" si="139"/>
        <v>5</v>
      </c>
      <c r="H1765" t="s">
        <v>3116</v>
      </c>
      <c r="J1765" s="34" t="str">
        <f t="shared" si="136"/>
        <v/>
      </c>
      <c r="K1765" s="34" t="str">
        <f t="shared" si="137"/>
        <v/>
      </c>
      <c r="O1765" t="s">
        <v>1015</v>
      </c>
      <c r="P1765" s="34" t="str">
        <f t="shared" si="140"/>
        <v/>
      </c>
      <c r="V1765" t="s">
        <v>16</v>
      </c>
      <c r="W1765" t="s">
        <v>5406</v>
      </c>
      <c r="X1765" t="s">
        <v>5407</v>
      </c>
      <c r="Y1765" t="s">
        <v>5408</v>
      </c>
      <c r="Z1765" t="s">
        <v>5409</v>
      </c>
      <c r="AA1765" t="s">
        <v>3116</v>
      </c>
      <c r="AB1765" t="s">
        <v>5414</v>
      </c>
    </row>
    <row r="1766" spans="1:28" ht="15" hidden="1" customHeight="1" x14ac:dyDescent="0.2">
      <c r="A1766" t="s">
        <v>5087</v>
      </c>
      <c r="B1766" t="s">
        <v>4837</v>
      </c>
      <c r="C1766" s="50">
        <f t="shared" ca="1" si="138"/>
        <v>45</v>
      </c>
      <c r="D1766" t="s">
        <v>4838</v>
      </c>
      <c r="F1766" s="34" t="str">
        <f>IF(AND(V1766="TEXT",AB1766&lt;&gt;""),"Coded",VLOOKUP(V1766,Lists!$E$1:$F$12,2,FALSE))</f>
        <v>Coded</v>
      </c>
      <c r="G1766" s="50">
        <f t="shared" ca="1" si="139"/>
        <v>6</v>
      </c>
      <c r="H1766" t="s">
        <v>3331</v>
      </c>
      <c r="J1766" s="34" t="str">
        <f t="shared" si="136"/>
        <v/>
      </c>
      <c r="K1766" s="34" t="str">
        <f t="shared" si="137"/>
        <v/>
      </c>
      <c r="O1766" t="s">
        <v>1015</v>
      </c>
      <c r="P1766" s="34" t="str">
        <f t="shared" si="140"/>
        <v/>
      </c>
      <c r="V1766" t="s">
        <v>16</v>
      </c>
      <c r="W1766" t="s">
        <v>5406</v>
      </c>
      <c r="X1766" t="s">
        <v>5407</v>
      </c>
      <c r="Y1766" t="s">
        <v>5408</v>
      </c>
      <c r="Z1766" t="s">
        <v>5409</v>
      </c>
      <c r="AA1766" t="s">
        <v>3331</v>
      </c>
      <c r="AB1766" t="s">
        <v>5415</v>
      </c>
    </row>
    <row r="1767" spans="1:28" ht="15" hidden="1" customHeight="1" x14ac:dyDescent="0.2">
      <c r="A1767" t="s">
        <v>5087</v>
      </c>
      <c r="B1767" t="s">
        <v>4837</v>
      </c>
      <c r="C1767" s="50">
        <f t="shared" ca="1" si="138"/>
        <v>45</v>
      </c>
      <c r="D1767" t="s">
        <v>4838</v>
      </c>
      <c r="F1767" s="34" t="str">
        <f>IF(AND(V1767="TEXT",AB1767&lt;&gt;""),"Coded",VLOOKUP(V1767,Lists!$E$1:$F$12,2,FALSE))</f>
        <v>Coded</v>
      </c>
      <c r="G1767" s="50">
        <f t="shared" ca="1" si="139"/>
        <v>7</v>
      </c>
      <c r="H1767" t="s">
        <v>4844</v>
      </c>
      <c r="J1767" s="34" t="str">
        <f t="shared" si="136"/>
        <v/>
      </c>
      <c r="K1767" s="34" t="str">
        <f t="shared" si="137"/>
        <v/>
      </c>
      <c r="O1767" t="s">
        <v>1015</v>
      </c>
      <c r="P1767" s="34" t="str">
        <f t="shared" si="140"/>
        <v/>
      </c>
      <c r="V1767" t="s">
        <v>16</v>
      </c>
      <c r="W1767" t="s">
        <v>5406</v>
      </c>
      <c r="X1767" t="s">
        <v>5407</v>
      </c>
      <c r="Y1767" t="s">
        <v>5408</v>
      </c>
      <c r="Z1767" t="s">
        <v>5409</v>
      </c>
      <c r="AA1767" t="s">
        <v>4844</v>
      </c>
      <c r="AB1767" t="s">
        <v>5416</v>
      </c>
    </row>
    <row r="1768" spans="1:28" ht="15" hidden="1" customHeight="1" x14ac:dyDescent="0.2">
      <c r="A1768" t="s">
        <v>5087</v>
      </c>
      <c r="B1768" t="s">
        <v>4837</v>
      </c>
      <c r="C1768" s="50">
        <f t="shared" ca="1" si="138"/>
        <v>45</v>
      </c>
      <c r="D1768" t="s">
        <v>4838</v>
      </c>
      <c r="F1768" s="34" t="str">
        <f>IF(AND(V1768="TEXT",AB1768&lt;&gt;""),"Coded",VLOOKUP(V1768,Lists!$E$1:$F$12,2,FALSE))</f>
        <v>Coded</v>
      </c>
      <c r="G1768" s="50">
        <f t="shared" ca="1" si="139"/>
        <v>8</v>
      </c>
      <c r="H1768" t="s">
        <v>4846</v>
      </c>
      <c r="J1768" s="34" t="str">
        <f t="shared" si="136"/>
        <v/>
      </c>
      <c r="K1768" s="34" t="str">
        <f t="shared" si="137"/>
        <v/>
      </c>
      <c r="O1768" t="s">
        <v>1015</v>
      </c>
      <c r="P1768" s="34" t="str">
        <f t="shared" si="140"/>
        <v/>
      </c>
      <c r="V1768" t="s">
        <v>16</v>
      </c>
      <c r="W1768" t="s">
        <v>5406</v>
      </c>
      <c r="X1768" t="s">
        <v>5407</v>
      </c>
      <c r="Y1768" t="s">
        <v>5408</v>
      </c>
      <c r="Z1768" t="s">
        <v>5409</v>
      </c>
      <c r="AA1768" t="s">
        <v>4846</v>
      </c>
      <c r="AB1768" t="s">
        <v>5417</v>
      </c>
    </row>
    <row r="1769" spans="1:28" ht="15" hidden="1" customHeight="1" x14ac:dyDescent="0.2">
      <c r="A1769" t="s">
        <v>5087</v>
      </c>
      <c r="B1769" t="s">
        <v>4837</v>
      </c>
      <c r="C1769" s="50">
        <f t="shared" ca="1" si="138"/>
        <v>45</v>
      </c>
      <c r="D1769" t="s">
        <v>4838</v>
      </c>
      <c r="F1769" s="34" t="str">
        <f>IF(AND(V1769="TEXT",AB1769&lt;&gt;""),"Coded",VLOOKUP(V1769,Lists!$E$1:$F$12,2,FALSE))</f>
        <v>Coded</v>
      </c>
      <c r="G1769" s="50">
        <f t="shared" ca="1" si="139"/>
        <v>9</v>
      </c>
      <c r="H1769" t="s">
        <v>3120</v>
      </c>
      <c r="J1769" s="34" t="str">
        <f t="shared" si="136"/>
        <v/>
      </c>
      <c r="K1769" s="34" t="str">
        <f t="shared" si="137"/>
        <v/>
      </c>
      <c r="O1769" t="s">
        <v>1015</v>
      </c>
      <c r="P1769" s="34" t="str">
        <f t="shared" si="140"/>
        <v/>
      </c>
      <c r="V1769" t="s">
        <v>16</v>
      </c>
      <c r="W1769" t="s">
        <v>5406</v>
      </c>
      <c r="X1769" t="s">
        <v>5407</v>
      </c>
      <c r="Y1769" t="s">
        <v>5408</v>
      </c>
      <c r="Z1769" t="s">
        <v>5409</v>
      </c>
      <c r="AA1769" t="s">
        <v>3120</v>
      </c>
      <c r="AB1769" t="s">
        <v>5418</v>
      </c>
    </row>
    <row r="1770" spans="1:28" ht="15" hidden="1" customHeight="1" x14ac:dyDescent="0.2">
      <c r="A1770" t="s">
        <v>5087</v>
      </c>
      <c r="B1770" t="s">
        <v>4837</v>
      </c>
      <c r="C1770" s="50">
        <f t="shared" ca="1" si="138"/>
        <v>45</v>
      </c>
      <c r="D1770" t="s">
        <v>4838</v>
      </c>
      <c r="F1770" s="34" t="str">
        <f>IF(AND(V1770="TEXT",AB1770&lt;&gt;""),"Coded",VLOOKUP(V1770,Lists!$E$1:$F$12,2,FALSE))</f>
        <v>Coded</v>
      </c>
      <c r="G1770" s="50">
        <f t="shared" ca="1" si="139"/>
        <v>10</v>
      </c>
      <c r="H1770" t="s">
        <v>3140</v>
      </c>
      <c r="J1770" s="34" t="str">
        <f t="shared" si="136"/>
        <v/>
      </c>
      <c r="K1770" s="34" t="str">
        <f t="shared" si="137"/>
        <v/>
      </c>
      <c r="O1770" t="s">
        <v>1015</v>
      </c>
      <c r="P1770" s="34" t="str">
        <f t="shared" si="140"/>
        <v/>
      </c>
      <c r="V1770" t="s">
        <v>16</v>
      </c>
      <c r="W1770" t="s">
        <v>5406</v>
      </c>
      <c r="X1770" t="s">
        <v>5407</v>
      </c>
      <c r="Y1770" t="s">
        <v>5408</v>
      </c>
      <c r="Z1770" t="s">
        <v>5409</v>
      </c>
      <c r="AA1770" t="s">
        <v>3140</v>
      </c>
      <c r="AB1770" t="s">
        <v>5419</v>
      </c>
    </row>
    <row r="1771" spans="1:28" ht="15" hidden="1" customHeight="1" x14ac:dyDescent="0.2">
      <c r="A1771" t="s">
        <v>5087</v>
      </c>
      <c r="B1771" t="s">
        <v>4837</v>
      </c>
      <c r="C1771" s="50">
        <f t="shared" ca="1" si="138"/>
        <v>45</v>
      </c>
      <c r="D1771" t="s">
        <v>4838</v>
      </c>
      <c r="F1771" s="34" t="str">
        <f>IF(AND(V1771="TEXT",AB1771&lt;&gt;""),"Coded",VLOOKUP(V1771,Lists!$E$1:$F$12,2,FALSE))</f>
        <v>Coded</v>
      </c>
      <c r="G1771" s="50">
        <f t="shared" ca="1" si="139"/>
        <v>11</v>
      </c>
      <c r="H1771" t="s">
        <v>3126</v>
      </c>
      <c r="J1771" s="34" t="str">
        <f t="shared" si="136"/>
        <v/>
      </c>
      <c r="K1771" s="34" t="str">
        <f t="shared" si="137"/>
        <v/>
      </c>
      <c r="O1771" t="s">
        <v>1015</v>
      </c>
      <c r="P1771" s="34" t="str">
        <f t="shared" si="140"/>
        <v/>
      </c>
      <c r="V1771" t="s">
        <v>16</v>
      </c>
      <c r="W1771" t="s">
        <v>5406</v>
      </c>
      <c r="X1771" t="s">
        <v>5407</v>
      </c>
      <c r="Y1771" t="s">
        <v>5408</v>
      </c>
      <c r="Z1771" t="s">
        <v>5409</v>
      </c>
      <c r="AA1771" t="s">
        <v>3126</v>
      </c>
      <c r="AB1771" t="s">
        <v>5420</v>
      </c>
    </row>
    <row r="1772" spans="1:28" ht="15" hidden="1" customHeight="1" x14ac:dyDescent="0.2">
      <c r="A1772" t="s">
        <v>5087</v>
      </c>
      <c r="B1772" t="s">
        <v>4837</v>
      </c>
      <c r="C1772" s="50">
        <f t="shared" ca="1" si="138"/>
        <v>45</v>
      </c>
      <c r="D1772" t="s">
        <v>4838</v>
      </c>
      <c r="F1772" s="34" t="str">
        <f>IF(AND(V1772="TEXT",AB1772&lt;&gt;""),"Coded",VLOOKUP(V1772,Lists!$E$1:$F$12,2,FALSE))</f>
        <v>Coded</v>
      </c>
      <c r="G1772" s="50">
        <f t="shared" ca="1" si="139"/>
        <v>12</v>
      </c>
      <c r="H1772" t="s">
        <v>580</v>
      </c>
      <c r="J1772" s="34" t="str">
        <f t="shared" si="136"/>
        <v/>
      </c>
      <c r="K1772" s="34" t="str">
        <f t="shared" si="137"/>
        <v/>
      </c>
      <c r="O1772" t="s">
        <v>1015</v>
      </c>
      <c r="P1772" s="34" t="str">
        <f t="shared" si="140"/>
        <v/>
      </c>
      <c r="V1772" t="s">
        <v>16</v>
      </c>
      <c r="W1772" t="s">
        <v>5406</v>
      </c>
      <c r="X1772" t="s">
        <v>5407</v>
      </c>
      <c r="Y1772" t="s">
        <v>5408</v>
      </c>
      <c r="Z1772" t="s">
        <v>5409</v>
      </c>
      <c r="AA1772" t="s">
        <v>580</v>
      </c>
      <c r="AB1772" t="s">
        <v>5421</v>
      </c>
    </row>
    <row r="1773" spans="1:28" ht="15" hidden="1" customHeight="1" x14ac:dyDescent="0.2">
      <c r="A1773" t="s">
        <v>5087</v>
      </c>
      <c r="B1773" t="s">
        <v>4837</v>
      </c>
      <c r="C1773" s="50">
        <f t="shared" ca="1" si="138"/>
        <v>46</v>
      </c>
      <c r="D1773" t="s">
        <v>4848</v>
      </c>
      <c r="F1773" s="34" t="str">
        <f>IF(AND(V1773="TEXT",AB1773&lt;&gt;""),"Coded",VLOOKUP(V1773,Lists!$E$1:$F$12,2,FALSE))</f>
        <v>Coded</v>
      </c>
      <c r="G1773" s="50">
        <f t="shared" ca="1" si="139"/>
        <v>1</v>
      </c>
      <c r="H1773" t="s">
        <v>3151</v>
      </c>
      <c r="J1773" s="34" t="str">
        <f t="shared" si="136"/>
        <v/>
      </c>
      <c r="K1773" s="34" t="str">
        <f t="shared" si="137"/>
        <v/>
      </c>
      <c r="O1773" t="s">
        <v>1015</v>
      </c>
      <c r="P1773" s="34" t="str">
        <f t="shared" si="140"/>
        <v/>
      </c>
      <c r="V1773" t="s">
        <v>16</v>
      </c>
      <c r="W1773" t="s">
        <v>5422</v>
      </c>
      <c r="X1773" t="s">
        <v>5423</v>
      </c>
      <c r="Y1773" t="s">
        <v>5408</v>
      </c>
      <c r="Z1773" t="s">
        <v>5409</v>
      </c>
      <c r="AA1773" t="s">
        <v>3151</v>
      </c>
      <c r="AB1773" t="s">
        <v>5410</v>
      </c>
    </row>
    <row r="1774" spans="1:28" ht="15" hidden="1" customHeight="1" x14ac:dyDescent="0.2">
      <c r="A1774" t="s">
        <v>5087</v>
      </c>
      <c r="B1774" t="s">
        <v>4837</v>
      </c>
      <c r="C1774" s="50">
        <f t="shared" ca="1" si="138"/>
        <v>46</v>
      </c>
      <c r="D1774" t="s">
        <v>4848</v>
      </c>
      <c r="F1774" s="34" t="str">
        <f>IF(AND(V1774="TEXT",AB1774&lt;&gt;""),"Coded",VLOOKUP(V1774,Lists!$E$1:$F$12,2,FALSE))</f>
        <v>Coded</v>
      </c>
      <c r="G1774" s="50">
        <f t="shared" ca="1" si="139"/>
        <v>2</v>
      </c>
      <c r="H1774" t="s">
        <v>3147</v>
      </c>
      <c r="J1774" s="34" t="str">
        <f t="shared" si="136"/>
        <v/>
      </c>
      <c r="K1774" s="34" t="str">
        <f t="shared" si="137"/>
        <v/>
      </c>
      <c r="O1774" t="s">
        <v>1015</v>
      </c>
      <c r="P1774" s="34" t="str">
        <f t="shared" si="140"/>
        <v/>
      </c>
      <c r="V1774" t="s">
        <v>16</v>
      </c>
      <c r="W1774" t="s">
        <v>5422</v>
      </c>
      <c r="X1774" t="s">
        <v>5423</v>
      </c>
      <c r="Y1774" t="s">
        <v>5408</v>
      </c>
      <c r="Z1774" t="s">
        <v>5409</v>
      </c>
      <c r="AA1774" t="s">
        <v>3147</v>
      </c>
      <c r="AB1774" t="s">
        <v>5411</v>
      </c>
    </row>
    <row r="1775" spans="1:28" ht="15" hidden="1" customHeight="1" x14ac:dyDescent="0.2">
      <c r="A1775" t="s">
        <v>5087</v>
      </c>
      <c r="B1775" t="s">
        <v>4837</v>
      </c>
      <c r="C1775" s="50">
        <f t="shared" ca="1" si="138"/>
        <v>46</v>
      </c>
      <c r="D1775" t="s">
        <v>4848</v>
      </c>
      <c r="F1775" s="34" t="str">
        <f>IF(AND(V1775="TEXT",AB1775&lt;&gt;""),"Coded",VLOOKUP(V1775,Lists!$E$1:$F$12,2,FALSE))</f>
        <v>Coded</v>
      </c>
      <c r="G1775" s="50">
        <f t="shared" ca="1" si="139"/>
        <v>3</v>
      </c>
      <c r="H1775" t="s">
        <v>3133</v>
      </c>
      <c r="J1775" s="34" t="str">
        <f t="shared" si="136"/>
        <v/>
      </c>
      <c r="K1775" s="34" t="str">
        <f t="shared" si="137"/>
        <v/>
      </c>
      <c r="O1775" t="s">
        <v>1015</v>
      </c>
      <c r="P1775" s="34" t="str">
        <f t="shared" si="140"/>
        <v/>
      </c>
      <c r="V1775" t="s">
        <v>16</v>
      </c>
      <c r="W1775" t="s">
        <v>5422</v>
      </c>
      <c r="X1775" t="s">
        <v>5423</v>
      </c>
      <c r="Y1775" t="s">
        <v>5408</v>
      </c>
      <c r="Z1775" t="s">
        <v>5409</v>
      </c>
      <c r="AA1775" t="s">
        <v>3133</v>
      </c>
      <c r="AB1775" t="s">
        <v>5412</v>
      </c>
    </row>
    <row r="1776" spans="1:28" ht="15" hidden="1" customHeight="1" x14ac:dyDescent="0.2">
      <c r="A1776" t="s">
        <v>5087</v>
      </c>
      <c r="B1776" t="s">
        <v>4837</v>
      </c>
      <c r="C1776" s="50">
        <f t="shared" ca="1" si="138"/>
        <v>46</v>
      </c>
      <c r="D1776" t="s">
        <v>4848</v>
      </c>
      <c r="F1776" s="34" t="str">
        <f>IF(AND(V1776="TEXT",AB1776&lt;&gt;""),"Coded",VLOOKUP(V1776,Lists!$E$1:$F$12,2,FALSE))</f>
        <v>Coded</v>
      </c>
      <c r="G1776" s="50">
        <f t="shared" ca="1" si="139"/>
        <v>4</v>
      </c>
      <c r="H1776" t="s">
        <v>4841</v>
      </c>
      <c r="J1776" s="34" t="str">
        <f t="shared" si="136"/>
        <v/>
      </c>
      <c r="K1776" s="34" t="str">
        <f t="shared" si="137"/>
        <v/>
      </c>
      <c r="O1776" t="s">
        <v>1015</v>
      </c>
      <c r="P1776" s="34" t="str">
        <f t="shared" si="140"/>
        <v/>
      </c>
      <c r="V1776" t="s">
        <v>16</v>
      </c>
      <c r="W1776" t="s">
        <v>5422</v>
      </c>
      <c r="X1776" t="s">
        <v>5423</v>
      </c>
      <c r="Y1776" t="s">
        <v>5408</v>
      </c>
      <c r="Z1776" t="s">
        <v>5409</v>
      </c>
      <c r="AA1776" t="s">
        <v>4841</v>
      </c>
      <c r="AB1776" t="s">
        <v>5413</v>
      </c>
    </row>
    <row r="1777" spans="1:28" ht="15" hidden="1" customHeight="1" x14ac:dyDescent="0.2">
      <c r="A1777" t="s">
        <v>5087</v>
      </c>
      <c r="B1777" t="s">
        <v>4837</v>
      </c>
      <c r="C1777" s="50">
        <f t="shared" ca="1" si="138"/>
        <v>46</v>
      </c>
      <c r="D1777" t="s">
        <v>4848</v>
      </c>
      <c r="F1777" s="34" t="str">
        <f>IF(AND(V1777="TEXT",AB1777&lt;&gt;""),"Coded",VLOOKUP(V1777,Lists!$E$1:$F$12,2,FALSE))</f>
        <v>Coded</v>
      </c>
      <c r="G1777" s="50">
        <f t="shared" ca="1" si="139"/>
        <v>5</v>
      </c>
      <c r="H1777" t="s">
        <v>3116</v>
      </c>
      <c r="J1777" s="34" t="str">
        <f t="shared" si="136"/>
        <v/>
      </c>
      <c r="K1777" s="34" t="str">
        <f t="shared" si="137"/>
        <v/>
      </c>
      <c r="O1777" t="s">
        <v>1015</v>
      </c>
      <c r="P1777" s="34" t="str">
        <f t="shared" si="140"/>
        <v/>
      </c>
      <c r="V1777" t="s">
        <v>16</v>
      </c>
      <c r="W1777" t="s">
        <v>5422</v>
      </c>
      <c r="X1777" t="s">
        <v>5423</v>
      </c>
      <c r="Y1777" t="s">
        <v>5408</v>
      </c>
      <c r="Z1777" t="s">
        <v>5409</v>
      </c>
      <c r="AA1777" t="s">
        <v>3116</v>
      </c>
      <c r="AB1777" t="s">
        <v>5414</v>
      </c>
    </row>
    <row r="1778" spans="1:28" ht="15" hidden="1" customHeight="1" x14ac:dyDescent="0.2">
      <c r="A1778" t="s">
        <v>5087</v>
      </c>
      <c r="B1778" t="s">
        <v>4837</v>
      </c>
      <c r="C1778" s="50">
        <f t="shared" ca="1" si="138"/>
        <v>46</v>
      </c>
      <c r="D1778" t="s">
        <v>4848</v>
      </c>
      <c r="F1778" s="34" t="str">
        <f>IF(AND(V1778="TEXT",AB1778&lt;&gt;""),"Coded",VLOOKUP(V1778,Lists!$E$1:$F$12,2,FALSE))</f>
        <v>Coded</v>
      </c>
      <c r="G1778" s="50">
        <f t="shared" ca="1" si="139"/>
        <v>6</v>
      </c>
      <c r="H1778" t="s">
        <v>3331</v>
      </c>
      <c r="J1778" s="34" t="str">
        <f t="shared" si="136"/>
        <v/>
      </c>
      <c r="K1778" s="34" t="str">
        <f t="shared" si="137"/>
        <v/>
      </c>
      <c r="O1778" t="s">
        <v>1015</v>
      </c>
      <c r="P1778" s="34" t="str">
        <f t="shared" si="140"/>
        <v/>
      </c>
      <c r="V1778" t="s">
        <v>16</v>
      </c>
      <c r="W1778" t="s">
        <v>5422</v>
      </c>
      <c r="X1778" t="s">
        <v>5423</v>
      </c>
      <c r="Y1778" t="s">
        <v>5408</v>
      </c>
      <c r="Z1778" t="s">
        <v>5409</v>
      </c>
      <c r="AA1778" t="s">
        <v>3331</v>
      </c>
      <c r="AB1778" t="s">
        <v>5415</v>
      </c>
    </row>
    <row r="1779" spans="1:28" ht="15" hidden="1" customHeight="1" x14ac:dyDescent="0.2">
      <c r="A1779" t="s">
        <v>5087</v>
      </c>
      <c r="B1779" t="s">
        <v>4837</v>
      </c>
      <c r="C1779" s="50">
        <f t="shared" ca="1" si="138"/>
        <v>46</v>
      </c>
      <c r="D1779" t="s">
        <v>4848</v>
      </c>
      <c r="F1779" s="34" t="str">
        <f>IF(AND(V1779="TEXT",AB1779&lt;&gt;""),"Coded",VLOOKUP(V1779,Lists!$E$1:$F$12,2,FALSE))</f>
        <v>Coded</v>
      </c>
      <c r="G1779" s="50">
        <f t="shared" ca="1" si="139"/>
        <v>7</v>
      </c>
      <c r="H1779" t="s">
        <v>4844</v>
      </c>
      <c r="J1779" s="34" t="str">
        <f t="shared" si="136"/>
        <v/>
      </c>
      <c r="K1779" s="34" t="str">
        <f t="shared" si="137"/>
        <v/>
      </c>
      <c r="O1779" t="s">
        <v>1015</v>
      </c>
      <c r="P1779" s="34" t="str">
        <f t="shared" si="140"/>
        <v/>
      </c>
      <c r="V1779" t="s">
        <v>16</v>
      </c>
      <c r="W1779" t="s">
        <v>5422</v>
      </c>
      <c r="X1779" t="s">
        <v>5423</v>
      </c>
      <c r="Y1779" t="s">
        <v>5408</v>
      </c>
      <c r="Z1779" t="s">
        <v>5409</v>
      </c>
      <c r="AA1779" t="s">
        <v>4844</v>
      </c>
      <c r="AB1779" t="s">
        <v>5416</v>
      </c>
    </row>
    <row r="1780" spans="1:28" ht="15" hidden="1" customHeight="1" x14ac:dyDescent="0.2">
      <c r="A1780" t="s">
        <v>5087</v>
      </c>
      <c r="B1780" t="s">
        <v>4837</v>
      </c>
      <c r="C1780" s="50">
        <f t="shared" ca="1" si="138"/>
        <v>46</v>
      </c>
      <c r="D1780" t="s">
        <v>4848</v>
      </c>
      <c r="F1780" s="34" t="str">
        <f>IF(AND(V1780="TEXT",AB1780&lt;&gt;""),"Coded",VLOOKUP(V1780,Lists!$E$1:$F$12,2,FALSE))</f>
        <v>Coded</v>
      </c>
      <c r="G1780" s="50">
        <f t="shared" ca="1" si="139"/>
        <v>8</v>
      </c>
      <c r="H1780" t="s">
        <v>4846</v>
      </c>
      <c r="J1780" s="34" t="str">
        <f t="shared" si="136"/>
        <v/>
      </c>
      <c r="K1780" s="34" t="str">
        <f t="shared" si="137"/>
        <v/>
      </c>
      <c r="O1780" t="s">
        <v>1015</v>
      </c>
      <c r="P1780" s="34" t="str">
        <f t="shared" si="140"/>
        <v/>
      </c>
      <c r="V1780" t="s">
        <v>16</v>
      </c>
      <c r="W1780" t="s">
        <v>5422</v>
      </c>
      <c r="X1780" t="s">
        <v>5423</v>
      </c>
      <c r="Y1780" t="s">
        <v>5408</v>
      </c>
      <c r="Z1780" t="s">
        <v>5409</v>
      </c>
      <c r="AA1780" t="s">
        <v>4846</v>
      </c>
      <c r="AB1780" t="s">
        <v>5417</v>
      </c>
    </row>
    <row r="1781" spans="1:28" ht="15" hidden="1" customHeight="1" x14ac:dyDescent="0.2">
      <c r="A1781" t="s">
        <v>5087</v>
      </c>
      <c r="B1781" t="s">
        <v>4837</v>
      </c>
      <c r="C1781" s="50">
        <f t="shared" ca="1" si="138"/>
        <v>46</v>
      </c>
      <c r="D1781" t="s">
        <v>4848</v>
      </c>
      <c r="F1781" s="34" t="str">
        <f>IF(AND(V1781="TEXT",AB1781&lt;&gt;""),"Coded",VLOOKUP(V1781,Lists!$E$1:$F$12,2,FALSE))</f>
        <v>Coded</v>
      </c>
      <c r="G1781" s="50">
        <f t="shared" ca="1" si="139"/>
        <v>9</v>
      </c>
      <c r="H1781" t="s">
        <v>3120</v>
      </c>
      <c r="J1781" s="34" t="str">
        <f t="shared" si="136"/>
        <v/>
      </c>
      <c r="K1781" s="34" t="str">
        <f t="shared" si="137"/>
        <v/>
      </c>
      <c r="O1781" t="s">
        <v>1015</v>
      </c>
      <c r="P1781" s="34" t="str">
        <f t="shared" si="140"/>
        <v/>
      </c>
      <c r="V1781" t="s">
        <v>16</v>
      </c>
      <c r="W1781" t="s">
        <v>5422</v>
      </c>
      <c r="X1781" t="s">
        <v>5423</v>
      </c>
      <c r="Y1781" t="s">
        <v>5408</v>
      </c>
      <c r="Z1781" t="s">
        <v>5409</v>
      </c>
      <c r="AA1781" t="s">
        <v>3120</v>
      </c>
      <c r="AB1781" t="s">
        <v>5418</v>
      </c>
    </row>
    <row r="1782" spans="1:28" ht="15" hidden="1" customHeight="1" x14ac:dyDescent="0.2">
      <c r="A1782" t="s">
        <v>5087</v>
      </c>
      <c r="B1782" t="s">
        <v>4837</v>
      </c>
      <c r="C1782" s="50">
        <f t="shared" ca="1" si="138"/>
        <v>46</v>
      </c>
      <c r="D1782" t="s">
        <v>4848</v>
      </c>
      <c r="F1782" s="34" t="str">
        <f>IF(AND(V1782="TEXT",AB1782&lt;&gt;""),"Coded",VLOOKUP(V1782,Lists!$E$1:$F$12,2,FALSE))</f>
        <v>Coded</v>
      </c>
      <c r="G1782" s="50">
        <f t="shared" ca="1" si="139"/>
        <v>10</v>
      </c>
      <c r="H1782" t="s">
        <v>3140</v>
      </c>
      <c r="J1782" s="34" t="str">
        <f t="shared" si="136"/>
        <v/>
      </c>
      <c r="K1782" s="34" t="str">
        <f t="shared" si="137"/>
        <v/>
      </c>
      <c r="O1782" t="s">
        <v>1015</v>
      </c>
      <c r="P1782" s="34" t="str">
        <f t="shared" si="140"/>
        <v/>
      </c>
      <c r="V1782" t="s">
        <v>16</v>
      </c>
      <c r="W1782" t="s">
        <v>5422</v>
      </c>
      <c r="X1782" t="s">
        <v>5423</v>
      </c>
      <c r="Y1782" t="s">
        <v>5408</v>
      </c>
      <c r="Z1782" t="s">
        <v>5409</v>
      </c>
      <c r="AA1782" t="s">
        <v>3140</v>
      </c>
      <c r="AB1782" t="s">
        <v>5419</v>
      </c>
    </row>
    <row r="1783" spans="1:28" ht="15" hidden="1" customHeight="1" x14ac:dyDescent="0.2">
      <c r="A1783" t="s">
        <v>5087</v>
      </c>
      <c r="B1783" t="s">
        <v>4837</v>
      </c>
      <c r="C1783" s="50">
        <f t="shared" ca="1" si="138"/>
        <v>46</v>
      </c>
      <c r="D1783" t="s">
        <v>4848</v>
      </c>
      <c r="F1783" s="34" t="str">
        <f>IF(AND(V1783="TEXT",AB1783&lt;&gt;""),"Coded",VLOOKUP(V1783,Lists!$E$1:$F$12,2,FALSE))</f>
        <v>Coded</v>
      </c>
      <c r="G1783" s="50">
        <f t="shared" ca="1" si="139"/>
        <v>11</v>
      </c>
      <c r="H1783" t="s">
        <v>3126</v>
      </c>
      <c r="J1783" s="34" t="str">
        <f t="shared" si="136"/>
        <v/>
      </c>
      <c r="K1783" s="34" t="str">
        <f t="shared" si="137"/>
        <v/>
      </c>
      <c r="O1783" t="s">
        <v>1015</v>
      </c>
      <c r="P1783" s="34" t="str">
        <f t="shared" si="140"/>
        <v/>
      </c>
      <c r="V1783" t="s">
        <v>16</v>
      </c>
      <c r="W1783" t="s">
        <v>5422</v>
      </c>
      <c r="X1783" t="s">
        <v>5423</v>
      </c>
      <c r="Y1783" t="s">
        <v>5408</v>
      </c>
      <c r="Z1783" t="s">
        <v>5409</v>
      </c>
      <c r="AA1783" t="s">
        <v>3126</v>
      </c>
      <c r="AB1783" t="s">
        <v>5420</v>
      </c>
    </row>
    <row r="1784" spans="1:28" ht="15" hidden="1" customHeight="1" x14ac:dyDescent="0.2">
      <c r="A1784" t="s">
        <v>5087</v>
      </c>
      <c r="B1784" t="s">
        <v>4837</v>
      </c>
      <c r="C1784" s="50">
        <f t="shared" ca="1" si="138"/>
        <v>46</v>
      </c>
      <c r="D1784" t="s">
        <v>4848</v>
      </c>
      <c r="F1784" s="34" t="str">
        <f>IF(AND(V1784="TEXT",AB1784&lt;&gt;""),"Coded",VLOOKUP(V1784,Lists!$E$1:$F$12,2,FALSE))</f>
        <v>Coded</v>
      </c>
      <c r="G1784" s="50">
        <f t="shared" ca="1" si="139"/>
        <v>12</v>
      </c>
      <c r="H1784" t="s">
        <v>580</v>
      </c>
      <c r="J1784" s="34" t="str">
        <f t="shared" si="136"/>
        <v/>
      </c>
      <c r="K1784" s="34" t="str">
        <f t="shared" si="137"/>
        <v/>
      </c>
      <c r="O1784" t="s">
        <v>1015</v>
      </c>
      <c r="P1784" s="34" t="str">
        <f t="shared" si="140"/>
        <v/>
      </c>
      <c r="V1784" t="s">
        <v>16</v>
      </c>
      <c r="W1784" t="s">
        <v>5422</v>
      </c>
      <c r="X1784" t="s">
        <v>5423</v>
      </c>
      <c r="Y1784" t="s">
        <v>5408</v>
      </c>
      <c r="Z1784" t="s">
        <v>5409</v>
      </c>
      <c r="AA1784" t="s">
        <v>580</v>
      </c>
      <c r="AB1784" t="s">
        <v>5421</v>
      </c>
    </row>
    <row r="1785" spans="1:28" ht="15" hidden="1" customHeight="1" x14ac:dyDescent="0.2">
      <c r="A1785" t="s">
        <v>5087</v>
      </c>
      <c r="B1785" t="s">
        <v>4837</v>
      </c>
      <c r="C1785" s="50">
        <f t="shared" ca="1" si="138"/>
        <v>47</v>
      </c>
      <c r="D1785" t="s">
        <v>4851</v>
      </c>
      <c r="F1785" s="34" t="str">
        <f>IF(AND(V1785="TEXT",AB1785&lt;&gt;""),"Coded",VLOOKUP(V1785,Lists!$E$1:$F$12,2,FALSE))</f>
        <v>Coded</v>
      </c>
      <c r="G1785" s="50">
        <f t="shared" ca="1" si="139"/>
        <v>1</v>
      </c>
      <c r="H1785" t="s">
        <v>3151</v>
      </c>
      <c r="J1785" s="34" t="str">
        <f t="shared" si="136"/>
        <v/>
      </c>
      <c r="K1785" s="34" t="str">
        <f t="shared" si="137"/>
        <v/>
      </c>
      <c r="O1785" t="s">
        <v>1015</v>
      </c>
      <c r="P1785" s="34" t="str">
        <f t="shared" si="140"/>
        <v/>
      </c>
      <c r="V1785" t="s">
        <v>16</v>
      </c>
      <c r="W1785" t="s">
        <v>5424</v>
      </c>
      <c r="X1785" t="s">
        <v>5425</v>
      </c>
      <c r="Y1785" t="s">
        <v>5408</v>
      </c>
      <c r="Z1785" t="s">
        <v>5409</v>
      </c>
      <c r="AA1785" t="s">
        <v>3151</v>
      </c>
      <c r="AB1785" t="s">
        <v>5410</v>
      </c>
    </row>
    <row r="1786" spans="1:28" ht="15" hidden="1" customHeight="1" x14ac:dyDescent="0.2">
      <c r="A1786" t="s">
        <v>5087</v>
      </c>
      <c r="B1786" t="s">
        <v>4837</v>
      </c>
      <c r="C1786" s="50">
        <f t="shared" ca="1" si="138"/>
        <v>47</v>
      </c>
      <c r="D1786" t="s">
        <v>4851</v>
      </c>
      <c r="F1786" s="34" t="str">
        <f>IF(AND(V1786="TEXT",AB1786&lt;&gt;""),"Coded",VLOOKUP(V1786,Lists!$E$1:$F$12,2,FALSE))</f>
        <v>Coded</v>
      </c>
      <c r="G1786" s="50">
        <f t="shared" ca="1" si="139"/>
        <v>2</v>
      </c>
      <c r="H1786" t="s">
        <v>3147</v>
      </c>
      <c r="J1786" s="34" t="str">
        <f t="shared" si="136"/>
        <v/>
      </c>
      <c r="K1786" s="34" t="str">
        <f t="shared" si="137"/>
        <v/>
      </c>
      <c r="O1786" t="s">
        <v>1015</v>
      </c>
      <c r="P1786" s="34" t="str">
        <f t="shared" si="140"/>
        <v/>
      </c>
      <c r="V1786" t="s">
        <v>16</v>
      </c>
      <c r="W1786" t="s">
        <v>5424</v>
      </c>
      <c r="X1786" t="s">
        <v>5425</v>
      </c>
      <c r="Y1786" t="s">
        <v>5408</v>
      </c>
      <c r="Z1786" t="s">
        <v>5409</v>
      </c>
      <c r="AA1786" t="s">
        <v>3147</v>
      </c>
      <c r="AB1786" t="s">
        <v>5411</v>
      </c>
    </row>
    <row r="1787" spans="1:28" ht="15" hidden="1" customHeight="1" x14ac:dyDescent="0.2">
      <c r="A1787" t="s">
        <v>5087</v>
      </c>
      <c r="B1787" t="s">
        <v>4837</v>
      </c>
      <c r="C1787" s="50">
        <f t="shared" ca="1" si="138"/>
        <v>47</v>
      </c>
      <c r="D1787" t="s">
        <v>4851</v>
      </c>
      <c r="F1787" s="34" t="str">
        <f>IF(AND(V1787="TEXT",AB1787&lt;&gt;""),"Coded",VLOOKUP(V1787,Lists!$E$1:$F$12,2,FALSE))</f>
        <v>Coded</v>
      </c>
      <c r="G1787" s="50">
        <f t="shared" ca="1" si="139"/>
        <v>3</v>
      </c>
      <c r="H1787" t="s">
        <v>3133</v>
      </c>
      <c r="J1787" s="34" t="str">
        <f t="shared" si="136"/>
        <v/>
      </c>
      <c r="K1787" s="34" t="str">
        <f t="shared" si="137"/>
        <v/>
      </c>
      <c r="O1787" t="s">
        <v>1015</v>
      </c>
      <c r="P1787" s="34" t="str">
        <f t="shared" si="140"/>
        <v/>
      </c>
      <c r="V1787" t="s">
        <v>16</v>
      </c>
      <c r="W1787" t="s">
        <v>5424</v>
      </c>
      <c r="X1787" t="s">
        <v>5425</v>
      </c>
      <c r="Y1787" t="s">
        <v>5408</v>
      </c>
      <c r="Z1787" t="s">
        <v>5409</v>
      </c>
      <c r="AA1787" t="s">
        <v>3133</v>
      </c>
      <c r="AB1787" t="s">
        <v>5412</v>
      </c>
    </row>
    <row r="1788" spans="1:28" ht="15" hidden="1" customHeight="1" x14ac:dyDescent="0.2">
      <c r="A1788" t="s">
        <v>5087</v>
      </c>
      <c r="B1788" t="s">
        <v>4837</v>
      </c>
      <c r="C1788" s="50">
        <f t="shared" ca="1" si="138"/>
        <v>47</v>
      </c>
      <c r="D1788" t="s">
        <v>4851</v>
      </c>
      <c r="F1788" s="34" t="str">
        <f>IF(AND(V1788="TEXT",AB1788&lt;&gt;""),"Coded",VLOOKUP(V1788,Lists!$E$1:$F$12,2,FALSE))</f>
        <v>Coded</v>
      </c>
      <c r="G1788" s="50">
        <f t="shared" ca="1" si="139"/>
        <v>4</v>
      </c>
      <c r="H1788" t="s">
        <v>4841</v>
      </c>
      <c r="J1788" s="34" t="str">
        <f t="shared" si="136"/>
        <v/>
      </c>
      <c r="K1788" s="34" t="str">
        <f t="shared" si="137"/>
        <v/>
      </c>
      <c r="O1788" t="s">
        <v>1015</v>
      </c>
      <c r="P1788" s="34" t="str">
        <f t="shared" si="140"/>
        <v/>
      </c>
      <c r="V1788" t="s">
        <v>16</v>
      </c>
      <c r="W1788" t="s">
        <v>5424</v>
      </c>
      <c r="X1788" t="s">
        <v>5425</v>
      </c>
      <c r="Y1788" t="s">
        <v>5408</v>
      </c>
      <c r="Z1788" t="s">
        <v>5409</v>
      </c>
      <c r="AA1788" t="s">
        <v>4841</v>
      </c>
      <c r="AB1788" t="s">
        <v>5413</v>
      </c>
    </row>
    <row r="1789" spans="1:28" ht="15" hidden="1" customHeight="1" x14ac:dyDescent="0.2">
      <c r="A1789" t="s">
        <v>5087</v>
      </c>
      <c r="B1789" t="s">
        <v>4837</v>
      </c>
      <c r="C1789" s="50">
        <f t="shared" ca="1" si="138"/>
        <v>47</v>
      </c>
      <c r="D1789" t="s">
        <v>4851</v>
      </c>
      <c r="F1789" s="34" t="str">
        <f>IF(AND(V1789="TEXT",AB1789&lt;&gt;""),"Coded",VLOOKUP(V1789,Lists!$E$1:$F$12,2,FALSE))</f>
        <v>Coded</v>
      </c>
      <c r="G1789" s="50">
        <f t="shared" ca="1" si="139"/>
        <v>5</v>
      </c>
      <c r="H1789" t="s">
        <v>3116</v>
      </c>
      <c r="J1789" s="34" t="str">
        <f t="shared" si="136"/>
        <v/>
      </c>
      <c r="K1789" s="34" t="str">
        <f t="shared" si="137"/>
        <v/>
      </c>
      <c r="O1789" t="s">
        <v>1015</v>
      </c>
      <c r="P1789" s="34" t="str">
        <f t="shared" si="140"/>
        <v/>
      </c>
      <c r="V1789" t="s">
        <v>16</v>
      </c>
      <c r="W1789" t="s">
        <v>5424</v>
      </c>
      <c r="X1789" t="s">
        <v>5425</v>
      </c>
      <c r="Y1789" t="s">
        <v>5408</v>
      </c>
      <c r="Z1789" t="s">
        <v>5409</v>
      </c>
      <c r="AA1789" t="s">
        <v>3116</v>
      </c>
      <c r="AB1789" t="s">
        <v>5414</v>
      </c>
    </row>
    <row r="1790" spans="1:28" ht="15" hidden="1" customHeight="1" x14ac:dyDescent="0.2">
      <c r="A1790" t="s">
        <v>5087</v>
      </c>
      <c r="B1790" t="s">
        <v>4837</v>
      </c>
      <c r="C1790" s="50">
        <f t="shared" ca="1" si="138"/>
        <v>47</v>
      </c>
      <c r="D1790" t="s">
        <v>4851</v>
      </c>
      <c r="F1790" s="34" t="str">
        <f>IF(AND(V1790="TEXT",AB1790&lt;&gt;""),"Coded",VLOOKUP(V1790,Lists!$E$1:$F$12,2,FALSE))</f>
        <v>Coded</v>
      </c>
      <c r="G1790" s="50">
        <f t="shared" ca="1" si="139"/>
        <v>6</v>
      </c>
      <c r="H1790" t="s">
        <v>3331</v>
      </c>
      <c r="J1790" s="34" t="str">
        <f t="shared" si="136"/>
        <v/>
      </c>
      <c r="K1790" s="34" t="str">
        <f t="shared" si="137"/>
        <v/>
      </c>
      <c r="O1790" t="s">
        <v>1015</v>
      </c>
      <c r="P1790" s="34" t="str">
        <f t="shared" si="140"/>
        <v/>
      </c>
      <c r="V1790" t="s">
        <v>16</v>
      </c>
      <c r="W1790" t="s">
        <v>5424</v>
      </c>
      <c r="X1790" t="s">
        <v>5425</v>
      </c>
      <c r="Y1790" t="s">
        <v>5408</v>
      </c>
      <c r="Z1790" t="s">
        <v>5409</v>
      </c>
      <c r="AA1790" t="s">
        <v>3331</v>
      </c>
      <c r="AB1790" t="s">
        <v>5415</v>
      </c>
    </row>
    <row r="1791" spans="1:28" ht="15" hidden="1" customHeight="1" x14ac:dyDescent="0.2">
      <c r="A1791" t="s">
        <v>5087</v>
      </c>
      <c r="B1791" t="s">
        <v>4837</v>
      </c>
      <c r="C1791" s="50">
        <f t="shared" ca="1" si="138"/>
        <v>47</v>
      </c>
      <c r="D1791" t="s">
        <v>4851</v>
      </c>
      <c r="F1791" s="34" t="str">
        <f>IF(AND(V1791="TEXT",AB1791&lt;&gt;""),"Coded",VLOOKUP(V1791,Lists!$E$1:$F$12,2,FALSE))</f>
        <v>Coded</v>
      </c>
      <c r="G1791" s="50">
        <f t="shared" ca="1" si="139"/>
        <v>7</v>
      </c>
      <c r="H1791" t="s">
        <v>4844</v>
      </c>
      <c r="J1791" s="34" t="str">
        <f t="shared" si="136"/>
        <v/>
      </c>
      <c r="K1791" s="34" t="str">
        <f t="shared" si="137"/>
        <v/>
      </c>
      <c r="O1791" t="s">
        <v>1015</v>
      </c>
      <c r="P1791" s="34" t="str">
        <f t="shared" si="140"/>
        <v/>
      </c>
      <c r="V1791" t="s">
        <v>16</v>
      </c>
      <c r="W1791" t="s">
        <v>5424</v>
      </c>
      <c r="X1791" t="s">
        <v>5425</v>
      </c>
      <c r="Y1791" t="s">
        <v>5408</v>
      </c>
      <c r="Z1791" t="s">
        <v>5409</v>
      </c>
      <c r="AA1791" t="s">
        <v>4844</v>
      </c>
      <c r="AB1791" t="s">
        <v>5416</v>
      </c>
    </row>
    <row r="1792" spans="1:28" ht="15" hidden="1" customHeight="1" x14ac:dyDescent="0.2">
      <c r="A1792" t="s">
        <v>5087</v>
      </c>
      <c r="B1792" t="s">
        <v>4837</v>
      </c>
      <c r="C1792" s="50">
        <f t="shared" ca="1" si="138"/>
        <v>47</v>
      </c>
      <c r="D1792" t="s">
        <v>4851</v>
      </c>
      <c r="F1792" s="34" t="str">
        <f>IF(AND(V1792="TEXT",AB1792&lt;&gt;""),"Coded",VLOOKUP(V1792,Lists!$E$1:$F$12,2,FALSE))</f>
        <v>Coded</v>
      </c>
      <c r="G1792" s="50">
        <f t="shared" ca="1" si="139"/>
        <v>8</v>
      </c>
      <c r="H1792" t="s">
        <v>4846</v>
      </c>
      <c r="J1792" s="34" t="str">
        <f t="shared" si="136"/>
        <v/>
      </c>
      <c r="K1792" s="34" t="str">
        <f t="shared" si="137"/>
        <v/>
      </c>
      <c r="O1792" t="s">
        <v>1015</v>
      </c>
      <c r="P1792" s="34" t="str">
        <f t="shared" si="140"/>
        <v/>
      </c>
      <c r="V1792" t="s">
        <v>16</v>
      </c>
      <c r="W1792" t="s">
        <v>5424</v>
      </c>
      <c r="X1792" t="s">
        <v>5425</v>
      </c>
      <c r="Y1792" t="s">
        <v>5408</v>
      </c>
      <c r="Z1792" t="s">
        <v>5409</v>
      </c>
      <c r="AA1792" t="s">
        <v>4846</v>
      </c>
      <c r="AB1792" t="s">
        <v>5417</v>
      </c>
    </row>
    <row r="1793" spans="1:28" ht="15" hidden="1" customHeight="1" x14ac:dyDescent="0.2">
      <c r="A1793" t="s">
        <v>5087</v>
      </c>
      <c r="B1793" t="s">
        <v>4837</v>
      </c>
      <c r="C1793" s="50">
        <f t="shared" ca="1" si="138"/>
        <v>47</v>
      </c>
      <c r="D1793" t="s">
        <v>4851</v>
      </c>
      <c r="F1793" s="34" t="str">
        <f>IF(AND(V1793="TEXT",AB1793&lt;&gt;""),"Coded",VLOOKUP(V1793,Lists!$E$1:$F$12,2,FALSE))</f>
        <v>Coded</v>
      </c>
      <c r="G1793" s="50">
        <f t="shared" ca="1" si="139"/>
        <v>9</v>
      </c>
      <c r="H1793" t="s">
        <v>3120</v>
      </c>
      <c r="J1793" s="34" t="str">
        <f t="shared" si="136"/>
        <v/>
      </c>
      <c r="K1793" s="34" t="str">
        <f t="shared" si="137"/>
        <v/>
      </c>
      <c r="O1793" t="s">
        <v>1015</v>
      </c>
      <c r="P1793" s="34" t="str">
        <f t="shared" si="140"/>
        <v/>
      </c>
      <c r="V1793" t="s">
        <v>16</v>
      </c>
      <c r="W1793" t="s">
        <v>5424</v>
      </c>
      <c r="X1793" t="s">
        <v>5425</v>
      </c>
      <c r="Y1793" t="s">
        <v>5408</v>
      </c>
      <c r="Z1793" t="s">
        <v>5409</v>
      </c>
      <c r="AA1793" t="s">
        <v>3120</v>
      </c>
      <c r="AB1793" t="s">
        <v>5418</v>
      </c>
    </row>
    <row r="1794" spans="1:28" ht="15" hidden="1" customHeight="1" x14ac:dyDescent="0.2">
      <c r="A1794" t="s">
        <v>5087</v>
      </c>
      <c r="B1794" t="s">
        <v>4837</v>
      </c>
      <c r="C1794" s="50">
        <f t="shared" ca="1" si="138"/>
        <v>47</v>
      </c>
      <c r="D1794" t="s">
        <v>4851</v>
      </c>
      <c r="F1794" s="34" t="str">
        <f>IF(AND(V1794="TEXT",AB1794&lt;&gt;""),"Coded",VLOOKUP(V1794,Lists!$E$1:$F$12,2,FALSE))</f>
        <v>Coded</v>
      </c>
      <c r="G1794" s="50">
        <f t="shared" ca="1" si="139"/>
        <v>10</v>
      </c>
      <c r="H1794" t="s">
        <v>3140</v>
      </c>
      <c r="J1794" s="34" t="str">
        <f t="shared" si="136"/>
        <v/>
      </c>
      <c r="K1794" s="34" t="str">
        <f t="shared" si="137"/>
        <v/>
      </c>
      <c r="O1794" t="s">
        <v>1015</v>
      </c>
      <c r="P1794" s="34" t="str">
        <f t="shared" si="140"/>
        <v/>
      </c>
      <c r="V1794" t="s">
        <v>16</v>
      </c>
      <c r="W1794" t="s">
        <v>5424</v>
      </c>
      <c r="X1794" t="s">
        <v>5425</v>
      </c>
      <c r="Y1794" t="s">
        <v>5408</v>
      </c>
      <c r="Z1794" t="s">
        <v>5409</v>
      </c>
      <c r="AA1794" t="s">
        <v>3140</v>
      </c>
      <c r="AB1794" t="s">
        <v>5419</v>
      </c>
    </row>
    <row r="1795" spans="1:28" ht="15" hidden="1" customHeight="1" x14ac:dyDescent="0.2">
      <c r="A1795" t="s">
        <v>5087</v>
      </c>
      <c r="B1795" t="s">
        <v>4837</v>
      </c>
      <c r="C1795" s="50">
        <f t="shared" ca="1" si="138"/>
        <v>47</v>
      </c>
      <c r="D1795" t="s">
        <v>4851</v>
      </c>
      <c r="F1795" s="34" t="str">
        <f>IF(AND(V1795="TEXT",AB1795&lt;&gt;""),"Coded",VLOOKUP(V1795,Lists!$E$1:$F$12,2,FALSE))</f>
        <v>Coded</v>
      </c>
      <c r="G1795" s="50">
        <f t="shared" ca="1" si="139"/>
        <v>11</v>
      </c>
      <c r="H1795" t="s">
        <v>3126</v>
      </c>
      <c r="J1795" s="34" t="str">
        <f t="shared" ref="J1795:J1858" si="141">IF(V1795="BOOLEAN","Yes/no",IF(V1795="TRUE_ONLY","True only",IF(V1795="INTEGER","Integer",IF(V1795="INTEGER_ZERO_OR_POSITIVE","Integer zero or positive",""))))</f>
        <v/>
      </c>
      <c r="K1795" s="34" t="str">
        <f t="shared" ref="K1795:K1858" si="142">IF(V1795="LONG_TEXT",255,IF(AND(V1795="TEXT",AB1795=""),50,""))</f>
        <v/>
      </c>
      <c r="O1795" t="s">
        <v>1015</v>
      </c>
      <c r="P1795" s="34" t="str">
        <f t="shared" si="140"/>
        <v/>
      </c>
      <c r="V1795" t="s">
        <v>16</v>
      </c>
      <c r="W1795" t="s">
        <v>5424</v>
      </c>
      <c r="X1795" t="s">
        <v>5425</v>
      </c>
      <c r="Y1795" t="s">
        <v>5408</v>
      </c>
      <c r="Z1795" t="s">
        <v>5409</v>
      </c>
      <c r="AA1795" t="s">
        <v>3126</v>
      </c>
      <c r="AB1795" t="s">
        <v>5420</v>
      </c>
    </row>
    <row r="1796" spans="1:28" ht="15" hidden="1" customHeight="1" x14ac:dyDescent="0.2">
      <c r="A1796" t="s">
        <v>5087</v>
      </c>
      <c r="B1796" t="s">
        <v>4837</v>
      </c>
      <c r="C1796" s="50">
        <f t="shared" ref="C1796:C1859" ca="1" si="143">IF(A1796&lt;&gt;OFFSET(A1796,-1,0),1,OFFSET(C1796,-1,0)+IF(D1796=OFFSET(D1796,-1,0),0,1))</f>
        <v>47</v>
      </c>
      <c r="D1796" t="s">
        <v>4851</v>
      </c>
      <c r="F1796" s="34" t="str">
        <f>IF(AND(V1796="TEXT",AB1796&lt;&gt;""),"Coded",VLOOKUP(V1796,Lists!$E$1:$F$12,2,FALSE))</f>
        <v>Coded</v>
      </c>
      <c r="G1796" s="50">
        <f t="shared" ca="1" si="139"/>
        <v>12</v>
      </c>
      <c r="H1796" t="s">
        <v>580</v>
      </c>
      <c r="J1796" s="34" t="str">
        <f t="shared" si="141"/>
        <v/>
      </c>
      <c r="K1796" s="34" t="str">
        <f t="shared" si="142"/>
        <v/>
      </c>
      <c r="O1796" t="s">
        <v>1015</v>
      </c>
      <c r="P1796" s="34" t="str">
        <f t="shared" si="140"/>
        <v/>
      </c>
      <c r="V1796" t="s">
        <v>16</v>
      </c>
      <c r="W1796" t="s">
        <v>5424</v>
      </c>
      <c r="X1796" t="s">
        <v>5425</v>
      </c>
      <c r="Y1796" t="s">
        <v>5408</v>
      </c>
      <c r="Z1796" t="s">
        <v>5409</v>
      </c>
      <c r="AA1796" t="s">
        <v>580</v>
      </c>
      <c r="AB1796" t="s">
        <v>5421</v>
      </c>
    </row>
    <row r="1797" spans="1:28" ht="15" hidden="1" customHeight="1" x14ac:dyDescent="0.2">
      <c r="A1797" t="s">
        <v>5087</v>
      </c>
      <c r="B1797" t="s">
        <v>4837</v>
      </c>
      <c r="C1797" s="50">
        <f t="shared" ca="1" si="143"/>
        <v>48</v>
      </c>
      <c r="D1797" t="s">
        <v>4854</v>
      </c>
      <c r="F1797" s="34" t="str">
        <f>IF(AND(V1797="TEXT",AB1797&lt;&gt;""),"Coded",VLOOKUP(V1797,Lists!$E$1:$F$12,2,FALSE))</f>
        <v>Coded</v>
      </c>
      <c r="G1797" s="50">
        <f t="shared" ref="G1797:G1860" ca="1" si="144">IF(F1797="Coded",IF(D1797&lt;&gt;OFFSET(D1797,-1,0),1,_xlfn.MAXIFS(INDIRECT("G$1:G"&amp;ROW()-1),INDIRECT("A$1:A"&amp;ROW()-1),A1797,INDIRECT("D$1:D"&amp;ROW()-1),D1797)+1),"")</f>
        <v>1</v>
      </c>
      <c r="H1797" t="s">
        <v>3151</v>
      </c>
      <c r="J1797" s="34" t="str">
        <f t="shared" si="141"/>
        <v/>
      </c>
      <c r="K1797" s="34" t="str">
        <f t="shared" si="142"/>
        <v/>
      </c>
      <c r="O1797" t="s">
        <v>1015</v>
      </c>
      <c r="P1797" s="34" t="str">
        <f t="shared" si="140"/>
        <v/>
      </c>
      <c r="V1797" t="s">
        <v>16</v>
      </c>
      <c r="W1797" t="s">
        <v>5426</v>
      </c>
      <c r="X1797" t="s">
        <v>5427</v>
      </c>
      <c r="Y1797" t="s">
        <v>5408</v>
      </c>
      <c r="Z1797" t="s">
        <v>5409</v>
      </c>
      <c r="AA1797" t="s">
        <v>3151</v>
      </c>
      <c r="AB1797" t="s">
        <v>5410</v>
      </c>
    </row>
    <row r="1798" spans="1:28" ht="15" hidden="1" customHeight="1" x14ac:dyDescent="0.2">
      <c r="A1798" t="s">
        <v>5087</v>
      </c>
      <c r="B1798" t="s">
        <v>4837</v>
      </c>
      <c r="C1798" s="50">
        <f t="shared" ca="1" si="143"/>
        <v>48</v>
      </c>
      <c r="D1798" t="s">
        <v>4854</v>
      </c>
      <c r="F1798" s="34" t="str">
        <f>IF(AND(V1798="TEXT",AB1798&lt;&gt;""),"Coded",VLOOKUP(V1798,Lists!$E$1:$F$12,2,FALSE))</f>
        <v>Coded</v>
      </c>
      <c r="G1798" s="50">
        <f t="shared" ca="1" si="144"/>
        <v>2</v>
      </c>
      <c r="H1798" t="s">
        <v>3147</v>
      </c>
      <c r="J1798" s="34" t="str">
        <f t="shared" si="141"/>
        <v/>
      </c>
      <c r="K1798" s="34" t="str">
        <f t="shared" si="142"/>
        <v/>
      </c>
      <c r="O1798" t="s">
        <v>1015</v>
      </c>
      <c r="P1798" s="34" t="str">
        <f t="shared" si="140"/>
        <v/>
      </c>
      <c r="V1798" t="s">
        <v>16</v>
      </c>
      <c r="W1798" t="s">
        <v>5426</v>
      </c>
      <c r="X1798" t="s">
        <v>5427</v>
      </c>
      <c r="Y1798" t="s">
        <v>5408</v>
      </c>
      <c r="Z1798" t="s">
        <v>5409</v>
      </c>
      <c r="AA1798" t="s">
        <v>3147</v>
      </c>
      <c r="AB1798" t="s">
        <v>5411</v>
      </c>
    </row>
    <row r="1799" spans="1:28" ht="15" hidden="1" customHeight="1" x14ac:dyDescent="0.2">
      <c r="A1799" t="s">
        <v>5087</v>
      </c>
      <c r="B1799" t="s">
        <v>4837</v>
      </c>
      <c r="C1799" s="50">
        <f t="shared" ca="1" si="143"/>
        <v>48</v>
      </c>
      <c r="D1799" t="s">
        <v>4854</v>
      </c>
      <c r="F1799" s="34" t="str">
        <f>IF(AND(V1799="TEXT",AB1799&lt;&gt;""),"Coded",VLOOKUP(V1799,Lists!$E$1:$F$12,2,FALSE))</f>
        <v>Coded</v>
      </c>
      <c r="G1799" s="50">
        <f t="shared" ca="1" si="144"/>
        <v>3</v>
      </c>
      <c r="H1799" t="s">
        <v>3133</v>
      </c>
      <c r="J1799" s="34" t="str">
        <f t="shared" si="141"/>
        <v/>
      </c>
      <c r="K1799" s="34" t="str">
        <f t="shared" si="142"/>
        <v/>
      </c>
      <c r="O1799" t="s">
        <v>1015</v>
      </c>
      <c r="P1799" s="34" t="str">
        <f t="shared" si="140"/>
        <v/>
      </c>
      <c r="V1799" t="s">
        <v>16</v>
      </c>
      <c r="W1799" t="s">
        <v>5426</v>
      </c>
      <c r="X1799" t="s">
        <v>5427</v>
      </c>
      <c r="Y1799" t="s">
        <v>5408</v>
      </c>
      <c r="Z1799" t="s">
        <v>5409</v>
      </c>
      <c r="AA1799" t="s">
        <v>3133</v>
      </c>
      <c r="AB1799" t="s">
        <v>5412</v>
      </c>
    </row>
    <row r="1800" spans="1:28" ht="15" hidden="1" customHeight="1" x14ac:dyDescent="0.2">
      <c r="A1800" t="s">
        <v>5087</v>
      </c>
      <c r="B1800" t="s">
        <v>4837</v>
      </c>
      <c r="C1800" s="50">
        <f t="shared" ca="1" si="143"/>
        <v>48</v>
      </c>
      <c r="D1800" t="s">
        <v>4854</v>
      </c>
      <c r="F1800" s="34" t="str">
        <f>IF(AND(V1800="TEXT",AB1800&lt;&gt;""),"Coded",VLOOKUP(V1800,Lists!$E$1:$F$12,2,FALSE))</f>
        <v>Coded</v>
      </c>
      <c r="G1800" s="50">
        <f t="shared" ca="1" si="144"/>
        <v>4</v>
      </c>
      <c r="H1800" t="s">
        <v>4841</v>
      </c>
      <c r="J1800" s="34" t="str">
        <f t="shared" si="141"/>
        <v/>
      </c>
      <c r="K1800" s="34" t="str">
        <f t="shared" si="142"/>
        <v/>
      </c>
      <c r="O1800" t="s">
        <v>1015</v>
      </c>
      <c r="P1800" s="34" t="str">
        <f t="shared" si="140"/>
        <v/>
      </c>
      <c r="V1800" t="s">
        <v>16</v>
      </c>
      <c r="W1800" t="s">
        <v>5426</v>
      </c>
      <c r="X1800" t="s">
        <v>5427</v>
      </c>
      <c r="Y1800" t="s">
        <v>5408</v>
      </c>
      <c r="Z1800" t="s">
        <v>5409</v>
      </c>
      <c r="AA1800" t="s">
        <v>4841</v>
      </c>
      <c r="AB1800" t="s">
        <v>5413</v>
      </c>
    </row>
    <row r="1801" spans="1:28" ht="15" hidden="1" customHeight="1" x14ac:dyDescent="0.2">
      <c r="A1801" t="s">
        <v>5087</v>
      </c>
      <c r="B1801" t="s">
        <v>4837</v>
      </c>
      <c r="C1801" s="50">
        <f t="shared" ca="1" si="143"/>
        <v>48</v>
      </c>
      <c r="D1801" t="s">
        <v>4854</v>
      </c>
      <c r="F1801" s="34" t="str">
        <f>IF(AND(V1801="TEXT",AB1801&lt;&gt;""),"Coded",VLOOKUP(V1801,Lists!$E$1:$F$12,2,FALSE))</f>
        <v>Coded</v>
      </c>
      <c r="G1801" s="50">
        <f t="shared" ca="1" si="144"/>
        <v>5</v>
      </c>
      <c r="H1801" t="s">
        <v>3116</v>
      </c>
      <c r="J1801" s="34" t="str">
        <f t="shared" si="141"/>
        <v/>
      </c>
      <c r="K1801" s="34" t="str">
        <f t="shared" si="142"/>
        <v/>
      </c>
      <c r="O1801" t="s">
        <v>1015</v>
      </c>
      <c r="P1801" s="34" t="str">
        <f t="shared" si="140"/>
        <v/>
      </c>
      <c r="V1801" t="s">
        <v>16</v>
      </c>
      <c r="W1801" t="s">
        <v>5426</v>
      </c>
      <c r="X1801" t="s">
        <v>5427</v>
      </c>
      <c r="Y1801" t="s">
        <v>5408</v>
      </c>
      <c r="Z1801" t="s">
        <v>5409</v>
      </c>
      <c r="AA1801" t="s">
        <v>3116</v>
      </c>
      <c r="AB1801" t="s">
        <v>5414</v>
      </c>
    </row>
    <row r="1802" spans="1:28" ht="15" hidden="1" customHeight="1" x14ac:dyDescent="0.2">
      <c r="A1802" t="s">
        <v>5087</v>
      </c>
      <c r="B1802" t="s">
        <v>4837</v>
      </c>
      <c r="C1802" s="50">
        <f t="shared" ca="1" si="143"/>
        <v>48</v>
      </c>
      <c r="D1802" t="s">
        <v>4854</v>
      </c>
      <c r="F1802" s="34" t="str">
        <f>IF(AND(V1802="TEXT",AB1802&lt;&gt;""),"Coded",VLOOKUP(V1802,Lists!$E$1:$F$12,2,FALSE))</f>
        <v>Coded</v>
      </c>
      <c r="G1802" s="50">
        <f t="shared" ca="1" si="144"/>
        <v>6</v>
      </c>
      <c r="H1802" t="s">
        <v>3331</v>
      </c>
      <c r="J1802" s="34" t="str">
        <f t="shared" si="141"/>
        <v/>
      </c>
      <c r="K1802" s="34" t="str">
        <f t="shared" si="142"/>
        <v/>
      </c>
      <c r="O1802" t="s">
        <v>1015</v>
      </c>
      <c r="P1802" s="34" t="str">
        <f t="shared" si="140"/>
        <v/>
      </c>
      <c r="V1802" t="s">
        <v>16</v>
      </c>
      <c r="W1802" t="s">
        <v>5426</v>
      </c>
      <c r="X1802" t="s">
        <v>5427</v>
      </c>
      <c r="Y1802" t="s">
        <v>5408</v>
      </c>
      <c r="Z1802" t="s">
        <v>5409</v>
      </c>
      <c r="AA1802" t="s">
        <v>3331</v>
      </c>
      <c r="AB1802" t="s">
        <v>5415</v>
      </c>
    </row>
    <row r="1803" spans="1:28" ht="15" hidden="1" customHeight="1" x14ac:dyDescent="0.2">
      <c r="A1803" t="s">
        <v>5087</v>
      </c>
      <c r="B1803" t="s">
        <v>4837</v>
      </c>
      <c r="C1803" s="50">
        <f t="shared" ca="1" si="143"/>
        <v>48</v>
      </c>
      <c r="D1803" t="s">
        <v>4854</v>
      </c>
      <c r="F1803" s="34" t="str">
        <f>IF(AND(V1803="TEXT",AB1803&lt;&gt;""),"Coded",VLOOKUP(V1803,Lists!$E$1:$F$12,2,FALSE))</f>
        <v>Coded</v>
      </c>
      <c r="G1803" s="50">
        <f t="shared" ca="1" si="144"/>
        <v>7</v>
      </c>
      <c r="H1803" t="s">
        <v>4844</v>
      </c>
      <c r="J1803" s="34" t="str">
        <f t="shared" si="141"/>
        <v/>
      </c>
      <c r="K1803" s="34" t="str">
        <f t="shared" si="142"/>
        <v/>
      </c>
      <c r="O1803" t="s">
        <v>1015</v>
      </c>
      <c r="P1803" s="34" t="str">
        <f t="shared" si="140"/>
        <v/>
      </c>
      <c r="V1803" t="s">
        <v>16</v>
      </c>
      <c r="W1803" t="s">
        <v>5426</v>
      </c>
      <c r="X1803" t="s">
        <v>5427</v>
      </c>
      <c r="Y1803" t="s">
        <v>5408</v>
      </c>
      <c r="Z1803" t="s">
        <v>5409</v>
      </c>
      <c r="AA1803" t="s">
        <v>4844</v>
      </c>
      <c r="AB1803" t="s">
        <v>5416</v>
      </c>
    </row>
    <row r="1804" spans="1:28" ht="15" hidden="1" customHeight="1" x14ac:dyDescent="0.2">
      <c r="A1804" t="s">
        <v>5087</v>
      </c>
      <c r="B1804" t="s">
        <v>4837</v>
      </c>
      <c r="C1804" s="50">
        <f t="shared" ca="1" si="143"/>
        <v>48</v>
      </c>
      <c r="D1804" t="s">
        <v>4854</v>
      </c>
      <c r="F1804" s="34" t="str">
        <f>IF(AND(V1804="TEXT",AB1804&lt;&gt;""),"Coded",VLOOKUP(V1804,Lists!$E$1:$F$12,2,FALSE))</f>
        <v>Coded</v>
      </c>
      <c r="G1804" s="50">
        <f t="shared" ca="1" si="144"/>
        <v>8</v>
      </c>
      <c r="H1804" t="s">
        <v>4846</v>
      </c>
      <c r="J1804" s="34" t="str">
        <f t="shared" si="141"/>
        <v/>
      </c>
      <c r="K1804" s="34" t="str">
        <f t="shared" si="142"/>
        <v/>
      </c>
      <c r="O1804" t="s">
        <v>1015</v>
      </c>
      <c r="P1804" s="34" t="str">
        <f t="shared" si="140"/>
        <v/>
      </c>
      <c r="V1804" t="s">
        <v>16</v>
      </c>
      <c r="W1804" t="s">
        <v>5426</v>
      </c>
      <c r="X1804" t="s">
        <v>5427</v>
      </c>
      <c r="Y1804" t="s">
        <v>5408</v>
      </c>
      <c r="Z1804" t="s">
        <v>5409</v>
      </c>
      <c r="AA1804" t="s">
        <v>4846</v>
      </c>
      <c r="AB1804" t="s">
        <v>5417</v>
      </c>
    </row>
    <row r="1805" spans="1:28" ht="15" hidden="1" customHeight="1" x14ac:dyDescent="0.2">
      <c r="A1805" t="s">
        <v>5087</v>
      </c>
      <c r="B1805" t="s">
        <v>4837</v>
      </c>
      <c r="C1805" s="50">
        <f t="shared" ca="1" si="143"/>
        <v>48</v>
      </c>
      <c r="D1805" t="s">
        <v>4854</v>
      </c>
      <c r="F1805" s="34" t="str">
        <f>IF(AND(V1805="TEXT",AB1805&lt;&gt;""),"Coded",VLOOKUP(V1805,Lists!$E$1:$F$12,2,FALSE))</f>
        <v>Coded</v>
      </c>
      <c r="G1805" s="50">
        <f t="shared" ca="1" si="144"/>
        <v>9</v>
      </c>
      <c r="H1805" t="s">
        <v>3120</v>
      </c>
      <c r="J1805" s="34" t="str">
        <f t="shared" si="141"/>
        <v/>
      </c>
      <c r="K1805" s="34" t="str">
        <f t="shared" si="142"/>
        <v/>
      </c>
      <c r="O1805" t="s">
        <v>1015</v>
      </c>
      <c r="P1805" s="34" t="str">
        <f t="shared" si="140"/>
        <v/>
      </c>
      <c r="V1805" t="s">
        <v>16</v>
      </c>
      <c r="W1805" t="s">
        <v>5426</v>
      </c>
      <c r="X1805" t="s">
        <v>5427</v>
      </c>
      <c r="Y1805" t="s">
        <v>5408</v>
      </c>
      <c r="Z1805" t="s">
        <v>5409</v>
      </c>
      <c r="AA1805" t="s">
        <v>3120</v>
      </c>
      <c r="AB1805" t="s">
        <v>5418</v>
      </c>
    </row>
    <row r="1806" spans="1:28" ht="15" hidden="1" customHeight="1" x14ac:dyDescent="0.2">
      <c r="A1806" t="s">
        <v>5087</v>
      </c>
      <c r="B1806" t="s">
        <v>4837</v>
      </c>
      <c r="C1806" s="50">
        <f t="shared" ca="1" si="143"/>
        <v>48</v>
      </c>
      <c r="D1806" t="s">
        <v>4854</v>
      </c>
      <c r="F1806" s="34" t="str">
        <f>IF(AND(V1806="TEXT",AB1806&lt;&gt;""),"Coded",VLOOKUP(V1806,Lists!$E$1:$F$12,2,FALSE))</f>
        <v>Coded</v>
      </c>
      <c r="G1806" s="50">
        <f t="shared" ca="1" si="144"/>
        <v>10</v>
      </c>
      <c r="H1806" t="s">
        <v>3140</v>
      </c>
      <c r="J1806" s="34" t="str">
        <f t="shared" si="141"/>
        <v/>
      </c>
      <c r="K1806" s="34" t="str">
        <f t="shared" si="142"/>
        <v/>
      </c>
      <c r="O1806" t="s">
        <v>1015</v>
      </c>
      <c r="P1806" s="34" t="str">
        <f t="shared" si="140"/>
        <v/>
      </c>
      <c r="V1806" t="s">
        <v>16</v>
      </c>
      <c r="W1806" t="s">
        <v>5426</v>
      </c>
      <c r="X1806" t="s">
        <v>5427</v>
      </c>
      <c r="Y1806" t="s">
        <v>5408</v>
      </c>
      <c r="Z1806" t="s">
        <v>5409</v>
      </c>
      <c r="AA1806" t="s">
        <v>3140</v>
      </c>
      <c r="AB1806" t="s">
        <v>5419</v>
      </c>
    </row>
    <row r="1807" spans="1:28" ht="15" hidden="1" customHeight="1" x14ac:dyDescent="0.2">
      <c r="A1807" t="s">
        <v>5087</v>
      </c>
      <c r="B1807" t="s">
        <v>4837</v>
      </c>
      <c r="C1807" s="50">
        <f t="shared" ca="1" si="143"/>
        <v>48</v>
      </c>
      <c r="D1807" t="s">
        <v>4854</v>
      </c>
      <c r="F1807" s="34" t="str">
        <f>IF(AND(V1807="TEXT",AB1807&lt;&gt;""),"Coded",VLOOKUP(V1807,Lists!$E$1:$F$12,2,FALSE))</f>
        <v>Coded</v>
      </c>
      <c r="G1807" s="50">
        <f t="shared" ca="1" si="144"/>
        <v>11</v>
      </c>
      <c r="H1807" t="s">
        <v>3126</v>
      </c>
      <c r="J1807" s="34" t="str">
        <f t="shared" si="141"/>
        <v/>
      </c>
      <c r="K1807" s="34" t="str">
        <f t="shared" si="142"/>
        <v/>
      </c>
      <c r="O1807" t="s">
        <v>1015</v>
      </c>
      <c r="P1807" s="34" t="str">
        <f t="shared" si="140"/>
        <v/>
      </c>
      <c r="V1807" t="s">
        <v>16</v>
      </c>
      <c r="W1807" t="s">
        <v>5426</v>
      </c>
      <c r="X1807" t="s">
        <v>5427</v>
      </c>
      <c r="Y1807" t="s">
        <v>5408</v>
      </c>
      <c r="Z1807" t="s">
        <v>5409</v>
      </c>
      <c r="AA1807" t="s">
        <v>3126</v>
      </c>
      <c r="AB1807" t="s">
        <v>5420</v>
      </c>
    </row>
    <row r="1808" spans="1:28" ht="15" hidden="1" customHeight="1" x14ac:dyDescent="0.2">
      <c r="A1808" t="s">
        <v>5087</v>
      </c>
      <c r="B1808" t="s">
        <v>4837</v>
      </c>
      <c r="C1808" s="50">
        <f t="shared" ca="1" si="143"/>
        <v>48</v>
      </c>
      <c r="D1808" t="s">
        <v>4854</v>
      </c>
      <c r="F1808" s="34" t="str">
        <f>IF(AND(V1808="TEXT",AB1808&lt;&gt;""),"Coded",VLOOKUP(V1808,Lists!$E$1:$F$12,2,FALSE))</f>
        <v>Coded</v>
      </c>
      <c r="G1808" s="50">
        <f t="shared" ca="1" si="144"/>
        <v>12</v>
      </c>
      <c r="H1808" t="s">
        <v>580</v>
      </c>
      <c r="J1808" s="34" t="str">
        <f t="shared" si="141"/>
        <v/>
      </c>
      <c r="K1808" s="34" t="str">
        <f t="shared" si="142"/>
        <v/>
      </c>
      <c r="O1808" t="s">
        <v>1015</v>
      </c>
      <c r="P1808" s="34" t="str">
        <f t="shared" si="140"/>
        <v/>
      </c>
      <c r="V1808" t="s">
        <v>16</v>
      </c>
      <c r="W1808" t="s">
        <v>5426</v>
      </c>
      <c r="X1808" t="s">
        <v>5427</v>
      </c>
      <c r="Y1808" t="s">
        <v>5408</v>
      </c>
      <c r="Z1808" t="s">
        <v>5409</v>
      </c>
      <c r="AA1808" t="s">
        <v>580</v>
      </c>
      <c r="AB1808" t="s">
        <v>5421</v>
      </c>
    </row>
    <row r="1809" spans="1:28" ht="15" hidden="1" customHeight="1" x14ac:dyDescent="0.2">
      <c r="A1809" t="s">
        <v>5087</v>
      </c>
      <c r="B1809" t="s">
        <v>4857</v>
      </c>
      <c r="C1809" s="50">
        <f t="shared" ca="1" si="143"/>
        <v>49</v>
      </c>
      <c r="D1809" t="s">
        <v>4857</v>
      </c>
      <c r="F1809" s="34" t="str">
        <f>IF(AND(V1809="TEXT",AB1809&lt;&gt;""),"Coded",VLOOKUP(V1809,Lists!$E$1:$F$12,2,FALSE))</f>
        <v>Boolean</v>
      </c>
      <c r="G1809" s="50" t="str">
        <f t="shared" ca="1" si="144"/>
        <v/>
      </c>
      <c r="H1809" t="s">
        <v>1015</v>
      </c>
      <c r="J1809" s="34" t="str">
        <f t="shared" si="141"/>
        <v>True only</v>
      </c>
      <c r="K1809" s="34" t="str">
        <f t="shared" si="142"/>
        <v/>
      </c>
      <c r="O1809" t="s">
        <v>1015</v>
      </c>
      <c r="P1809" s="34" t="str">
        <f t="shared" si="140"/>
        <v/>
      </c>
      <c r="V1809" t="s">
        <v>32</v>
      </c>
      <c r="W1809" t="s">
        <v>5428</v>
      </c>
      <c r="X1809" t="s">
        <v>5429</v>
      </c>
      <c r="Y1809" t="s">
        <v>1015</v>
      </c>
      <c r="Z1809" t="s">
        <v>1015</v>
      </c>
      <c r="AA1809" t="s">
        <v>1015</v>
      </c>
      <c r="AB1809" t="s">
        <v>1015</v>
      </c>
    </row>
    <row r="1810" spans="1:28" ht="15" hidden="1" customHeight="1" x14ac:dyDescent="0.2">
      <c r="A1810" t="s">
        <v>5087</v>
      </c>
      <c r="B1810" t="s">
        <v>4857</v>
      </c>
      <c r="C1810" s="50">
        <f t="shared" ca="1" si="143"/>
        <v>50</v>
      </c>
      <c r="D1810" t="s">
        <v>4860</v>
      </c>
      <c r="F1810" s="34" t="str">
        <f>IF(AND(V1810="TEXT",AB1810&lt;&gt;""),"Coded",VLOOKUP(V1810,Lists!$E$1:$F$12,2,FALSE))</f>
        <v>Coded</v>
      </c>
      <c r="G1810" s="50">
        <f t="shared" ca="1" si="144"/>
        <v>1</v>
      </c>
      <c r="H1810" t="s">
        <v>4861</v>
      </c>
      <c r="J1810" s="34" t="str">
        <f t="shared" si="141"/>
        <v/>
      </c>
      <c r="K1810" s="34" t="str">
        <f t="shared" si="142"/>
        <v/>
      </c>
      <c r="O1810" t="s">
        <v>5430</v>
      </c>
      <c r="P1810" s="34" t="str">
        <f t="shared" ref="P1810:P1873" si="145">IF(RIGHT(TRIM(SUBSTITUTE(D1810,":","")),7)="specify","Hide concept if ["&amp;D1809&amp;"] &lt;&gt; 'Other'","")</f>
        <v/>
      </c>
      <c r="V1810" t="s">
        <v>16</v>
      </c>
      <c r="W1810" t="s">
        <v>5431</v>
      </c>
      <c r="X1810" t="s">
        <v>5432</v>
      </c>
      <c r="Y1810" t="s">
        <v>5433</v>
      </c>
      <c r="Z1810" t="s">
        <v>5434</v>
      </c>
      <c r="AA1810" t="s">
        <v>4861</v>
      </c>
      <c r="AB1810" t="s">
        <v>5435</v>
      </c>
    </row>
    <row r="1811" spans="1:28" ht="15" hidden="1" customHeight="1" x14ac:dyDescent="0.2">
      <c r="A1811" t="s">
        <v>5087</v>
      </c>
      <c r="B1811" t="s">
        <v>4857</v>
      </c>
      <c r="C1811" s="50">
        <f t="shared" ca="1" si="143"/>
        <v>50</v>
      </c>
      <c r="D1811" t="s">
        <v>4860</v>
      </c>
      <c r="F1811" s="34" t="str">
        <f>IF(AND(V1811="TEXT",AB1811&lt;&gt;""),"Coded",VLOOKUP(V1811,Lists!$E$1:$F$12,2,FALSE))</f>
        <v>Coded</v>
      </c>
      <c r="G1811" s="50">
        <f t="shared" ca="1" si="144"/>
        <v>2</v>
      </c>
      <c r="H1811" t="s">
        <v>4868</v>
      </c>
      <c r="J1811" s="34" t="str">
        <f t="shared" si="141"/>
        <v/>
      </c>
      <c r="K1811" s="34" t="str">
        <f t="shared" si="142"/>
        <v/>
      </c>
      <c r="O1811" t="s">
        <v>1015</v>
      </c>
      <c r="P1811" s="34" t="str">
        <f t="shared" si="145"/>
        <v/>
      </c>
      <c r="V1811" t="s">
        <v>16</v>
      </c>
      <c r="W1811" t="s">
        <v>5431</v>
      </c>
      <c r="X1811" t="s">
        <v>5432</v>
      </c>
      <c r="Y1811" t="s">
        <v>5433</v>
      </c>
      <c r="Z1811" t="s">
        <v>5434</v>
      </c>
      <c r="AA1811" t="s">
        <v>4868</v>
      </c>
      <c r="AB1811" t="s">
        <v>5436</v>
      </c>
    </row>
    <row r="1812" spans="1:28" ht="15" hidden="1" customHeight="1" x14ac:dyDescent="0.2">
      <c r="A1812" t="s">
        <v>5087</v>
      </c>
      <c r="B1812" t="s">
        <v>4857</v>
      </c>
      <c r="C1812" s="50">
        <f t="shared" ca="1" si="143"/>
        <v>50</v>
      </c>
      <c r="D1812" t="s">
        <v>4860</v>
      </c>
      <c r="F1812" s="34" t="str">
        <f>IF(AND(V1812="TEXT",AB1812&lt;&gt;""),"Coded",VLOOKUP(V1812,Lists!$E$1:$F$12,2,FALSE))</f>
        <v>Coded</v>
      </c>
      <c r="G1812" s="50">
        <f t="shared" ca="1" si="144"/>
        <v>3</v>
      </c>
      <c r="H1812" t="s">
        <v>4870</v>
      </c>
      <c r="J1812" s="34" t="str">
        <f t="shared" si="141"/>
        <v/>
      </c>
      <c r="K1812" s="34" t="str">
        <f t="shared" si="142"/>
        <v/>
      </c>
      <c r="O1812" t="s">
        <v>1015</v>
      </c>
      <c r="P1812" s="34" t="str">
        <f t="shared" si="145"/>
        <v/>
      </c>
      <c r="V1812" t="s">
        <v>16</v>
      </c>
      <c r="W1812" t="s">
        <v>5431</v>
      </c>
      <c r="X1812" t="s">
        <v>5432</v>
      </c>
      <c r="Y1812" t="s">
        <v>5433</v>
      </c>
      <c r="Z1812" t="s">
        <v>5434</v>
      </c>
      <c r="AA1812" t="s">
        <v>4870</v>
      </c>
      <c r="AB1812" t="s">
        <v>5437</v>
      </c>
    </row>
    <row r="1813" spans="1:28" ht="15" hidden="1" customHeight="1" x14ac:dyDescent="0.2">
      <c r="A1813" t="s">
        <v>5087</v>
      </c>
      <c r="B1813" t="s">
        <v>4857</v>
      </c>
      <c r="C1813" s="50">
        <f t="shared" ca="1" si="143"/>
        <v>50</v>
      </c>
      <c r="D1813" t="s">
        <v>4860</v>
      </c>
      <c r="F1813" s="34" t="str">
        <f>IF(AND(V1813="TEXT",AB1813&lt;&gt;""),"Coded",VLOOKUP(V1813,Lists!$E$1:$F$12,2,FALSE))</f>
        <v>Coded</v>
      </c>
      <c r="G1813" s="50">
        <f t="shared" ca="1" si="144"/>
        <v>4</v>
      </c>
      <c r="H1813" t="s">
        <v>5438</v>
      </c>
      <c r="J1813" s="34" t="str">
        <f t="shared" si="141"/>
        <v/>
      </c>
      <c r="K1813" s="34" t="str">
        <f t="shared" si="142"/>
        <v/>
      </c>
      <c r="O1813" t="s">
        <v>1015</v>
      </c>
      <c r="P1813" s="34" t="str">
        <f t="shared" si="145"/>
        <v/>
      </c>
      <c r="V1813" t="s">
        <v>16</v>
      </c>
      <c r="W1813" t="s">
        <v>5431</v>
      </c>
      <c r="X1813" t="s">
        <v>5432</v>
      </c>
      <c r="Y1813" t="s">
        <v>5433</v>
      </c>
      <c r="Z1813" t="s">
        <v>5434</v>
      </c>
      <c r="AA1813" t="s">
        <v>5438</v>
      </c>
      <c r="AB1813" t="s">
        <v>5439</v>
      </c>
    </row>
    <row r="1814" spans="1:28" ht="15" hidden="1" customHeight="1" x14ac:dyDescent="0.2">
      <c r="A1814" t="s">
        <v>5087</v>
      </c>
      <c r="B1814" t="s">
        <v>4857</v>
      </c>
      <c r="C1814" s="50">
        <f t="shared" ca="1" si="143"/>
        <v>50</v>
      </c>
      <c r="D1814" t="s">
        <v>4860</v>
      </c>
      <c r="F1814" s="34" t="str">
        <f>IF(AND(V1814="TEXT",AB1814&lt;&gt;""),"Coded",VLOOKUP(V1814,Lists!$E$1:$F$12,2,FALSE))</f>
        <v>Coded</v>
      </c>
      <c r="G1814" s="50">
        <f t="shared" ca="1" si="144"/>
        <v>5</v>
      </c>
      <c r="H1814" t="s">
        <v>4832</v>
      </c>
      <c r="J1814" s="34" t="str">
        <f t="shared" si="141"/>
        <v/>
      </c>
      <c r="K1814" s="34" t="str">
        <f t="shared" si="142"/>
        <v/>
      </c>
      <c r="O1814" t="s">
        <v>1015</v>
      </c>
      <c r="P1814" s="34" t="str">
        <f t="shared" si="145"/>
        <v/>
      </c>
      <c r="V1814" t="s">
        <v>16</v>
      </c>
      <c r="W1814" t="s">
        <v>5431</v>
      </c>
      <c r="X1814" t="s">
        <v>5432</v>
      </c>
      <c r="Y1814" t="s">
        <v>5433</v>
      </c>
      <c r="Z1814" t="s">
        <v>5434</v>
      </c>
      <c r="AA1814" t="s">
        <v>4832</v>
      </c>
      <c r="AB1814" t="s">
        <v>5440</v>
      </c>
    </row>
    <row r="1815" spans="1:28" ht="15" hidden="1" customHeight="1" x14ac:dyDescent="0.2">
      <c r="A1815" t="s">
        <v>5087</v>
      </c>
      <c r="B1815" t="s">
        <v>4857</v>
      </c>
      <c r="C1815" s="50">
        <f t="shared" ca="1" si="143"/>
        <v>50</v>
      </c>
      <c r="D1815" t="s">
        <v>4860</v>
      </c>
      <c r="F1815" s="34" t="str">
        <f>IF(AND(V1815="TEXT",AB1815&lt;&gt;""),"Coded",VLOOKUP(V1815,Lists!$E$1:$F$12,2,FALSE))</f>
        <v>Coded</v>
      </c>
      <c r="G1815" s="50">
        <f t="shared" ca="1" si="144"/>
        <v>6</v>
      </c>
      <c r="H1815" t="s">
        <v>580</v>
      </c>
      <c r="J1815" s="34" t="str">
        <f t="shared" si="141"/>
        <v/>
      </c>
      <c r="K1815" s="34" t="str">
        <f t="shared" si="142"/>
        <v/>
      </c>
      <c r="O1815" t="s">
        <v>1015</v>
      </c>
      <c r="P1815" s="34" t="str">
        <f t="shared" si="145"/>
        <v/>
      </c>
      <c r="V1815" t="s">
        <v>16</v>
      </c>
      <c r="W1815" t="s">
        <v>5431</v>
      </c>
      <c r="X1815" t="s">
        <v>5432</v>
      </c>
      <c r="Y1815" t="s">
        <v>5433</v>
      </c>
      <c r="Z1815" t="s">
        <v>5434</v>
      </c>
      <c r="AA1815" t="s">
        <v>580</v>
      </c>
      <c r="AB1815" t="s">
        <v>5441</v>
      </c>
    </row>
    <row r="1816" spans="1:28" ht="15" hidden="1" customHeight="1" x14ac:dyDescent="0.2">
      <c r="A1816" t="s">
        <v>5087</v>
      </c>
      <c r="B1816" t="s">
        <v>4857</v>
      </c>
      <c r="C1816" s="50">
        <f t="shared" ca="1" si="143"/>
        <v>51</v>
      </c>
      <c r="D1816" t="s">
        <v>4874</v>
      </c>
      <c r="F1816" s="34" t="str">
        <f>IF(AND(V1816="TEXT",AB1816&lt;&gt;""),"Coded",VLOOKUP(V1816,Lists!$E$1:$F$12,2,FALSE))</f>
        <v>Coded</v>
      </c>
      <c r="G1816" s="50">
        <f t="shared" ca="1" si="144"/>
        <v>1</v>
      </c>
      <c r="H1816" t="s">
        <v>4875</v>
      </c>
      <c r="J1816" s="34" t="str">
        <f t="shared" si="141"/>
        <v/>
      </c>
      <c r="K1816" s="34" t="str">
        <f t="shared" si="142"/>
        <v/>
      </c>
      <c r="O1816" t="s">
        <v>5442</v>
      </c>
      <c r="P1816" s="34" t="str">
        <f t="shared" si="145"/>
        <v/>
      </c>
      <c r="V1816" t="s">
        <v>16</v>
      </c>
      <c r="W1816" t="s">
        <v>5443</v>
      </c>
      <c r="X1816" t="s">
        <v>5444</v>
      </c>
      <c r="Y1816" t="s">
        <v>5445</v>
      </c>
      <c r="Z1816" t="s">
        <v>5446</v>
      </c>
      <c r="AA1816" t="s">
        <v>4875</v>
      </c>
      <c r="AB1816" t="s">
        <v>5447</v>
      </c>
    </row>
    <row r="1817" spans="1:28" ht="15" hidden="1" customHeight="1" x14ac:dyDescent="0.2">
      <c r="A1817" t="s">
        <v>5087</v>
      </c>
      <c r="B1817" t="s">
        <v>4857</v>
      </c>
      <c r="C1817" s="50">
        <f t="shared" ca="1" si="143"/>
        <v>51</v>
      </c>
      <c r="D1817" t="s">
        <v>4874</v>
      </c>
      <c r="F1817" s="34" t="str">
        <f>IF(AND(V1817="TEXT",AB1817&lt;&gt;""),"Coded",VLOOKUP(V1817,Lists!$E$1:$F$12,2,FALSE))</f>
        <v>Coded</v>
      </c>
      <c r="G1817" s="50">
        <f t="shared" ca="1" si="144"/>
        <v>2</v>
      </c>
      <c r="H1817" t="s">
        <v>4882</v>
      </c>
      <c r="J1817" s="34" t="str">
        <f t="shared" si="141"/>
        <v/>
      </c>
      <c r="K1817" s="34" t="str">
        <f t="shared" si="142"/>
        <v/>
      </c>
      <c r="O1817" t="s">
        <v>1015</v>
      </c>
      <c r="P1817" s="34" t="str">
        <f t="shared" si="145"/>
        <v/>
      </c>
      <c r="V1817" t="s">
        <v>16</v>
      </c>
      <c r="W1817" t="s">
        <v>5443</v>
      </c>
      <c r="X1817" t="s">
        <v>5444</v>
      </c>
      <c r="Y1817" t="s">
        <v>5445</v>
      </c>
      <c r="Z1817" t="s">
        <v>5446</v>
      </c>
      <c r="AA1817" t="s">
        <v>4882</v>
      </c>
      <c r="AB1817" t="s">
        <v>5448</v>
      </c>
    </row>
    <row r="1818" spans="1:28" ht="15" hidden="1" customHeight="1" x14ac:dyDescent="0.2">
      <c r="A1818" t="s">
        <v>5087</v>
      </c>
      <c r="B1818" t="s">
        <v>4857</v>
      </c>
      <c r="C1818" s="50">
        <f t="shared" ca="1" si="143"/>
        <v>51</v>
      </c>
      <c r="D1818" t="s">
        <v>4874</v>
      </c>
      <c r="F1818" s="34" t="str">
        <f>IF(AND(V1818="TEXT",AB1818&lt;&gt;""),"Coded",VLOOKUP(V1818,Lists!$E$1:$F$12,2,FALSE))</f>
        <v>Coded</v>
      </c>
      <c r="G1818" s="50">
        <f t="shared" ca="1" si="144"/>
        <v>3</v>
      </c>
      <c r="H1818" t="s">
        <v>4884</v>
      </c>
      <c r="J1818" s="34" t="str">
        <f t="shared" si="141"/>
        <v/>
      </c>
      <c r="K1818" s="34" t="str">
        <f t="shared" si="142"/>
        <v/>
      </c>
      <c r="O1818" t="s">
        <v>1015</v>
      </c>
      <c r="P1818" s="34" t="str">
        <f t="shared" si="145"/>
        <v/>
      </c>
      <c r="V1818" t="s">
        <v>16</v>
      </c>
      <c r="W1818" t="s">
        <v>5443</v>
      </c>
      <c r="X1818" t="s">
        <v>5444</v>
      </c>
      <c r="Y1818" t="s">
        <v>5445</v>
      </c>
      <c r="Z1818" t="s">
        <v>5446</v>
      </c>
      <c r="AA1818" t="s">
        <v>4884</v>
      </c>
      <c r="AB1818" t="s">
        <v>5449</v>
      </c>
    </row>
    <row r="1819" spans="1:28" ht="15" hidden="1" customHeight="1" x14ac:dyDescent="0.2">
      <c r="A1819" t="s">
        <v>5087</v>
      </c>
      <c r="B1819" t="s">
        <v>4857</v>
      </c>
      <c r="C1819" s="50">
        <f t="shared" ca="1" si="143"/>
        <v>51</v>
      </c>
      <c r="D1819" t="s">
        <v>4874</v>
      </c>
      <c r="F1819" s="34" t="str">
        <f>IF(AND(V1819="TEXT",AB1819&lt;&gt;""),"Coded",VLOOKUP(V1819,Lists!$E$1:$F$12,2,FALSE))</f>
        <v>Coded</v>
      </c>
      <c r="G1819" s="50">
        <f t="shared" ca="1" si="144"/>
        <v>4</v>
      </c>
      <c r="H1819" t="s">
        <v>4886</v>
      </c>
      <c r="J1819" s="34" t="str">
        <f t="shared" si="141"/>
        <v/>
      </c>
      <c r="K1819" s="34" t="str">
        <f t="shared" si="142"/>
        <v/>
      </c>
      <c r="O1819" t="s">
        <v>1015</v>
      </c>
      <c r="P1819" s="34" t="str">
        <f t="shared" si="145"/>
        <v/>
      </c>
      <c r="V1819" t="s">
        <v>16</v>
      </c>
      <c r="W1819" t="s">
        <v>5443</v>
      </c>
      <c r="X1819" t="s">
        <v>5444</v>
      </c>
      <c r="Y1819" t="s">
        <v>5445</v>
      </c>
      <c r="Z1819" t="s">
        <v>5446</v>
      </c>
      <c r="AA1819" t="s">
        <v>4886</v>
      </c>
      <c r="AB1819" t="s">
        <v>5450</v>
      </c>
    </row>
    <row r="1820" spans="1:28" ht="15" hidden="1" customHeight="1" x14ac:dyDescent="0.2">
      <c r="A1820" t="s">
        <v>5087</v>
      </c>
      <c r="B1820" t="s">
        <v>4857</v>
      </c>
      <c r="C1820" s="50">
        <f t="shared" ca="1" si="143"/>
        <v>51</v>
      </c>
      <c r="D1820" t="s">
        <v>4874</v>
      </c>
      <c r="F1820" s="34" t="str">
        <f>IF(AND(V1820="TEXT",AB1820&lt;&gt;""),"Coded",VLOOKUP(V1820,Lists!$E$1:$F$12,2,FALSE))</f>
        <v>Coded</v>
      </c>
      <c r="G1820" s="50">
        <f t="shared" ca="1" si="144"/>
        <v>5</v>
      </c>
      <c r="H1820" t="s">
        <v>4888</v>
      </c>
      <c r="J1820" s="34" t="str">
        <f t="shared" si="141"/>
        <v/>
      </c>
      <c r="K1820" s="34" t="str">
        <f t="shared" si="142"/>
        <v/>
      </c>
      <c r="O1820" t="s">
        <v>1015</v>
      </c>
      <c r="P1820" s="34" t="str">
        <f t="shared" si="145"/>
        <v/>
      </c>
      <c r="V1820" t="s">
        <v>16</v>
      </c>
      <c r="W1820" t="s">
        <v>5443</v>
      </c>
      <c r="X1820" t="s">
        <v>5444</v>
      </c>
      <c r="Y1820" t="s">
        <v>5445</v>
      </c>
      <c r="Z1820" t="s">
        <v>5446</v>
      </c>
      <c r="AA1820" t="s">
        <v>4888</v>
      </c>
      <c r="AB1820" t="s">
        <v>5451</v>
      </c>
    </row>
    <row r="1821" spans="1:28" ht="15" hidden="1" customHeight="1" x14ac:dyDescent="0.2">
      <c r="A1821" t="s">
        <v>5087</v>
      </c>
      <c r="B1821" t="s">
        <v>4857</v>
      </c>
      <c r="C1821" s="50">
        <f t="shared" ca="1" si="143"/>
        <v>51</v>
      </c>
      <c r="D1821" t="s">
        <v>4874</v>
      </c>
      <c r="F1821" s="34" t="str">
        <f>IF(AND(V1821="TEXT",AB1821&lt;&gt;""),"Coded",VLOOKUP(V1821,Lists!$E$1:$F$12,2,FALSE))</f>
        <v>Coded</v>
      </c>
      <c r="G1821" s="50">
        <f t="shared" ca="1" si="144"/>
        <v>6</v>
      </c>
      <c r="H1821" t="s">
        <v>4890</v>
      </c>
      <c r="J1821" s="34" t="str">
        <f t="shared" si="141"/>
        <v/>
      </c>
      <c r="K1821" s="34" t="str">
        <f t="shared" si="142"/>
        <v/>
      </c>
      <c r="O1821" t="s">
        <v>1015</v>
      </c>
      <c r="P1821" s="34" t="str">
        <f t="shared" si="145"/>
        <v/>
      </c>
      <c r="V1821" t="s">
        <v>16</v>
      </c>
      <c r="W1821" t="s">
        <v>5443</v>
      </c>
      <c r="X1821" t="s">
        <v>5444</v>
      </c>
      <c r="Y1821" t="s">
        <v>5445</v>
      </c>
      <c r="Z1821" t="s">
        <v>5446</v>
      </c>
      <c r="AA1821" t="s">
        <v>4890</v>
      </c>
      <c r="AB1821" t="s">
        <v>5452</v>
      </c>
    </row>
    <row r="1822" spans="1:28" ht="15" hidden="1" customHeight="1" x14ac:dyDescent="0.2">
      <c r="A1822" t="s">
        <v>5087</v>
      </c>
      <c r="B1822" t="s">
        <v>4835</v>
      </c>
      <c r="C1822" s="50">
        <f t="shared" ca="1" si="143"/>
        <v>52</v>
      </c>
      <c r="D1822" t="s">
        <v>1500</v>
      </c>
      <c r="F1822" s="34" t="str">
        <f>IF(AND(V1822="TEXT",AB1822&lt;&gt;""),"Coded",VLOOKUP(V1822,Lists!$E$1:$F$12,2,FALSE))</f>
        <v>Date</v>
      </c>
      <c r="G1822" s="50" t="str">
        <f t="shared" ca="1" si="144"/>
        <v/>
      </c>
      <c r="H1822" t="s">
        <v>1015</v>
      </c>
      <c r="J1822" s="34" t="str">
        <f t="shared" si="141"/>
        <v/>
      </c>
      <c r="K1822" s="34" t="str">
        <f t="shared" si="142"/>
        <v/>
      </c>
      <c r="O1822" t="s">
        <v>5453</v>
      </c>
      <c r="P1822" s="34" t="str">
        <f t="shared" si="145"/>
        <v/>
      </c>
      <c r="V1822" t="s">
        <v>28</v>
      </c>
      <c r="W1822" t="s">
        <v>1666</v>
      </c>
      <c r="X1822" t="s">
        <v>1667</v>
      </c>
      <c r="Y1822" t="s">
        <v>1015</v>
      </c>
      <c r="Z1822" t="s">
        <v>1015</v>
      </c>
      <c r="AA1822" t="s">
        <v>1015</v>
      </c>
      <c r="AB1822" t="s">
        <v>1015</v>
      </c>
    </row>
    <row r="1823" spans="1:28" ht="15" hidden="1" customHeight="1" x14ac:dyDescent="0.2">
      <c r="A1823" t="s">
        <v>5087</v>
      </c>
      <c r="B1823" t="s">
        <v>4892</v>
      </c>
      <c r="C1823" s="50">
        <f t="shared" ca="1" si="143"/>
        <v>53</v>
      </c>
      <c r="D1823" t="s">
        <v>2239</v>
      </c>
      <c r="F1823" s="34" t="str">
        <f>IF(AND(V1823="TEXT",AB1823&lt;&gt;""),"Coded",VLOOKUP(V1823,Lists!$E$1:$F$12,2,FALSE))</f>
        <v>Boolean</v>
      </c>
      <c r="G1823" s="50" t="str">
        <f t="shared" ca="1" si="144"/>
        <v/>
      </c>
      <c r="H1823" t="s">
        <v>1015</v>
      </c>
      <c r="J1823" s="34" t="str">
        <f t="shared" si="141"/>
        <v>Yes/no</v>
      </c>
      <c r="K1823" s="34" t="str">
        <f t="shared" si="142"/>
        <v/>
      </c>
      <c r="O1823" t="s">
        <v>1015</v>
      </c>
      <c r="P1823" s="34" t="str">
        <f t="shared" si="145"/>
        <v/>
      </c>
      <c r="V1823" t="s">
        <v>24</v>
      </c>
      <c r="W1823" t="s">
        <v>5454</v>
      </c>
      <c r="X1823" t="s">
        <v>5455</v>
      </c>
      <c r="Y1823" t="s">
        <v>1015</v>
      </c>
      <c r="Z1823" t="s">
        <v>1015</v>
      </c>
      <c r="AA1823" t="s">
        <v>1015</v>
      </c>
      <c r="AB1823" t="s">
        <v>1015</v>
      </c>
    </row>
    <row r="1824" spans="1:28" ht="15" hidden="1" customHeight="1" x14ac:dyDescent="0.2">
      <c r="A1824" t="s">
        <v>5087</v>
      </c>
      <c r="B1824" t="s">
        <v>4892</v>
      </c>
      <c r="C1824" s="50">
        <f t="shared" ca="1" si="143"/>
        <v>54</v>
      </c>
      <c r="D1824" t="s">
        <v>2233</v>
      </c>
      <c r="F1824" s="34" t="str">
        <f>IF(AND(V1824="TEXT",AB1824&lt;&gt;""),"Coded",VLOOKUP(V1824,Lists!$E$1:$F$12,2,FALSE))</f>
        <v>Boolean</v>
      </c>
      <c r="G1824" s="50" t="str">
        <f t="shared" ca="1" si="144"/>
        <v/>
      </c>
      <c r="H1824" t="s">
        <v>1015</v>
      </c>
      <c r="J1824" s="34" t="str">
        <f t="shared" si="141"/>
        <v>Yes/no</v>
      </c>
      <c r="K1824" s="34" t="str">
        <f t="shared" si="142"/>
        <v/>
      </c>
      <c r="O1824" t="s">
        <v>1015</v>
      </c>
      <c r="P1824" s="34" t="str">
        <f t="shared" si="145"/>
        <v/>
      </c>
      <c r="V1824" t="s">
        <v>24</v>
      </c>
      <c r="W1824" t="s">
        <v>5456</v>
      </c>
      <c r="X1824" t="s">
        <v>5457</v>
      </c>
      <c r="Y1824" t="s">
        <v>1015</v>
      </c>
      <c r="Z1824" t="s">
        <v>1015</v>
      </c>
      <c r="AA1824" t="s">
        <v>1015</v>
      </c>
      <c r="AB1824" t="s">
        <v>1015</v>
      </c>
    </row>
    <row r="1825" spans="1:31" ht="15" hidden="1" customHeight="1" x14ac:dyDescent="0.2">
      <c r="A1825" t="s">
        <v>5087</v>
      </c>
      <c r="B1825" t="s">
        <v>4892</v>
      </c>
      <c r="C1825" s="50">
        <f t="shared" ca="1" si="143"/>
        <v>55</v>
      </c>
      <c r="D1825" t="s">
        <v>5458</v>
      </c>
      <c r="F1825" s="34" t="str">
        <f>IF(AND(V1825="TEXT",AB1825&lt;&gt;""),"Coded",VLOOKUP(V1825,Lists!$E$1:$F$12,2,FALSE))</f>
        <v>Boolean</v>
      </c>
      <c r="G1825" s="50" t="str">
        <f t="shared" ca="1" si="144"/>
        <v/>
      </c>
      <c r="H1825" t="s">
        <v>1015</v>
      </c>
      <c r="J1825" s="34" t="str">
        <f t="shared" si="141"/>
        <v>Yes/no</v>
      </c>
      <c r="K1825" s="34" t="str">
        <f t="shared" si="142"/>
        <v/>
      </c>
      <c r="O1825" t="s">
        <v>1015</v>
      </c>
      <c r="P1825" s="34" t="str">
        <f t="shared" si="145"/>
        <v/>
      </c>
      <c r="V1825" t="s">
        <v>24</v>
      </c>
      <c r="W1825" t="s">
        <v>5459</v>
      </c>
      <c r="X1825" t="s">
        <v>5460</v>
      </c>
      <c r="Y1825" t="s">
        <v>1015</v>
      </c>
      <c r="Z1825" t="s">
        <v>1015</v>
      </c>
      <c r="AA1825" t="s">
        <v>1015</v>
      </c>
      <c r="AB1825" t="s">
        <v>1015</v>
      </c>
    </row>
    <row r="1826" spans="1:31" ht="15" hidden="1" customHeight="1" x14ac:dyDescent="0.2">
      <c r="A1826" t="s">
        <v>5087</v>
      </c>
      <c r="B1826" t="s">
        <v>4892</v>
      </c>
      <c r="C1826" s="50">
        <f t="shared" ca="1" si="143"/>
        <v>56</v>
      </c>
      <c r="D1826" t="s">
        <v>4899</v>
      </c>
      <c r="F1826" s="34" t="str">
        <f>IF(AND(V1826="TEXT",AB1826&lt;&gt;""),"Coded",VLOOKUP(V1826,Lists!$E$1:$F$12,2,FALSE))</f>
        <v>Boolean</v>
      </c>
      <c r="G1826" s="50" t="str">
        <f t="shared" ca="1" si="144"/>
        <v/>
      </c>
      <c r="H1826" t="s">
        <v>1015</v>
      </c>
      <c r="J1826" s="34" t="str">
        <f t="shared" si="141"/>
        <v>Yes/no</v>
      </c>
      <c r="K1826" s="34" t="str">
        <f t="shared" si="142"/>
        <v/>
      </c>
      <c r="O1826" t="s">
        <v>1015</v>
      </c>
      <c r="P1826" s="34" t="str">
        <f t="shared" si="145"/>
        <v/>
      </c>
      <c r="V1826" t="s">
        <v>24</v>
      </c>
      <c r="W1826" t="s">
        <v>5461</v>
      </c>
      <c r="X1826" t="s">
        <v>5462</v>
      </c>
      <c r="Y1826" t="s">
        <v>1015</v>
      </c>
      <c r="Z1826" t="s">
        <v>1015</v>
      </c>
      <c r="AA1826" t="s">
        <v>1015</v>
      </c>
      <c r="AB1826" t="s">
        <v>1015</v>
      </c>
    </row>
    <row r="1827" spans="1:31" ht="15" hidden="1" customHeight="1" x14ac:dyDescent="0.2">
      <c r="A1827" t="s">
        <v>5087</v>
      </c>
      <c r="B1827" t="s">
        <v>4892</v>
      </c>
      <c r="C1827" s="50">
        <f t="shared" ca="1" si="143"/>
        <v>57</v>
      </c>
      <c r="D1827" t="s">
        <v>4902</v>
      </c>
      <c r="F1827" s="34" t="str">
        <f>IF(AND(V1827="TEXT",AB1827&lt;&gt;""),"Coded",VLOOKUP(V1827,Lists!$E$1:$F$12,2,FALSE))</f>
        <v>Text</v>
      </c>
      <c r="G1827" s="50" t="str">
        <f t="shared" ca="1" si="144"/>
        <v/>
      </c>
      <c r="H1827" t="s">
        <v>1015</v>
      </c>
      <c r="J1827" s="34" t="str">
        <f t="shared" si="141"/>
        <v/>
      </c>
      <c r="K1827" s="34">
        <f t="shared" si="142"/>
        <v>50</v>
      </c>
      <c r="O1827" t="s">
        <v>1015</v>
      </c>
      <c r="P1827" s="34" t="str">
        <f t="shared" si="145"/>
        <v/>
      </c>
      <c r="V1827" t="s">
        <v>16</v>
      </c>
      <c r="W1827" t="s">
        <v>5463</v>
      </c>
      <c r="X1827" t="s">
        <v>5464</v>
      </c>
      <c r="Y1827" t="s">
        <v>1015</v>
      </c>
      <c r="Z1827" t="s">
        <v>1015</v>
      </c>
      <c r="AA1827" t="s">
        <v>1015</v>
      </c>
      <c r="AB1827" t="s">
        <v>1015</v>
      </c>
    </row>
    <row r="1828" spans="1:31" ht="15" hidden="1" customHeight="1" x14ac:dyDescent="0.2">
      <c r="A1828" t="s">
        <v>5087</v>
      </c>
      <c r="B1828" t="s">
        <v>4892</v>
      </c>
      <c r="C1828" s="50">
        <f t="shared" ca="1" si="143"/>
        <v>58</v>
      </c>
      <c r="D1828" t="s">
        <v>150</v>
      </c>
      <c r="F1828" s="34" t="str">
        <f>IF(AND(V1828="TEXT",AB1828&lt;&gt;""),"Coded",VLOOKUP(V1828,Lists!$E$1:$F$12,2,FALSE))</f>
        <v>Text</v>
      </c>
      <c r="G1828" s="50" t="str">
        <f t="shared" ca="1" si="144"/>
        <v/>
      </c>
      <c r="H1828" t="s">
        <v>1015</v>
      </c>
      <c r="J1828" s="34" t="str">
        <f t="shared" si="141"/>
        <v/>
      </c>
      <c r="K1828" s="34">
        <f t="shared" si="142"/>
        <v>255</v>
      </c>
      <c r="O1828" t="s">
        <v>5465</v>
      </c>
      <c r="P1828" s="34" t="str">
        <f t="shared" si="145"/>
        <v/>
      </c>
      <c r="V1828" t="s">
        <v>36</v>
      </c>
      <c r="W1828" t="s">
        <v>5466</v>
      </c>
      <c r="X1828" t="s">
        <v>5467</v>
      </c>
      <c r="Y1828" t="s">
        <v>1015</v>
      </c>
      <c r="Z1828" t="s">
        <v>1015</v>
      </c>
      <c r="AA1828" t="s">
        <v>1015</v>
      </c>
      <c r="AB1828" t="s">
        <v>1015</v>
      </c>
    </row>
    <row r="1829" spans="1:31" ht="15" hidden="1" customHeight="1" x14ac:dyDescent="0.2">
      <c r="A1829" t="s">
        <v>1526</v>
      </c>
      <c r="B1829" t="s">
        <v>5468</v>
      </c>
      <c r="C1829" s="50">
        <f t="shared" ca="1" si="143"/>
        <v>1</v>
      </c>
      <c r="D1829" t="s">
        <v>5469</v>
      </c>
      <c r="F1829" s="34" t="str">
        <f>IF(AND(V1829="TEXT",AB1829&lt;&gt;""),"Coded",VLOOKUP(V1829,Lists!$E$1:$F$12,2,FALSE))</f>
        <v>Numeric</v>
      </c>
      <c r="G1829" s="50" t="str">
        <f t="shared" ca="1" si="144"/>
        <v/>
      </c>
      <c r="H1829" t="s">
        <v>1015</v>
      </c>
      <c r="J1829" s="34" t="str">
        <f t="shared" si="141"/>
        <v>Integer</v>
      </c>
      <c r="K1829" s="34" t="str">
        <f t="shared" si="142"/>
        <v/>
      </c>
      <c r="M1829">
        <v>2</v>
      </c>
      <c r="N1829">
        <v>99</v>
      </c>
      <c r="P1829" s="34" t="str">
        <f t="shared" si="145"/>
        <v/>
      </c>
      <c r="V1829" s="59" t="s">
        <v>20</v>
      </c>
      <c r="W1829" t="s">
        <v>1531</v>
      </c>
      <c r="X1829" t="s">
        <v>1532</v>
      </c>
      <c r="Y1829" t="s">
        <v>1015</v>
      </c>
      <c r="Z1829" t="s">
        <v>1015</v>
      </c>
      <c r="AA1829" t="s">
        <v>1015</v>
      </c>
      <c r="AB1829" t="s">
        <v>1015</v>
      </c>
      <c r="AD1829" t="s">
        <v>5470</v>
      </c>
    </row>
    <row r="1830" spans="1:31" ht="15" hidden="1" customHeight="1" x14ac:dyDescent="0.2">
      <c r="A1830" t="s">
        <v>1526</v>
      </c>
      <c r="B1830" t="s">
        <v>4981</v>
      </c>
      <c r="C1830" s="50">
        <f t="shared" ca="1" si="143"/>
        <v>2</v>
      </c>
      <c r="D1830" t="s">
        <v>4090</v>
      </c>
      <c r="F1830" s="34" t="str">
        <f>IF(AND(V1830="TEXT",AB1830&lt;&gt;""),"Coded",VLOOKUP(V1830,Lists!$E$1:$F$12,2,FALSE))</f>
        <v>Coded</v>
      </c>
      <c r="G1830" s="50">
        <f t="shared" ca="1" si="144"/>
        <v>1</v>
      </c>
      <c r="H1830" t="s">
        <v>2208</v>
      </c>
      <c r="J1830" s="34" t="str">
        <f t="shared" si="141"/>
        <v/>
      </c>
      <c r="K1830" s="34" t="str">
        <f t="shared" si="142"/>
        <v/>
      </c>
      <c r="P1830" s="34" t="str">
        <f t="shared" si="145"/>
        <v/>
      </c>
      <c r="V1830" t="s">
        <v>16</v>
      </c>
      <c r="W1830" t="s">
        <v>1535</v>
      </c>
      <c r="X1830" t="s">
        <v>1536</v>
      </c>
      <c r="Y1830" t="s">
        <v>1537</v>
      </c>
      <c r="Z1830" t="s">
        <v>1538</v>
      </c>
      <c r="AA1830" t="s">
        <v>2208</v>
      </c>
      <c r="AB1830" t="s">
        <v>2227</v>
      </c>
    </row>
    <row r="1831" spans="1:31" ht="15" hidden="1" customHeight="1" x14ac:dyDescent="0.2">
      <c r="A1831" t="s">
        <v>1526</v>
      </c>
      <c r="B1831" t="s">
        <v>4981</v>
      </c>
      <c r="C1831" s="50">
        <f t="shared" ca="1" si="143"/>
        <v>2</v>
      </c>
      <c r="D1831" t="s">
        <v>4090</v>
      </c>
      <c r="F1831" s="34" t="str">
        <f>IF(AND(V1831="TEXT",AB1831&lt;&gt;""),"Coded",VLOOKUP(V1831,Lists!$E$1:$F$12,2,FALSE))</f>
        <v>Coded</v>
      </c>
      <c r="G1831" s="50">
        <f t="shared" ca="1" si="144"/>
        <v>2</v>
      </c>
      <c r="H1831" t="s">
        <v>2213</v>
      </c>
      <c r="J1831" s="34" t="str">
        <f t="shared" si="141"/>
        <v/>
      </c>
      <c r="K1831" s="34" t="str">
        <f t="shared" si="142"/>
        <v/>
      </c>
      <c r="O1831" t="s">
        <v>1015</v>
      </c>
      <c r="P1831" s="34" t="str">
        <f t="shared" si="145"/>
        <v/>
      </c>
      <c r="V1831" t="s">
        <v>16</v>
      </c>
      <c r="W1831" t="s">
        <v>1535</v>
      </c>
      <c r="X1831" t="s">
        <v>1536</v>
      </c>
      <c r="Y1831" t="s">
        <v>1537</v>
      </c>
      <c r="Z1831" t="s">
        <v>1538</v>
      </c>
      <c r="AA1831" t="s">
        <v>2213</v>
      </c>
      <c r="AB1831" t="s">
        <v>2228</v>
      </c>
    </row>
    <row r="1832" spans="1:31" ht="15" hidden="1" customHeight="1" x14ac:dyDescent="0.2">
      <c r="A1832" t="s">
        <v>1526</v>
      </c>
      <c r="B1832" t="s">
        <v>4981</v>
      </c>
      <c r="C1832" s="50">
        <f t="shared" ca="1" si="143"/>
        <v>2</v>
      </c>
      <c r="D1832" t="s">
        <v>4090</v>
      </c>
      <c r="F1832" s="34" t="str">
        <f>IF(AND(V1832="TEXT",AB1832&lt;&gt;""),"Coded",VLOOKUP(V1832,Lists!$E$1:$F$12,2,FALSE))</f>
        <v>Coded</v>
      </c>
      <c r="G1832" s="50">
        <f t="shared" ca="1" si="144"/>
        <v>3</v>
      </c>
      <c r="H1832" t="s">
        <v>2202</v>
      </c>
      <c r="J1832" s="34" t="str">
        <f t="shared" si="141"/>
        <v/>
      </c>
      <c r="K1832" s="34" t="str">
        <f t="shared" si="142"/>
        <v/>
      </c>
      <c r="O1832" t="s">
        <v>1015</v>
      </c>
      <c r="P1832" s="34" t="str">
        <f t="shared" si="145"/>
        <v/>
      </c>
      <c r="V1832" t="s">
        <v>16</v>
      </c>
      <c r="W1832" t="s">
        <v>1535</v>
      </c>
      <c r="X1832" t="s">
        <v>1536</v>
      </c>
      <c r="Y1832" t="s">
        <v>1537</v>
      </c>
      <c r="Z1832" t="s">
        <v>1538</v>
      </c>
      <c r="AA1832" t="s">
        <v>2202</v>
      </c>
      <c r="AB1832" t="s">
        <v>2225</v>
      </c>
    </row>
    <row r="1833" spans="1:31" ht="15" hidden="1" customHeight="1" x14ac:dyDescent="0.2">
      <c r="A1833" s="58" t="s">
        <v>1526</v>
      </c>
      <c r="B1833" s="58" t="s">
        <v>4981</v>
      </c>
      <c r="C1833" s="57">
        <f t="shared" ca="1" si="143"/>
        <v>2</v>
      </c>
      <c r="D1833" s="58" t="s">
        <v>4090</v>
      </c>
      <c r="E1833" s="58"/>
      <c r="F1833" s="56" t="str">
        <f>IF(AND(V1833="TEXT",AB1833&lt;&gt;""),"Coded",VLOOKUP(V1833,Lists!$E$1:$F$12,2,FALSE))</f>
        <v>Coded</v>
      </c>
      <c r="G1833" s="57">
        <f t="shared" ca="1" si="144"/>
        <v>4</v>
      </c>
      <c r="H1833" s="58" t="s">
        <v>4091</v>
      </c>
      <c r="J1833" s="34" t="str">
        <f t="shared" si="141"/>
        <v/>
      </c>
      <c r="K1833" s="34" t="str">
        <f t="shared" si="142"/>
        <v/>
      </c>
      <c r="O1833" t="s">
        <v>4982</v>
      </c>
      <c r="P1833" s="34" t="str">
        <f t="shared" si="145"/>
        <v/>
      </c>
      <c r="V1833" t="s">
        <v>16</v>
      </c>
      <c r="W1833" t="s">
        <v>1535</v>
      </c>
      <c r="X1833" t="s">
        <v>1536</v>
      </c>
      <c r="Y1833" t="s">
        <v>1537</v>
      </c>
      <c r="Z1833" t="s">
        <v>1538</v>
      </c>
      <c r="AA1833" t="s">
        <v>4091</v>
      </c>
      <c r="AB1833" t="s">
        <v>5089</v>
      </c>
    </row>
    <row r="1834" spans="1:31" ht="15" hidden="1" customHeight="1" x14ac:dyDescent="0.2">
      <c r="A1834" t="s">
        <v>1526</v>
      </c>
      <c r="B1834" t="s">
        <v>4981</v>
      </c>
      <c r="C1834" s="50">
        <f t="shared" ca="1" si="143"/>
        <v>2</v>
      </c>
      <c r="D1834" t="s">
        <v>4090</v>
      </c>
      <c r="F1834" s="34" t="str">
        <f>IF(AND(V1834="TEXT",AB1834&lt;&gt;""),"Coded",VLOOKUP(V1834,Lists!$E$1:$F$12,2,FALSE))</f>
        <v>Coded</v>
      </c>
      <c r="G1834" s="50">
        <f t="shared" ca="1" si="144"/>
        <v>5</v>
      </c>
      <c r="H1834" t="s">
        <v>2218</v>
      </c>
      <c r="J1834" s="34" t="str">
        <f t="shared" si="141"/>
        <v/>
      </c>
      <c r="K1834" s="34" t="str">
        <f t="shared" si="142"/>
        <v/>
      </c>
      <c r="O1834" t="s">
        <v>1015</v>
      </c>
      <c r="P1834" s="34" t="str">
        <f t="shared" si="145"/>
        <v/>
      </c>
      <c r="V1834" t="s">
        <v>16</v>
      </c>
      <c r="W1834" t="s">
        <v>1535</v>
      </c>
      <c r="X1834" t="s">
        <v>1536</v>
      </c>
      <c r="Y1834" t="s">
        <v>1537</v>
      </c>
      <c r="Z1834" t="s">
        <v>1538</v>
      </c>
      <c r="AA1834" t="s">
        <v>2218</v>
      </c>
      <c r="AB1834" t="s">
        <v>2229</v>
      </c>
    </row>
    <row r="1835" spans="1:31" ht="15" hidden="1" customHeight="1" x14ac:dyDescent="0.2">
      <c r="A1835" t="s">
        <v>1526</v>
      </c>
      <c r="B1835" t="s">
        <v>4981</v>
      </c>
      <c r="C1835" s="50">
        <f t="shared" ca="1" si="143"/>
        <v>3</v>
      </c>
      <c r="D1835" t="s">
        <v>1036</v>
      </c>
      <c r="F1835" s="34" t="str">
        <f>IF(AND(V1835="TEXT",AB1835&lt;&gt;""),"Coded",VLOOKUP(V1835,Lists!$E$1:$F$12,2,FALSE))</f>
        <v>Numeric</v>
      </c>
      <c r="G1835" s="50" t="str">
        <f t="shared" ca="1" si="144"/>
        <v/>
      </c>
      <c r="H1835" t="s">
        <v>1015</v>
      </c>
      <c r="J1835" s="34" t="str">
        <f t="shared" si="141"/>
        <v>Integer</v>
      </c>
      <c r="K1835" s="34" t="str">
        <f t="shared" si="142"/>
        <v/>
      </c>
      <c r="O1835" t="s">
        <v>5471</v>
      </c>
      <c r="P1835" s="34" t="str">
        <f t="shared" si="145"/>
        <v/>
      </c>
      <c r="V1835" t="s">
        <v>20</v>
      </c>
      <c r="W1835" t="s">
        <v>1540</v>
      </c>
      <c r="X1835" t="s">
        <v>1541</v>
      </c>
      <c r="Y1835" t="s">
        <v>1015</v>
      </c>
      <c r="Z1835" t="s">
        <v>1015</v>
      </c>
      <c r="AA1835" t="s">
        <v>1015</v>
      </c>
      <c r="AB1835" t="s">
        <v>1015</v>
      </c>
    </row>
    <row r="1836" spans="1:31" ht="15" hidden="1" customHeight="1" x14ac:dyDescent="0.2">
      <c r="A1836" s="58" t="s">
        <v>1526</v>
      </c>
      <c r="B1836" s="58" t="s">
        <v>4981</v>
      </c>
      <c r="C1836" s="57">
        <f t="shared" ca="1" si="143"/>
        <v>4</v>
      </c>
      <c r="D1836" s="58" t="s">
        <v>1042</v>
      </c>
      <c r="E1836" s="58"/>
      <c r="F1836" s="56" t="str">
        <f>IF(AND(V1836="TEXT",AB1836&lt;&gt;""),"Coded",VLOOKUP(V1836,Lists!$E$1:$F$12,2,FALSE))</f>
        <v>Coded</v>
      </c>
      <c r="G1836" s="57">
        <f t="shared" ca="1" si="144"/>
        <v>1</v>
      </c>
      <c r="H1836" s="58" t="s">
        <v>2239</v>
      </c>
      <c r="J1836" s="34" t="str">
        <f t="shared" si="141"/>
        <v/>
      </c>
      <c r="K1836" s="34" t="str">
        <f t="shared" si="142"/>
        <v/>
      </c>
      <c r="O1836" t="s">
        <v>4982</v>
      </c>
      <c r="P1836" s="34" t="str">
        <f t="shared" si="145"/>
        <v/>
      </c>
      <c r="V1836" t="s">
        <v>16</v>
      </c>
      <c r="W1836" t="s">
        <v>1543</v>
      </c>
      <c r="X1836" t="s">
        <v>1544</v>
      </c>
      <c r="Y1836" t="s">
        <v>1048</v>
      </c>
      <c r="Z1836" t="s">
        <v>1049</v>
      </c>
      <c r="AA1836" t="s">
        <v>2239</v>
      </c>
      <c r="AB1836" t="s">
        <v>4984</v>
      </c>
    </row>
    <row r="1837" spans="1:31" ht="15" hidden="1" customHeight="1" x14ac:dyDescent="0.2">
      <c r="A1837" t="s">
        <v>1526</v>
      </c>
      <c r="B1837" t="s">
        <v>4981</v>
      </c>
      <c r="C1837" s="50">
        <f t="shared" ca="1" si="143"/>
        <v>4</v>
      </c>
      <c r="D1837" t="s">
        <v>1042</v>
      </c>
      <c r="F1837" s="34" t="str">
        <f>IF(AND(V1837="TEXT",AB1837&lt;&gt;""),"Coded",VLOOKUP(V1837,Lists!$E$1:$F$12,2,FALSE))</f>
        <v>Coded</v>
      </c>
      <c r="G1837" s="50">
        <f t="shared" ca="1" si="144"/>
        <v>2</v>
      </c>
      <c r="H1837" t="s">
        <v>2233</v>
      </c>
      <c r="J1837" s="34" t="str">
        <f t="shared" si="141"/>
        <v/>
      </c>
      <c r="K1837" s="34" t="str">
        <f t="shared" si="142"/>
        <v/>
      </c>
      <c r="O1837" t="s">
        <v>1015</v>
      </c>
      <c r="P1837" s="34" t="str">
        <f t="shared" si="145"/>
        <v/>
      </c>
      <c r="V1837" t="s">
        <v>16</v>
      </c>
      <c r="W1837" t="s">
        <v>1543</v>
      </c>
      <c r="X1837" t="s">
        <v>1544</v>
      </c>
      <c r="Y1837" t="s">
        <v>1048</v>
      </c>
      <c r="Z1837" t="s">
        <v>1049</v>
      </c>
      <c r="AA1837" t="s">
        <v>2233</v>
      </c>
      <c r="AB1837" t="s">
        <v>2235</v>
      </c>
    </row>
    <row r="1838" spans="1:31" ht="15" hidden="1" customHeight="1" x14ac:dyDescent="0.2">
      <c r="A1838" t="s">
        <v>1526</v>
      </c>
      <c r="B1838" t="s">
        <v>4981</v>
      </c>
      <c r="C1838" s="50">
        <f t="shared" ca="1" si="143"/>
        <v>4</v>
      </c>
      <c r="D1838" t="s">
        <v>1042</v>
      </c>
      <c r="F1838" s="34" t="str">
        <f>IF(AND(V1838="TEXT",AB1838&lt;&gt;""),"Coded",VLOOKUP(V1838,Lists!$E$1:$F$12,2,FALSE))</f>
        <v>Coded</v>
      </c>
      <c r="G1838" s="50">
        <f t="shared" ca="1" si="144"/>
        <v>3</v>
      </c>
      <c r="H1838" t="s">
        <v>2236</v>
      </c>
      <c r="J1838" s="34" t="str">
        <f t="shared" si="141"/>
        <v/>
      </c>
      <c r="K1838" s="34" t="str">
        <f t="shared" si="142"/>
        <v/>
      </c>
      <c r="O1838" t="s">
        <v>1015</v>
      </c>
      <c r="P1838" s="34" t="str">
        <f t="shared" si="145"/>
        <v/>
      </c>
      <c r="V1838" t="s">
        <v>16</v>
      </c>
      <c r="W1838" t="s">
        <v>1543</v>
      </c>
      <c r="X1838" t="s">
        <v>1544</v>
      </c>
      <c r="Y1838" t="s">
        <v>1048</v>
      </c>
      <c r="Z1838" t="s">
        <v>1049</v>
      </c>
      <c r="AA1838" t="s">
        <v>2236</v>
      </c>
      <c r="AB1838" t="s">
        <v>2238</v>
      </c>
    </row>
    <row r="1839" spans="1:31" ht="15" hidden="1" customHeight="1" x14ac:dyDescent="0.2">
      <c r="A1839" s="58" t="s">
        <v>1526</v>
      </c>
      <c r="B1839" s="58" t="s">
        <v>4981</v>
      </c>
      <c r="C1839" s="57">
        <f t="shared" ca="1" si="143"/>
        <v>4</v>
      </c>
      <c r="D1839" s="58" t="s">
        <v>1042</v>
      </c>
      <c r="E1839" s="58"/>
      <c r="F1839" s="56" t="str">
        <f>IF(AND(V1839="TEXT",AB1839&lt;&gt;""),"Coded",VLOOKUP(V1839,Lists!$E$1:$F$12,2,FALSE))</f>
        <v>Coded</v>
      </c>
      <c r="G1839" s="57">
        <f t="shared" ca="1" si="144"/>
        <v>4</v>
      </c>
      <c r="H1839" s="58" t="s">
        <v>2242</v>
      </c>
      <c r="J1839" s="34" t="str">
        <f t="shared" si="141"/>
        <v/>
      </c>
      <c r="K1839" s="34" t="str">
        <f t="shared" si="142"/>
        <v/>
      </c>
      <c r="O1839" t="s">
        <v>4982</v>
      </c>
      <c r="P1839" s="34" t="str">
        <f t="shared" si="145"/>
        <v/>
      </c>
      <c r="V1839" t="s">
        <v>16</v>
      </c>
      <c r="W1839" t="s">
        <v>1543</v>
      </c>
      <c r="X1839" t="s">
        <v>1544</v>
      </c>
      <c r="Y1839" t="s">
        <v>1048</v>
      </c>
      <c r="Z1839" t="s">
        <v>1049</v>
      </c>
      <c r="AA1839" t="s">
        <v>2242</v>
      </c>
      <c r="AB1839" t="s">
        <v>4986</v>
      </c>
      <c r="AE1839" t="s">
        <v>5472</v>
      </c>
    </row>
    <row r="1840" spans="1:31" ht="15" hidden="1" customHeight="1" x14ac:dyDescent="0.2">
      <c r="A1840" s="58" t="s">
        <v>1526</v>
      </c>
      <c r="B1840" s="58" t="s">
        <v>4981</v>
      </c>
      <c r="C1840" s="57">
        <f t="shared" ca="1" si="143"/>
        <v>5</v>
      </c>
      <c r="D1840" s="58" t="s">
        <v>4977</v>
      </c>
      <c r="E1840" s="58"/>
      <c r="F1840" s="56" t="str">
        <f>IF(AND(V1840="TEXT",AB1840&lt;&gt;""),"Coded",VLOOKUP(V1840,Lists!$E$1:$F$12,2,FALSE))</f>
        <v>Date</v>
      </c>
      <c r="G1840" s="57" t="str">
        <f t="shared" ca="1" si="144"/>
        <v/>
      </c>
      <c r="H1840" s="58" t="s">
        <v>1015</v>
      </c>
      <c r="J1840" s="34" t="str">
        <f t="shared" si="141"/>
        <v/>
      </c>
      <c r="K1840" s="34" t="str">
        <f t="shared" si="142"/>
        <v/>
      </c>
      <c r="O1840" t="s">
        <v>4978</v>
      </c>
      <c r="P1840" s="34" t="str">
        <f t="shared" si="145"/>
        <v/>
      </c>
      <c r="V1840" t="s">
        <v>28</v>
      </c>
      <c r="W1840" t="s">
        <v>5473</v>
      </c>
      <c r="X1840" t="s">
        <v>5474</v>
      </c>
      <c r="Y1840" t="s">
        <v>1015</v>
      </c>
      <c r="Z1840" t="s">
        <v>1015</v>
      </c>
      <c r="AA1840" t="s">
        <v>1015</v>
      </c>
      <c r="AB1840" t="s">
        <v>1015</v>
      </c>
      <c r="AE1840" t="s">
        <v>5472</v>
      </c>
    </row>
    <row r="1841" spans="1:28" ht="15" hidden="1" customHeight="1" x14ac:dyDescent="0.2">
      <c r="A1841" s="58" t="s">
        <v>1526</v>
      </c>
      <c r="B1841" s="58" t="s">
        <v>4981</v>
      </c>
      <c r="C1841" s="57">
        <f t="shared" ca="1" si="143"/>
        <v>6</v>
      </c>
      <c r="D1841" s="58" t="s">
        <v>4987</v>
      </c>
      <c r="E1841" s="58"/>
      <c r="F1841" s="56" t="str">
        <f>IF(AND(V1841="TEXT",AB1841&lt;&gt;""),"Coded",VLOOKUP(V1841,Lists!$E$1:$F$12,2,FALSE))</f>
        <v>Text</v>
      </c>
      <c r="G1841" s="57" t="str">
        <f t="shared" ca="1" si="144"/>
        <v/>
      </c>
      <c r="H1841" s="58" t="s">
        <v>1015</v>
      </c>
      <c r="J1841" s="34" t="str">
        <f t="shared" si="141"/>
        <v/>
      </c>
      <c r="K1841" s="34">
        <f t="shared" si="142"/>
        <v>50</v>
      </c>
      <c r="O1841" t="s">
        <v>4978</v>
      </c>
      <c r="P1841" s="34" t="str">
        <f t="shared" si="145"/>
        <v/>
      </c>
      <c r="V1841" t="s">
        <v>16</v>
      </c>
      <c r="W1841" t="s">
        <v>5475</v>
      </c>
      <c r="X1841" t="s">
        <v>5476</v>
      </c>
      <c r="Y1841" t="s">
        <v>1015</v>
      </c>
      <c r="Z1841" t="s">
        <v>1015</v>
      </c>
      <c r="AA1841" t="s">
        <v>1015</v>
      </c>
      <c r="AB1841" t="s">
        <v>1015</v>
      </c>
    </row>
    <row r="1842" spans="1:28" ht="15" hidden="1" customHeight="1" x14ac:dyDescent="0.2">
      <c r="A1842" t="s">
        <v>1526</v>
      </c>
      <c r="B1842" t="s">
        <v>1477</v>
      </c>
      <c r="C1842" s="50">
        <f t="shared" ca="1" si="143"/>
        <v>7</v>
      </c>
      <c r="D1842" t="s">
        <v>4818</v>
      </c>
      <c r="F1842" s="34" t="str">
        <f>IF(AND(V1842="TEXT",AB1842&lt;&gt;""),"Coded",VLOOKUP(V1842,Lists!$E$1:$F$12,2,FALSE))</f>
        <v>Coded</v>
      </c>
      <c r="G1842" s="50">
        <f t="shared" ca="1" si="144"/>
        <v>1</v>
      </c>
      <c r="H1842" t="s">
        <v>2284</v>
      </c>
      <c r="J1842" s="34" t="str">
        <f t="shared" si="141"/>
        <v/>
      </c>
      <c r="K1842" s="34" t="str">
        <f t="shared" si="142"/>
        <v/>
      </c>
      <c r="P1842" s="34" t="str">
        <f t="shared" si="145"/>
        <v/>
      </c>
      <c r="V1842" t="s">
        <v>16</v>
      </c>
      <c r="W1842" t="s">
        <v>1556</v>
      </c>
      <c r="X1842" t="s">
        <v>1557</v>
      </c>
      <c r="Y1842" t="s">
        <v>1097</v>
      </c>
      <c r="Z1842" t="s">
        <v>1098</v>
      </c>
      <c r="AA1842" t="s">
        <v>2284</v>
      </c>
      <c r="AB1842" t="s">
        <v>2285</v>
      </c>
    </row>
    <row r="1843" spans="1:28" ht="15" hidden="1" customHeight="1" x14ac:dyDescent="0.2">
      <c r="A1843" t="s">
        <v>1526</v>
      </c>
      <c r="B1843" t="s">
        <v>1477</v>
      </c>
      <c r="C1843" s="50">
        <f t="shared" ca="1" si="143"/>
        <v>7</v>
      </c>
      <c r="D1843" t="s">
        <v>4818</v>
      </c>
      <c r="F1843" s="34" t="str">
        <f>IF(AND(V1843="TEXT",AB1843&lt;&gt;""),"Coded",VLOOKUP(V1843,Lists!$E$1:$F$12,2,FALSE))</f>
        <v>Coded</v>
      </c>
      <c r="G1843" s="50">
        <f t="shared" ca="1" si="144"/>
        <v>2</v>
      </c>
      <c r="H1843" t="s">
        <v>2289</v>
      </c>
      <c r="J1843" s="34" t="str">
        <f t="shared" si="141"/>
        <v/>
      </c>
      <c r="K1843" s="34" t="str">
        <f t="shared" si="142"/>
        <v/>
      </c>
      <c r="O1843" t="s">
        <v>1015</v>
      </c>
      <c r="P1843" s="34" t="str">
        <f t="shared" si="145"/>
        <v/>
      </c>
      <c r="V1843" t="s">
        <v>16</v>
      </c>
      <c r="W1843" t="s">
        <v>1556</v>
      </c>
      <c r="X1843" t="s">
        <v>1557</v>
      </c>
      <c r="Y1843" t="s">
        <v>1097</v>
      </c>
      <c r="Z1843" t="s">
        <v>1098</v>
      </c>
      <c r="AA1843" t="s">
        <v>2289</v>
      </c>
      <c r="AB1843" t="s">
        <v>2290</v>
      </c>
    </row>
    <row r="1844" spans="1:28" ht="15" hidden="1" customHeight="1" x14ac:dyDescent="0.2">
      <c r="A1844" s="58" t="s">
        <v>1526</v>
      </c>
      <c r="B1844" s="58" t="s">
        <v>1477</v>
      </c>
      <c r="C1844" s="57">
        <f t="shared" ca="1" si="143"/>
        <v>7</v>
      </c>
      <c r="D1844" s="58" t="s">
        <v>4818</v>
      </c>
      <c r="E1844" s="58"/>
      <c r="F1844" s="56" t="str">
        <f>IF(AND(V1844="TEXT",AB1844&lt;&gt;""),"Coded",VLOOKUP(V1844,Lists!$E$1:$F$12,2,FALSE))</f>
        <v>Coded</v>
      </c>
      <c r="G1844" s="57">
        <f t="shared" ca="1" si="144"/>
        <v>3</v>
      </c>
      <c r="H1844" s="58" t="s">
        <v>4820</v>
      </c>
      <c r="J1844" s="34" t="str">
        <f t="shared" si="141"/>
        <v/>
      </c>
      <c r="K1844" s="34" t="str">
        <f t="shared" si="142"/>
        <v/>
      </c>
      <c r="O1844" t="s">
        <v>4982</v>
      </c>
      <c r="P1844" s="34" t="str">
        <f t="shared" si="145"/>
        <v/>
      </c>
      <c r="V1844" t="s">
        <v>16</v>
      </c>
      <c r="W1844" t="s">
        <v>1556</v>
      </c>
      <c r="X1844" t="s">
        <v>1557</v>
      </c>
      <c r="Y1844" t="s">
        <v>1097</v>
      </c>
      <c r="Z1844" t="s">
        <v>1098</v>
      </c>
      <c r="AA1844" t="s">
        <v>4820</v>
      </c>
      <c r="AB1844" t="s">
        <v>4821</v>
      </c>
    </row>
    <row r="1845" spans="1:28" ht="15" hidden="1" customHeight="1" x14ac:dyDescent="0.2">
      <c r="A1845" s="58" t="s">
        <v>1526</v>
      </c>
      <c r="B1845" s="58" t="s">
        <v>1477</v>
      </c>
      <c r="C1845" s="57">
        <f t="shared" ca="1" si="143"/>
        <v>7</v>
      </c>
      <c r="D1845" s="58" t="s">
        <v>4818</v>
      </c>
      <c r="E1845" s="58"/>
      <c r="F1845" s="56" t="str">
        <f>IF(AND(V1845="TEXT",AB1845&lt;&gt;""),"Coded",VLOOKUP(V1845,Lists!$E$1:$F$12,2,FALSE))</f>
        <v>Coded</v>
      </c>
      <c r="G1845" s="57">
        <f t="shared" ca="1" si="144"/>
        <v>4</v>
      </c>
      <c r="H1845" s="58" t="s">
        <v>4822</v>
      </c>
      <c r="J1845" s="34" t="str">
        <f t="shared" si="141"/>
        <v/>
      </c>
      <c r="K1845" s="34" t="str">
        <f t="shared" si="142"/>
        <v/>
      </c>
      <c r="O1845" t="s">
        <v>4982</v>
      </c>
      <c r="P1845" s="34" t="str">
        <f t="shared" si="145"/>
        <v/>
      </c>
      <c r="V1845" t="s">
        <v>16</v>
      </c>
      <c r="W1845" t="s">
        <v>1556</v>
      </c>
      <c r="X1845" t="s">
        <v>1557</v>
      </c>
      <c r="Y1845" t="s">
        <v>1097</v>
      </c>
      <c r="Z1845" t="s">
        <v>1098</v>
      </c>
      <c r="AA1845" t="s">
        <v>4822</v>
      </c>
      <c r="AB1845" t="s">
        <v>4823</v>
      </c>
    </row>
    <row r="1846" spans="1:28" ht="15" hidden="1" customHeight="1" x14ac:dyDescent="0.2">
      <c r="A1846" s="58" t="s">
        <v>1526</v>
      </c>
      <c r="B1846" s="58" t="s">
        <v>1477</v>
      </c>
      <c r="C1846" s="57">
        <f t="shared" ca="1" si="143"/>
        <v>7</v>
      </c>
      <c r="D1846" s="58" t="s">
        <v>4818</v>
      </c>
      <c r="E1846" s="58"/>
      <c r="F1846" s="56" t="str">
        <f>IF(AND(V1846="TEXT",AB1846&lt;&gt;""),"Coded",VLOOKUP(V1846,Lists!$E$1:$F$12,2,FALSE))</f>
        <v>Coded</v>
      </c>
      <c r="G1846" s="57">
        <f t="shared" ca="1" si="144"/>
        <v>5</v>
      </c>
      <c r="H1846" s="58" t="s">
        <v>2281</v>
      </c>
      <c r="J1846" s="34" t="str">
        <f t="shared" si="141"/>
        <v/>
      </c>
      <c r="K1846" s="34" t="str">
        <f t="shared" si="142"/>
        <v/>
      </c>
      <c r="O1846" t="s">
        <v>4982</v>
      </c>
      <c r="P1846" s="34" t="str">
        <f t="shared" si="145"/>
        <v/>
      </c>
      <c r="V1846" t="s">
        <v>16</v>
      </c>
      <c r="W1846" t="s">
        <v>1556</v>
      </c>
      <c r="X1846" t="s">
        <v>1557</v>
      </c>
      <c r="Y1846" t="s">
        <v>1097</v>
      </c>
      <c r="Z1846" t="s">
        <v>1098</v>
      </c>
      <c r="AA1846" t="s">
        <v>2281</v>
      </c>
      <c r="AB1846" t="s">
        <v>4824</v>
      </c>
    </row>
    <row r="1847" spans="1:28" ht="15" hidden="1" customHeight="1" x14ac:dyDescent="0.2">
      <c r="A1847" s="58" t="s">
        <v>1526</v>
      </c>
      <c r="B1847" s="58" t="s">
        <v>1477</v>
      </c>
      <c r="C1847" s="57">
        <f t="shared" ca="1" si="143"/>
        <v>7</v>
      </c>
      <c r="D1847" s="58" t="s">
        <v>4818</v>
      </c>
      <c r="E1847" s="58"/>
      <c r="F1847" s="56" t="str">
        <f>IF(AND(V1847="TEXT",AB1847&lt;&gt;""),"Coded",VLOOKUP(V1847,Lists!$E$1:$F$12,2,FALSE))</f>
        <v>Coded</v>
      </c>
      <c r="G1847" s="57">
        <f t="shared" ca="1" si="144"/>
        <v>6</v>
      </c>
      <c r="H1847" s="58" t="s">
        <v>4825</v>
      </c>
      <c r="J1847" s="34" t="str">
        <f t="shared" si="141"/>
        <v/>
      </c>
      <c r="K1847" s="34" t="str">
        <f t="shared" si="142"/>
        <v/>
      </c>
      <c r="O1847" t="s">
        <v>4982</v>
      </c>
      <c r="P1847" s="34" t="str">
        <f t="shared" si="145"/>
        <v/>
      </c>
      <c r="V1847" t="s">
        <v>16</v>
      </c>
      <c r="W1847" t="s">
        <v>1556</v>
      </c>
      <c r="X1847" t="s">
        <v>1557</v>
      </c>
      <c r="Y1847" t="s">
        <v>1097</v>
      </c>
      <c r="Z1847" t="s">
        <v>1098</v>
      </c>
      <c r="AA1847" t="s">
        <v>4825</v>
      </c>
      <c r="AB1847" t="s">
        <v>4826</v>
      </c>
    </row>
    <row r="1848" spans="1:28" ht="15" hidden="1" customHeight="1" x14ac:dyDescent="0.2">
      <c r="A1848" s="58" t="s">
        <v>1526</v>
      </c>
      <c r="B1848" s="58" t="s">
        <v>1477</v>
      </c>
      <c r="C1848" s="57">
        <f t="shared" ca="1" si="143"/>
        <v>7</v>
      </c>
      <c r="D1848" s="58" t="s">
        <v>4818</v>
      </c>
      <c r="E1848" s="58"/>
      <c r="F1848" s="56" t="str">
        <f>IF(AND(V1848="TEXT",AB1848&lt;&gt;""),"Coded",VLOOKUP(V1848,Lists!$E$1:$F$12,2,FALSE))</f>
        <v>Coded</v>
      </c>
      <c r="G1848" s="57">
        <f t="shared" ca="1" si="144"/>
        <v>7</v>
      </c>
      <c r="H1848" s="58" t="s">
        <v>4827</v>
      </c>
      <c r="J1848" s="34" t="str">
        <f t="shared" si="141"/>
        <v/>
      </c>
      <c r="K1848" s="34" t="str">
        <f t="shared" si="142"/>
        <v/>
      </c>
      <c r="O1848" t="s">
        <v>4982</v>
      </c>
      <c r="P1848" s="34" t="str">
        <f t="shared" si="145"/>
        <v/>
      </c>
      <c r="V1848" t="s">
        <v>16</v>
      </c>
      <c r="W1848" t="s">
        <v>1556</v>
      </c>
      <c r="X1848" t="s">
        <v>1557</v>
      </c>
      <c r="Y1848" t="s">
        <v>1097</v>
      </c>
      <c r="Z1848" t="s">
        <v>1098</v>
      </c>
      <c r="AA1848" t="s">
        <v>4827</v>
      </c>
      <c r="AB1848" t="s">
        <v>4828</v>
      </c>
    </row>
    <row r="1849" spans="1:28" ht="15" hidden="1" customHeight="1" x14ac:dyDescent="0.2">
      <c r="A1849" s="58" t="s">
        <v>1526</v>
      </c>
      <c r="B1849" s="58" t="s">
        <v>1477</v>
      </c>
      <c r="C1849" s="57">
        <f t="shared" ca="1" si="143"/>
        <v>7</v>
      </c>
      <c r="D1849" s="58" t="s">
        <v>4818</v>
      </c>
      <c r="E1849" s="58"/>
      <c r="F1849" s="56" t="str">
        <f>IF(AND(V1849="TEXT",AB1849&lt;&gt;""),"Coded",VLOOKUP(V1849,Lists!$E$1:$F$12,2,FALSE))</f>
        <v>Coded</v>
      </c>
      <c r="G1849" s="57">
        <f t="shared" ca="1" si="144"/>
        <v>8</v>
      </c>
      <c r="H1849" s="58" t="s">
        <v>4829</v>
      </c>
      <c r="J1849" s="34" t="str">
        <f t="shared" si="141"/>
        <v/>
      </c>
      <c r="K1849" s="34" t="str">
        <f t="shared" si="142"/>
        <v/>
      </c>
      <c r="O1849" t="s">
        <v>4982</v>
      </c>
      <c r="P1849" s="34" t="str">
        <f t="shared" si="145"/>
        <v/>
      </c>
      <c r="V1849" t="s">
        <v>16</v>
      </c>
      <c r="W1849" t="s">
        <v>1556</v>
      </c>
      <c r="X1849" t="s">
        <v>1557</v>
      </c>
      <c r="Y1849" t="s">
        <v>1097</v>
      </c>
      <c r="Z1849" t="s">
        <v>1098</v>
      </c>
      <c r="AA1849" t="s">
        <v>4829</v>
      </c>
      <c r="AB1849" t="s">
        <v>4830</v>
      </c>
    </row>
    <row r="1850" spans="1:28" ht="15" hidden="1" customHeight="1" x14ac:dyDescent="0.2">
      <c r="A1850" s="58" t="s">
        <v>1526</v>
      </c>
      <c r="B1850" s="58" t="s">
        <v>1477</v>
      </c>
      <c r="C1850" s="57">
        <f t="shared" ca="1" si="143"/>
        <v>7</v>
      </c>
      <c r="D1850" s="58" t="s">
        <v>4818</v>
      </c>
      <c r="E1850" s="58"/>
      <c r="F1850" s="56" t="str">
        <f>IF(AND(V1850="TEXT",AB1850&lt;&gt;""),"Coded",VLOOKUP(V1850,Lists!$E$1:$F$12,2,FALSE))</f>
        <v>Coded</v>
      </c>
      <c r="G1850" s="57">
        <f t="shared" ca="1" si="144"/>
        <v>9</v>
      </c>
      <c r="H1850" s="58" t="s">
        <v>2286</v>
      </c>
      <c r="J1850" s="34" t="str">
        <f t="shared" si="141"/>
        <v/>
      </c>
      <c r="K1850" s="34" t="str">
        <f t="shared" si="142"/>
        <v/>
      </c>
      <c r="O1850" t="s">
        <v>4982</v>
      </c>
      <c r="P1850" s="34" t="str">
        <f t="shared" si="145"/>
        <v/>
      </c>
      <c r="V1850" t="s">
        <v>16</v>
      </c>
      <c r="W1850" t="s">
        <v>1556</v>
      </c>
      <c r="X1850" t="s">
        <v>1557</v>
      </c>
      <c r="Y1850" t="s">
        <v>1097</v>
      </c>
      <c r="Z1850" t="s">
        <v>1098</v>
      </c>
      <c r="AA1850" t="s">
        <v>2286</v>
      </c>
      <c r="AB1850" t="s">
        <v>4831</v>
      </c>
    </row>
    <row r="1851" spans="1:28" ht="15" hidden="1" customHeight="1" x14ac:dyDescent="0.2">
      <c r="A1851" t="s">
        <v>1526</v>
      </c>
      <c r="B1851" t="s">
        <v>1477</v>
      </c>
      <c r="C1851" s="50">
        <f t="shared" ca="1" si="143"/>
        <v>7</v>
      </c>
      <c r="D1851" t="s">
        <v>4818</v>
      </c>
      <c r="F1851" s="34" t="str">
        <f>IF(AND(V1851="TEXT",AB1851&lt;&gt;""),"Coded",VLOOKUP(V1851,Lists!$E$1:$F$12,2,FALSE))</f>
        <v>Coded</v>
      </c>
      <c r="G1851" s="50">
        <f t="shared" ca="1" si="144"/>
        <v>10</v>
      </c>
      <c r="H1851" t="s">
        <v>4832</v>
      </c>
      <c r="J1851" s="34" t="str">
        <f t="shared" si="141"/>
        <v/>
      </c>
      <c r="K1851" s="34" t="str">
        <f t="shared" si="142"/>
        <v/>
      </c>
      <c r="O1851" t="s">
        <v>1015</v>
      </c>
      <c r="P1851" s="34" t="str">
        <f t="shared" si="145"/>
        <v/>
      </c>
      <c r="V1851" t="s">
        <v>16</v>
      </c>
      <c r="W1851" t="s">
        <v>1556</v>
      </c>
      <c r="X1851" t="s">
        <v>1557</v>
      </c>
      <c r="Y1851" t="s">
        <v>1097</v>
      </c>
      <c r="Z1851" t="s">
        <v>1098</v>
      </c>
      <c r="AA1851" t="s">
        <v>4832</v>
      </c>
      <c r="AB1851" t="s">
        <v>4833</v>
      </c>
    </row>
    <row r="1852" spans="1:28" ht="15" hidden="1" customHeight="1" x14ac:dyDescent="0.2">
      <c r="A1852" t="s">
        <v>1526</v>
      </c>
      <c r="B1852" t="s">
        <v>1477</v>
      </c>
      <c r="C1852" s="50">
        <f t="shared" ca="1" si="143"/>
        <v>7</v>
      </c>
      <c r="D1852" t="s">
        <v>4818</v>
      </c>
      <c r="F1852" s="34" t="str">
        <f>IF(AND(V1852="TEXT",AB1852&lt;&gt;""),"Coded",VLOOKUP(V1852,Lists!$E$1:$F$12,2,FALSE))</f>
        <v>Coded</v>
      </c>
      <c r="G1852" s="50">
        <f t="shared" ca="1" si="144"/>
        <v>11</v>
      </c>
      <c r="H1852" t="s">
        <v>580</v>
      </c>
      <c r="J1852" s="34" t="str">
        <f t="shared" si="141"/>
        <v/>
      </c>
      <c r="K1852" s="34" t="str">
        <f t="shared" si="142"/>
        <v/>
      </c>
      <c r="O1852" t="s">
        <v>1015</v>
      </c>
      <c r="P1852" s="34" t="str">
        <f t="shared" si="145"/>
        <v/>
      </c>
      <c r="V1852" t="s">
        <v>16</v>
      </c>
      <c r="W1852" t="s">
        <v>1556</v>
      </c>
      <c r="X1852" t="s">
        <v>1557</v>
      </c>
      <c r="Y1852" t="s">
        <v>1097</v>
      </c>
      <c r="Z1852" t="s">
        <v>1098</v>
      </c>
      <c r="AA1852" t="s">
        <v>580</v>
      </c>
      <c r="AB1852" t="s">
        <v>4834</v>
      </c>
    </row>
    <row r="1853" spans="1:28" ht="15" hidden="1" customHeight="1" x14ac:dyDescent="0.2">
      <c r="A1853" t="s">
        <v>1526</v>
      </c>
      <c r="B1853" t="s">
        <v>1477</v>
      </c>
      <c r="C1853" s="50">
        <f t="shared" ca="1" si="143"/>
        <v>8</v>
      </c>
      <c r="D1853" t="s">
        <v>4990</v>
      </c>
      <c r="F1853" s="34" t="str">
        <f>IF(AND(V1853="TEXT",AB1853&lt;&gt;""),"Coded",VLOOKUP(V1853,Lists!$E$1:$F$12,2,FALSE))</f>
        <v>Coded</v>
      </c>
      <c r="G1853" s="50">
        <f t="shared" ca="1" si="144"/>
        <v>1</v>
      </c>
      <c r="H1853" t="s">
        <v>2247</v>
      </c>
      <c r="J1853" s="34" t="str">
        <f t="shared" si="141"/>
        <v/>
      </c>
      <c r="K1853" s="34" t="str">
        <f t="shared" si="142"/>
        <v/>
      </c>
      <c r="O1853" t="s">
        <v>1015</v>
      </c>
      <c r="P1853" s="34" t="str">
        <f t="shared" si="145"/>
        <v/>
      </c>
      <c r="V1853" t="s">
        <v>16</v>
      </c>
      <c r="W1853" t="s">
        <v>1546</v>
      </c>
      <c r="X1853" t="s">
        <v>1547</v>
      </c>
      <c r="Y1853" t="s">
        <v>1058</v>
      </c>
      <c r="Z1853" t="s">
        <v>1059</v>
      </c>
      <c r="AA1853" t="s">
        <v>2247</v>
      </c>
      <c r="AB1853" t="s">
        <v>2249</v>
      </c>
    </row>
    <row r="1854" spans="1:28" ht="15" hidden="1" customHeight="1" x14ac:dyDescent="0.2">
      <c r="A1854" t="s">
        <v>1526</v>
      </c>
      <c r="B1854" t="s">
        <v>1477</v>
      </c>
      <c r="C1854" s="50">
        <f t="shared" ca="1" si="143"/>
        <v>8</v>
      </c>
      <c r="D1854" t="s">
        <v>4990</v>
      </c>
      <c r="F1854" s="34" t="str">
        <f>IF(AND(V1854="TEXT",AB1854&lt;&gt;""),"Coded",VLOOKUP(V1854,Lists!$E$1:$F$12,2,FALSE))</f>
        <v>Coded</v>
      </c>
      <c r="G1854" s="50">
        <f t="shared" ca="1" si="144"/>
        <v>2</v>
      </c>
      <c r="H1854" t="s">
        <v>2262</v>
      </c>
      <c r="J1854" s="34" t="str">
        <f t="shared" si="141"/>
        <v/>
      </c>
      <c r="K1854" s="34" t="str">
        <f t="shared" si="142"/>
        <v/>
      </c>
      <c r="O1854" t="s">
        <v>1015</v>
      </c>
      <c r="P1854" s="34" t="str">
        <f t="shared" si="145"/>
        <v/>
      </c>
      <c r="V1854" t="s">
        <v>16</v>
      </c>
      <c r="W1854" t="s">
        <v>1546</v>
      </c>
      <c r="X1854" t="s">
        <v>1547</v>
      </c>
      <c r="Y1854" t="s">
        <v>1058</v>
      </c>
      <c r="Z1854" t="s">
        <v>1059</v>
      </c>
      <c r="AA1854" t="s">
        <v>2262</v>
      </c>
      <c r="AB1854" t="s">
        <v>2265</v>
      </c>
    </row>
    <row r="1855" spans="1:28" ht="15" hidden="1" customHeight="1" x14ac:dyDescent="0.2">
      <c r="A1855" t="s">
        <v>1526</v>
      </c>
      <c r="B1855" t="s">
        <v>1477</v>
      </c>
      <c r="C1855" s="50">
        <f t="shared" ca="1" si="143"/>
        <v>8</v>
      </c>
      <c r="D1855" t="s">
        <v>4990</v>
      </c>
      <c r="F1855" s="34" t="str">
        <f>IF(AND(V1855="TEXT",AB1855&lt;&gt;""),"Coded",VLOOKUP(V1855,Lists!$E$1:$F$12,2,FALSE))</f>
        <v>Coded</v>
      </c>
      <c r="G1855" s="50">
        <f t="shared" ca="1" si="144"/>
        <v>3</v>
      </c>
      <c r="H1855" t="s">
        <v>2254</v>
      </c>
      <c r="J1855" s="34" t="str">
        <f t="shared" si="141"/>
        <v/>
      </c>
      <c r="K1855" s="34" t="str">
        <f t="shared" si="142"/>
        <v/>
      </c>
      <c r="O1855" t="s">
        <v>1015</v>
      </c>
      <c r="P1855" s="34" t="str">
        <f t="shared" si="145"/>
        <v/>
      </c>
      <c r="V1855" t="s">
        <v>16</v>
      </c>
      <c r="W1855" t="s">
        <v>1546</v>
      </c>
      <c r="X1855" t="s">
        <v>1547</v>
      </c>
      <c r="Y1855" t="s">
        <v>1058</v>
      </c>
      <c r="Z1855" t="s">
        <v>1059</v>
      </c>
      <c r="AA1855" t="s">
        <v>2254</v>
      </c>
      <c r="AB1855" t="s">
        <v>2259</v>
      </c>
    </row>
    <row r="1856" spans="1:28" ht="15" hidden="1" customHeight="1" x14ac:dyDescent="0.2">
      <c r="A1856" t="s">
        <v>1526</v>
      </c>
      <c r="B1856" t="s">
        <v>1477</v>
      </c>
      <c r="C1856" s="50">
        <f t="shared" ca="1" si="143"/>
        <v>8</v>
      </c>
      <c r="D1856" t="s">
        <v>4990</v>
      </c>
      <c r="F1856" s="34" t="str">
        <f>IF(AND(V1856="TEXT",AB1856&lt;&gt;""),"Coded",VLOOKUP(V1856,Lists!$E$1:$F$12,2,FALSE))</f>
        <v>Coded</v>
      </c>
      <c r="G1856" s="50">
        <f t="shared" ca="1" si="144"/>
        <v>4</v>
      </c>
      <c r="H1856" t="s">
        <v>2251</v>
      </c>
      <c r="J1856" s="34" t="str">
        <f t="shared" si="141"/>
        <v/>
      </c>
      <c r="K1856" s="34" t="str">
        <f t="shared" si="142"/>
        <v/>
      </c>
      <c r="O1856" t="s">
        <v>1015</v>
      </c>
      <c r="P1856" s="34" t="str">
        <f t="shared" si="145"/>
        <v/>
      </c>
      <c r="V1856" t="s">
        <v>16</v>
      </c>
      <c r="W1856" t="s">
        <v>1546</v>
      </c>
      <c r="X1856" t="s">
        <v>1547</v>
      </c>
      <c r="Y1856" t="s">
        <v>1058</v>
      </c>
      <c r="Z1856" t="s">
        <v>1059</v>
      </c>
      <c r="AA1856" t="s">
        <v>2251</v>
      </c>
      <c r="AB1856" t="s">
        <v>2253</v>
      </c>
    </row>
    <row r="1857" spans="1:28" ht="15" hidden="1" customHeight="1" x14ac:dyDescent="0.2">
      <c r="A1857" t="s">
        <v>1526</v>
      </c>
      <c r="B1857" t="s">
        <v>1477</v>
      </c>
      <c r="C1857" s="50">
        <f t="shared" ca="1" si="143"/>
        <v>8</v>
      </c>
      <c r="D1857" t="s">
        <v>4990</v>
      </c>
      <c r="F1857" s="34" t="str">
        <f>IF(AND(V1857="TEXT",AB1857&lt;&gt;""),"Coded",VLOOKUP(V1857,Lists!$E$1:$F$12,2,FALSE))</f>
        <v>Coded</v>
      </c>
      <c r="G1857" s="50">
        <f t="shared" ca="1" si="144"/>
        <v>5</v>
      </c>
      <c r="H1857" t="s">
        <v>580</v>
      </c>
      <c r="J1857" s="34" t="str">
        <f t="shared" si="141"/>
        <v/>
      </c>
      <c r="K1857" s="34" t="str">
        <f t="shared" si="142"/>
        <v/>
      </c>
      <c r="O1857" t="s">
        <v>1015</v>
      </c>
      <c r="P1857" s="34" t="str">
        <f t="shared" si="145"/>
        <v/>
      </c>
      <c r="V1857" t="s">
        <v>16</v>
      </c>
      <c r="W1857" t="s">
        <v>1546</v>
      </c>
      <c r="X1857" t="s">
        <v>1547</v>
      </c>
      <c r="Y1857" t="s">
        <v>1058</v>
      </c>
      <c r="Z1857" t="s">
        <v>1059</v>
      </c>
      <c r="AA1857" t="s">
        <v>580</v>
      </c>
      <c r="AB1857" t="s">
        <v>2280</v>
      </c>
    </row>
    <row r="1858" spans="1:28" ht="15" hidden="1" customHeight="1" x14ac:dyDescent="0.2">
      <c r="A1858" t="s">
        <v>1526</v>
      </c>
      <c r="B1858" t="s">
        <v>1477</v>
      </c>
      <c r="C1858" s="50">
        <f t="shared" ca="1" si="143"/>
        <v>8</v>
      </c>
      <c r="D1858" t="s">
        <v>4990</v>
      </c>
      <c r="F1858" s="34" t="str">
        <f>IF(AND(V1858="TEXT",AB1858&lt;&gt;""),"Coded",VLOOKUP(V1858,Lists!$E$1:$F$12,2,FALSE))</f>
        <v>Coded</v>
      </c>
      <c r="G1858" s="50">
        <f t="shared" ca="1" si="144"/>
        <v>6</v>
      </c>
      <c r="H1858" t="s">
        <v>2276</v>
      </c>
      <c r="J1858" s="34" t="str">
        <f t="shared" si="141"/>
        <v/>
      </c>
      <c r="K1858" s="34" t="str">
        <f t="shared" si="142"/>
        <v/>
      </c>
      <c r="O1858" t="s">
        <v>1015</v>
      </c>
      <c r="P1858" s="34" t="str">
        <f t="shared" si="145"/>
        <v/>
      </c>
      <c r="V1858" t="s">
        <v>16</v>
      </c>
      <c r="W1858" t="s">
        <v>1546</v>
      </c>
      <c r="X1858" t="s">
        <v>1547</v>
      </c>
      <c r="Y1858" t="s">
        <v>1058</v>
      </c>
      <c r="Z1858" t="s">
        <v>1059</v>
      </c>
      <c r="AA1858" t="s">
        <v>2276</v>
      </c>
      <c r="AB1858" t="s">
        <v>2277</v>
      </c>
    </row>
    <row r="1859" spans="1:28" ht="15" hidden="1" customHeight="1" x14ac:dyDescent="0.2">
      <c r="A1859" t="s">
        <v>1526</v>
      </c>
      <c r="B1859" t="s">
        <v>1477</v>
      </c>
      <c r="C1859" s="50">
        <f t="shared" ca="1" si="143"/>
        <v>8</v>
      </c>
      <c r="D1859" t="s">
        <v>4990</v>
      </c>
      <c r="F1859" s="34" t="str">
        <f>IF(AND(V1859="TEXT",AB1859&lt;&gt;""),"Coded",VLOOKUP(V1859,Lists!$E$1:$F$12,2,FALSE))</f>
        <v>Coded</v>
      </c>
      <c r="G1859" s="50">
        <f t="shared" ca="1" si="144"/>
        <v>7</v>
      </c>
      <c r="H1859" t="s">
        <v>2268</v>
      </c>
      <c r="J1859" s="34" t="str">
        <f t="shared" ref="J1859:J1922" si="146">IF(V1859="BOOLEAN","Yes/no",IF(V1859="TRUE_ONLY","True only",IF(V1859="INTEGER","Integer",IF(V1859="INTEGER_ZERO_OR_POSITIVE","Integer zero or positive",""))))</f>
        <v/>
      </c>
      <c r="K1859" s="34" t="str">
        <f t="shared" ref="K1859:K1922" si="147">IF(V1859="LONG_TEXT",255,IF(AND(V1859="TEXT",AB1859=""),50,""))</f>
        <v/>
      </c>
      <c r="O1859" t="s">
        <v>1015</v>
      </c>
      <c r="P1859" s="34" t="str">
        <f t="shared" si="145"/>
        <v/>
      </c>
      <c r="V1859" t="s">
        <v>16</v>
      </c>
      <c r="W1859" t="s">
        <v>1546</v>
      </c>
      <c r="X1859" t="s">
        <v>1547</v>
      </c>
      <c r="Y1859" t="s">
        <v>1058</v>
      </c>
      <c r="Z1859" t="s">
        <v>1059</v>
      </c>
      <c r="AA1859" t="s">
        <v>2268</v>
      </c>
      <c r="AB1859" t="s">
        <v>2269</v>
      </c>
    </row>
    <row r="1860" spans="1:28" ht="15" hidden="1" customHeight="1" x14ac:dyDescent="0.2">
      <c r="A1860" t="s">
        <v>1526</v>
      </c>
      <c r="B1860" t="s">
        <v>1477</v>
      </c>
      <c r="C1860" s="50">
        <f t="shared" ref="C1860:C1923" ca="1" si="148">IF(A1860&lt;&gt;OFFSET(A1860,-1,0),1,OFFSET(C1860,-1,0)+IF(D1860=OFFSET(D1860,-1,0),0,1))</f>
        <v>9</v>
      </c>
      <c r="D1860" t="s">
        <v>4991</v>
      </c>
      <c r="F1860" s="34" t="str">
        <f>IF(AND(V1860="TEXT",AB1860&lt;&gt;""),"Coded",VLOOKUP(V1860,Lists!$E$1:$F$12,2,FALSE))</f>
        <v>Text</v>
      </c>
      <c r="G1860" s="50" t="str">
        <f t="shared" ca="1" si="144"/>
        <v/>
      </c>
      <c r="H1860" t="s">
        <v>1015</v>
      </c>
      <c r="J1860" s="34" t="str">
        <f t="shared" si="146"/>
        <v/>
      </c>
      <c r="K1860" s="34">
        <f t="shared" si="147"/>
        <v>50</v>
      </c>
      <c r="O1860" t="s">
        <v>4992</v>
      </c>
      <c r="P1860" s="34" t="str">
        <f t="shared" si="145"/>
        <v>Hide concept if [Location of Intervention] &lt;&gt; 'Other'</v>
      </c>
      <c r="V1860" t="s">
        <v>16</v>
      </c>
      <c r="W1860" t="s">
        <v>1548</v>
      </c>
      <c r="X1860" t="s">
        <v>1549</v>
      </c>
      <c r="Y1860" t="s">
        <v>1015</v>
      </c>
      <c r="Z1860" t="s">
        <v>1015</v>
      </c>
      <c r="AA1860" t="s">
        <v>1015</v>
      </c>
      <c r="AB1860" t="s">
        <v>1015</v>
      </c>
    </row>
    <row r="1861" spans="1:28" ht="15" hidden="1" customHeight="1" x14ac:dyDescent="0.2">
      <c r="A1861" t="s">
        <v>1526</v>
      </c>
      <c r="B1861" t="s">
        <v>1477</v>
      </c>
      <c r="C1861" s="50">
        <f t="shared" ca="1" si="148"/>
        <v>10</v>
      </c>
      <c r="D1861" t="s">
        <v>4993</v>
      </c>
      <c r="F1861" s="34" t="str">
        <f>IF(AND(V1861="TEXT",AB1861&lt;&gt;""),"Coded",VLOOKUP(V1861,Lists!$E$1:$F$12,2,FALSE))</f>
        <v>Text</v>
      </c>
      <c r="G1861" s="50" t="str">
        <f t="shared" ref="G1861:G1924" ca="1" si="149">IF(F1861="Coded",IF(D1861&lt;&gt;OFFSET(D1861,-1,0),1,_xlfn.MAXIFS(INDIRECT("G$1:G"&amp;ROW()-1),INDIRECT("A$1:A"&amp;ROW()-1),A1861,INDIRECT("D$1:D"&amp;ROW()-1),D1861)+1),"")</f>
        <v/>
      </c>
      <c r="H1861" t="s">
        <v>1015</v>
      </c>
      <c r="J1861" s="34" t="str">
        <f t="shared" si="146"/>
        <v/>
      </c>
      <c r="K1861" s="34">
        <f t="shared" si="147"/>
        <v>50</v>
      </c>
      <c r="O1861" t="s">
        <v>4994</v>
      </c>
      <c r="P1861" s="34" t="str">
        <f t="shared" si="145"/>
        <v>Hide concept if [Location of Intervention - If Health Facility, specify] &lt;&gt; 'Other'</v>
      </c>
      <c r="V1861" t="s">
        <v>16</v>
      </c>
      <c r="W1861" t="s">
        <v>1550</v>
      </c>
      <c r="X1861" t="s">
        <v>1551</v>
      </c>
      <c r="Y1861" t="s">
        <v>1015</v>
      </c>
      <c r="Z1861" t="s">
        <v>1015</v>
      </c>
      <c r="AA1861" t="s">
        <v>1015</v>
      </c>
      <c r="AB1861" t="s">
        <v>1015</v>
      </c>
    </row>
    <row r="1862" spans="1:28" ht="15" hidden="1" customHeight="1" x14ac:dyDescent="0.2">
      <c r="A1862" t="s">
        <v>1526</v>
      </c>
      <c r="B1862" t="s">
        <v>1477</v>
      </c>
      <c r="C1862" s="50">
        <f t="shared" ca="1" si="148"/>
        <v>11</v>
      </c>
      <c r="D1862" t="s">
        <v>4995</v>
      </c>
      <c r="F1862" s="34" t="str">
        <f>IF(AND(V1862="TEXT",AB1862&lt;&gt;""),"Coded",VLOOKUP(V1862,Lists!$E$1:$F$12,2,FALSE))</f>
        <v>Text</v>
      </c>
      <c r="G1862" s="50" t="str">
        <f t="shared" ca="1" si="149"/>
        <v/>
      </c>
      <c r="H1862" t="s">
        <v>1015</v>
      </c>
      <c r="J1862" s="34" t="str">
        <f t="shared" si="146"/>
        <v/>
      </c>
      <c r="K1862" s="34">
        <f t="shared" si="147"/>
        <v>50</v>
      </c>
      <c r="O1862" t="s">
        <v>4996</v>
      </c>
      <c r="P1862" s="34" t="str">
        <f t="shared" si="145"/>
        <v>Hide concept if [Location of Intervention - If MSF Health Facility, specify] &lt;&gt; 'Other'</v>
      </c>
      <c r="V1862" t="s">
        <v>16</v>
      </c>
      <c r="W1862" t="s">
        <v>1552</v>
      </c>
      <c r="X1862" t="s">
        <v>1553</v>
      </c>
      <c r="Y1862" t="s">
        <v>1015</v>
      </c>
      <c r="Z1862" t="s">
        <v>1015</v>
      </c>
      <c r="AA1862" t="s">
        <v>1015</v>
      </c>
      <c r="AB1862" t="s">
        <v>1015</v>
      </c>
    </row>
    <row r="1863" spans="1:28" ht="15" hidden="1" customHeight="1" x14ac:dyDescent="0.2">
      <c r="A1863" t="s">
        <v>1526</v>
      </c>
      <c r="B1863" t="s">
        <v>1477</v>
      </c>
      <c r="C1863" s="50">
        <f t="shared" ca="1" si="148"/>
        <v>12</v>
      </c>
      <c r="D1863" t="s">
        <v>4997</v>
      </c>
      <c r="F1863" s="34" t="str">
        <f>IF(AND(V1863="TEXT",AB1863&lt;&gt;""),"Coded",VLOOKUP(V1863,Lists!$E$1:$F$12,2,FALSE))</f>
        <v>Text</v>
      </c>
      <c r="G1863" s="50" t="str">
        <f t="shared" ca="1" si="149"/>
        <v/>
      </c>
      <c r="H1863" t="s">
        <v>1015</v>
      </c>
      <c r="J1863" s="34" t="str">
        <f t="shared" si="146"/>
        <v/>
      </c>
      <c r="K1863" s="34">
        <f t="shared" si="147"/>
        <v>50</v>
      </c>
      <c r="O1863" t="s">
        <v>4998</v>
      </c>
      <c r="P1863" s="34" t="str">
        <f t="shared" si="145"/>
        <v>Hide concept if [Location of Intervention - If Mobile Clinic, specify] &lt;&gt; 'Other'</v>
      </c>
      <c r="V1863" t="s">
        <v>16</v>
      </c>
      <c r="W1863" t="s">
        <v>1554</v>
      </c>
      <c r="X1863" t="s">
        <v>1555</v>
      </c>
      <c r="Y1863" t="s">
        <v>1015</v>
      </c>
      <c r="Z1863" t="s">
        <v>1015</v>
      </c>
      <c r="AA1863" t="s">
        <v>1015</v>
      </c>
      <c r="AB1863" t="s">
        <v>1015</v>
      </c>
    </row>
    <row r="1864" spans="1:28" ht="15" hidden="1" customHeight="1" x14ac:dyDescent="0.2">
      <c r="A1864" t="s">
        <v>1526</v>
      </c>
      <c r="B1864" t="s">
        <v>1811</v>
      </c>
      <c r="C1864" s="50">
        <f t="shared" ca="1" si="148"/>
        <v>13</v>
      </c>
      <c r="D1864" t="s">
        <v>1559</v>
      </c>
      <c r="F1864" s="34" t="str">
        <f>IF(AND(V1864="TEXT",AB1864&lt;&gt;""),"Coded",VLOOKUP(V1864,Lists!$E$1:$F$12,2,FALSE))</f>
        <v>Boolean</v>
      </c>
      <c r="G1864" s="50" t="str">
        <f t="shared" ca="1" si="149"/>
        <v/>
      </c>
      <c r="H1864" t="s">
        <v>1015</v>
      </c>
      <c r="J1864" s="34" t="str">
        <f t="shared" si="146"/>
        <v>True only</v>
      </c>
      <c r="K1864" s="34" t="str">
        <f t="shared" si="147"/>
        <v/>
      </c>
      <c r="O1864" t="s">
        <v>1015</v>
      </c>
      <c r="P1864" s="34" t="str">
        <f t="shared" si="145"/>
        <v/>
      </c>
      <c r="V1864" t="s">
        <v>32</v>
      </c>
      <c r="W1864" t="s">
        <v>1565</v>
      </c>
      <c r="X1864" t="s">
        <v>1566</v>
      </c>
      <c r="Y1864" t="s">
        <v>1015</v>
      </c>
      <c r="Z1864" t="s">
        <v>1015</v>
      </c>
      <c r="AA1864" t="s">
        <v>1015</v>
      </c>
      <c r="AB1864" t="s">
        <v>1015</v>
      </c>
    </row>
    <row r="1865" spans="1:28" ht="15" hidden="1" customHeight="1" x14ac:dyDescent="0.2">
      <c r="A1865" t="s">
        <v>1526</v>
      </c>
      <c r="B1865" t="s">
        <v>1811</v>
      </c>
      <c r="C1865" s="50">
        <f t="shared" ca="1" si="148"/>
        <v>14</v>
      </c>
      <c r="D1865" t="s">
        <v>1567</v>
      </c>
      <c r="F1865" s="34" t="str">
        <f>IF(AND(V1865="TEXT",AB1865&lt;&gt;""),"Coded",VLOOKUP(V1865,Lists!$E$1:$F$12,2,FALSE))</f>
        <v>Text</v>
      </c>
      <c r="G1865" s="50" t="str">
        <f t="shared" ca="1" si="149"/>
        <v/>
      </c>
      <c r="H1865" t="s">
        <v>1015</v>
      </c>
      <c r="J1865" s="34" t="str">
        <f t="shared" si="146"/>
        <v/>
      </c>
      <c r="K1865" s="34">
        <f t="shared" si="147"/>
        <v>50</v>
      </c>
      <c r="O1865" t="s">
        <v>5477</v>
      </c>
      <c r="P1865" s="34" t="str">
        <f t="shared" si="145"/>
        <v/>
      </c>
      <c r="V1865" t="s">
        <v>16</v>
      </c>
      <c r="W1865" t="s">
        <v>1572</v>
      </c>
      <c r="X1865" t="s">
        <v>1573</v>
      </c>
      <c r="Y1865" t="s">
        <v>1015</v>
      </c>
      <c r="Z1865" t="s">
        <v>1015</v>
      </c>
      <c r="AA1865" t="s">
        <v>1015</v>
      </c>
      <c r="AB1865" t="s">
        <v>1015</v>
      </c>
    </row>
    <row r="1866" spans="1:28" ht="15" hidden="1" customHeight="1" x14ac:dyDescent="0.2">
      <c r="A1866" t="s">
        <v>1526</v>
      </c>
      <c r="B1866" t="s">
        <v>1811</v>
      </c>
      <c r="C1866" s="50">
        <f t="shared" ca="1" si="148"/>
        <v>15</v>
      </c>
      <c r="D1866" t="s">
        <v>1574</v>
      </c>
      <c r="F1866" s="34" t="str">
        <f>IF(AND(V1866="TEXT",AB1866&lt;&gt;""),"Coded",VLOOKUP(V1866,Lists!$E$1:$F$12,2,FALSE))</f>
        <v>Boolean</v>
      </c>
      <c r="G1866" s="50" t="str">
        <f t="shared" ca="1" si="149"/>
        <v/>
      </c>
      <c r="H1866" t="s">
        <v>1015</v>
      </c>
      <c r="J1866" s="34" t="str">
        <f t="shared" si="146"/>
        <v>Yes/no</v>
      </c>
      <c r="K1866" s="34" t="str">
        <f t="shared" si="147"/>
        <v/>
      </c>
      <c r="O1866" t="s">
        <v>5477</v>
      </c>
      <c r="P1866" s="34" t="str">
        <f t="shared" si="145"/>
        <v/>
      </c>
      <c r="V1866" t="s">
        <v>24</v>
      </c>
      <c r="W1866" t="s">
        <v>1577</v>
      </c>
      <c r="X1866" t="s">
        <v>1578</v>
      </c>
      <c r="Y1866" t="s">
        <v>1015</v>
      </c>
      <c r="Z1866" t="s">
        <v>1015</v>
      </c>
      <c r="AA1866" t="s">
        <v>1015</v>
      </c>
      <c r="AB1866" t="s">
        <v>1015</v>
      </c>
    </row>
    <row r="1867" spans="1:28" ht="15" hidden="1" customHeight="1" x14ac:dyDescent="0.2">
      <c r="A1867" t="s">
        <v>1526</v>
      </c>
      <c r="B1867" t="s">
        <v>1811</v>
      </c>
      <c r="C1867" s="50">
        <f t="shared" ca="1" si="148"/>
        <v>16</v>
      </c>
      <c r="D1867" t="s">
        <v>1579</v>
      </c>
      <c r="F1867" s="34" t="str">
        <f>IF(AND(V1867="TEXT",AB1867&lt;&gt;""),"Coded",VLOOKUP(V1867,Lists!$E$1:$F$12,2,FALSE))</f>
        <v>Coded</v>
      </c>
      <c r="G1867" s="50">
        <f t="shared" ca="1" si="149"/>
        <v>1</v>
      </c>
      <c r="H1867" t="s">
        <v>3231</v>
      </c>
      <c r="J1867" s="34" t="str">
        <f t="shared" si="146"/>
        <v/>
      </c>
      <c r="K1867" s="34" t="str">
        <f t="shared" si="147"/>
        <v/>
      </c>
      <c r="O1867" t="s">
        <v>5477</v>
      </c>
      <c r="P1867" s="34" t="str">
        <f t="shared" si="145"/>
        <v/>
      </c>
      <c r="V1867" t="s">
        <v>16</v>
      </c>
      <c r="W1867" t="s">
        <v>1581</v>
      </c>
      <c r="X1867" t="s">
        <v>1582</v>
      </c>
      <c r="Y1867" t="s">
        <v>1581</v>
      </c>
      <c r="Z1867" t="s">
        <v>1583</v>
      </c>
      <c r="AA1867" t="s">
        <v>3231</v>
      </c>
      <c r="AB1867" t="s">
        <v>3236</v>
      </c>
    </row>
    <row r="1868" spans="1:28" ht="15" hidden="1" customHeight="1" x14ac:dyDescent="0.2">
      <c r="A1868" t="s">
        <v>1526</v>
      </c>
      <c r="B1868" t="s">
        <v>1811</v>
      </c>
      <c r="C1868" s="50">
        <f t="shared" ca="1" si="148"/>
        <v>16</v>
      </c>
      <c r="D1868" t="s">
        <v>1579</v>
      </c>
      <c r="F1868" s="34" t="str">
        <f>IF(AND(V1868="TEXT",AB1868&lt;&gt;""),"Coded",VLOOKUP(V1868,Lists!$E$1:$F$12,2,FALSE))</f>
        <v>Coded</v>
      </c>
      <c r="G1868" s="50">
        <f t="shared" ca="1" si="149"/>
        <v>2</v>
      </c>
      <c r="H1868" t="s">
        <v>3237</v>
      </c>
      <c r="J1868" s="34" t="str">
        <f t="shared" si="146"/>
        <v/>
      </c>
      <c r="K1868" s="34" t="str">
        <f t="shared" si="147"/>
        <v/>
      </c>
      <c r="O1868" t="s">
        <v>5477</v>
      </c>
      <c r="P1868" s="34" t="str">
        <f t="shared" si="145"/>
        <v/>
      </c>
      <c r="V1868" t="s">
        <v>16</v>
      </c>
      <c r="W1868" t="s">
        <v>1581</v>
      </c>
      <c r="X1868" t="s">
        <v>1582</v>
      </c>
      <c r="Y1868" t="s">
        <v>1581</v>
      </c>
      <c r="Z1868" t="s">
        <v>1583</v>
      </c>
      <c r="AA1868" t="s">
        <v>3237</v>
      </c>
      <c r="AB1868" t="s">
        <v>3239</v>
      </c>
    </row>
    <row r="1869" spans="1:28" ht="15" hidden="1" customHeight="1" x14ac:dyDescent="0.2">
      <c r="A1869" t="s">
        <v>1526</v>
      </c>
      <c r="B1869" t="s">
        <v>1811</v>
      </c>
      <c r="C1869" s="50">
        <f t="shared" ca="1" si="148"/>
        <v>16</v>
      </c>
      <c r="D1869" t="s">
        <v>1579</v>
      </c>
      <c r="F1869" s="34" t="str">
        <f>IF(AND(V1869="TEXT",AB1869&lt;&gt;""),"Coded",VLOOKUP(V1869,Lists!$E$1:$F$12,2,FALSE))</f>
        <v>Coded</v>
      </c>
      <c r="G1869" s="50">
        <f t="shared" ca="1" si="149"/>
        <v>3</v>
      </c>
      <c r="H1869" t="s">
        <v>3240</v>
      </c>
      <c r="J1869" s="34" t="str">
        <f t="shared" si="146"/>
        <v/>
      </c>
      <c r="K1869" s="34" t="str">
        <f t="shared" si="147"/>
        <v/>
      </c>
      <c r="O1869" t="s">
        <v>5477</v>
      </c>
      <c r="P1869" s="34" t="str">
        <f t="shared" si="145"/>
        <v/>
      </c>
      <c r="V1869" t="s">
        <v>16</v>
      </c>
      <c r="W1869" t="s">
        <v>1581</v>
      </c>
      <c r="X1869" t="s">
        <v>1582</v>
      </c>
      <c r="Y1869" t="s">
        <v>1581</v>
      </c>
      <c r="Z1869" t="s">
        <v>1583</v>
      </c>
      <c r="AA1869" t="s">
        <v>3240</v>
      </c>
      <c r="AB1869" t="s">
        <v>3242</v>
      </c>
    </row>
    <row r="1870" spans="1:28" ht="15" hidden="1" customHeight="1" x14ac:dyDescent="0.2">
      <c r="A1870" t="s">
        <v>1526</v>
      </c>
      <c r="B1870" t="s">
        <v>1811</v>
      </c>
      <c r="C1870" s="50">
        <f t="shared" ca="1" si="148"/>
        <v>16</v>
      </c>
      <c r="D1870" t="s">
        <v>1579</v>
      </c>
      <c r="F1870" s="34" t="str">
        <f>IF(AND(V1870="TEXT",AB1870&lt;&gt;""),"Coded",VLOOKUP(V1870,Lists!$E$1:$F$12,2,FALSE))</f>
        <v>Coded</v>
      </c>
      <c r="G1870" s="50">
        <f t="shared" ca="1" si="149"/>
        <v>4</v>
      </c>
      <c r="H1870" t="s">
        <v>3243</v>
      </c>
      <c r="J1870" s="34" t="str">
        <f t="shared" si="146"/>
        <v/>
      </c>
      <c r="K1870" s="34" t="str">
        <f t="shared" si="147"/>
        <v/>
      </c>
      <c r="O1870" t="s">
        <v>5477</v>
      </c>
      <c r="P1870" s="34" t="str">
        <f t="shared" si="145"/>
        <v/>
      </c>
      <c r="V1870" t="s">
        <v>16</v>
      </c>
      <c r="W1870" t="s">
        <v>1581</v>
      </c>
      <c r="X1870" t="s">
        <v>1582</v>
      </c>
      <c r="Y1870" t="s">
        <v>1581</v>
      </c>
      <c r="Z1870" t="s">
        <v>1583</v>
      </c>
      <c r="AA1870" t="s">
        <v>3243</v>
      </c>
      <c r="AB1870" t="s">
        <v>3245</v>
      </c>
    </row>
    <row r="1871" spans="1:28" ht="15" hidden="1" customHeight="1" x14ac:dyDescent="0.2">
      <c r="A1871" t="s">
        <v>1526</v>
      </c>
      <c r="B1871" t="s">
        <v>1811</v>
      </c>
      <c r="C1871" s="50">
        <f t="shared" ca="1" si="148"/>
        <v>16</v>
      </c>
      <c r="D1871" t="s">
        <v>1579</v>
      </c>
      <c r="F1871" s="34" t="str">
        <f>IF(AND(V1871="TEXT",AB1871&lt;&gt;""),"Coded",VLOOKUP(V1871,Lists!$E$1:$F$12,2,FALSE))</f>
        <v>Coded</v>
      </c>
      <c r="G1871" s="50">
        <f t="shared" ca="1" si="149"/>
        <v>5</v>
      </c>
      <c r="H1871" t="s">
        <v>3246</v>
      </c>
      <c r="J1871" s="34" t="str">
        <f t="shared" si="146"/>
        <v/>
      </c>
      <c r="K1871" s="34" t="str">
        <f t="shared" si="147"/>
        <v/>
      </c>
      <c r="O1871" t="s">
        <v>5477</v>
      </c>
      <c r="P1871" s="34" t="str">
        <f t="shared" si="145"/>
        <v/>
      </c>
      <c r="V1871" t="s">
        <v>16</v>
      </c>
      <c r="W1871" t="s">
        <v>1581</v>
      </c>
      <c r="X1871" t="s">
        <v>1582</v>
      </c>
      <c r="Y1871" t="s">
        <v>1581</v>
      </c>
      <c r="Z1871" t="s">
        <v>1583</v>
      </c>
      <c r="AA1871" t="s">
        <v>3246</v>
      </c>
      <c r="AB1871" t="s">
        <v>3248</v>
      </c>
    </row>
    <row r="1872" spans="1:28" ht="15" hidden="1" customHeight="1" x14ac:dyDescent="0.2">
      <c r="A1872" t="s">
        <v>1526</v>
      </c>
      <c r="B1872" t="s">
        <v>1811</v>
      </c>
      <c r="C1872" s="50">
        <f t="shared" ca="1" si="148"/>
        <v>16</v>
      </c>
      <c r="D1872" t="s">
        <v>1579</v>
      </c>
      <c r="F1872" s="34" t="str">
        <f>IF(AND(V1872="TEXT",AB1872&lt;&gt;""),"Coded",VLOOKUP(V1872,Lists!$E$1:$F$12,2,FALSE))</f>
        <v>Coded</v>
      </c>
      <c r="G1872" s="50">
        <f t="shared" ca="1" si="149"/>
        <v>6</v>
      </c>
      <c r="H1872" t="s">
        <v>580</v>
      </c>
      <c r="J1872" s="34" t="str">
        <f t="shared" si="146"/>
        <v/>
      </c>
      <c r="K1872" s="34" t="str">
        <f t="shared" si="147"/>
        <v/>
      </c>
      <c r="O1872" t="s">
        <v>5477</v>
      </c>
      <c r="P1872" s="34" t="str">
        <f t="shared" si="145"/>
        <v/>
      </c>
      <c r="V1872" t="s">
        <v>16</v>
      </c>
      <c r="W1872" t="s">
        <v>1581</v>
      </c>
      <c r="X1872" t="s">
        <v>1582</v>
      </c>
      <c r="Y1872" t="s">
        <v>1581</v>
      </c>
      <c r="Z1872" t="s">
        <v>1583</v>
      </c>
      <c r="AA1872" t="s">
        <v>580</v>
      </c>
      <c r="AB1872" t="s">
        <v>3249</v>
      </c>
    </row>
    <row r="1873" spans="1:28" ht="15" hidden="1" customHeight="1" x14ac:dyDescent="0.2">
      <c r="A1873" t="s">
        <v>1526</v>
      </c>
      <c r="B1873" t="s">
        <v>1811</v>
      </c>
      <c r="C1873" s="50">
        <f t="shared" ca="1" si="148"/>
        <v>17</v>
      </c>
      <c r="D1873" t="s">
        <v>5478</v>
      </c>
      <c r="F1873" s="34" t="str">
        <f>IF(AND(V1873="TEXT",AB1873&lt;&gt;""),"Coded",VLOOKUP(V1873,Lists!$E$1:$F$12,2,FALSE))</f>
        <v>Text</v>
      </c>
      <c r="G1873" s="50" t="str">
        <f t="shared" ca="1" si="149"/>
        <v/>
      </c>
      <c r="H1873" t="s">
        <v>1015</v>
      </c>
      <c r="J1873" s="34" t="str">
        <f t="shared" si="146"/>
        <v/>
      </c>
      <c r="K1873" s="34">
        <f t="shared" si="147"/>
        <v>50</v>
      </c>
      <c r="O1873" t="s">
        <v>5479</v>
      </c>
      <c r="P1873" s="34" t="str">
        <f t="shared" si="145"/>
        <v>Hide concept if [Reason for missed appointment] &lt;&gt; 'Other'</v>
      </c>
      <c r="V1873" t="s">
        <v>16</v>
      </c>
      <c r="W1873" t="s">
        <v>1587</v>
      </c>
      <c r="X1873" t="s">
        <v>1588</v>
      </c>
      <c r="Y1873" t="s">
        <v>1015</v>
      </c>
      <c r="Z1873" t="s">
        <v>1015</v>
      </c>
      <c r="AA1873" t="s">
        <v>1015</v>
      </c>
      <c r="AB1873" t="s">
        <v>1015</v>
      </c>
    </row>
    <row r="1874" spans="1:28" ht="15" hidden="1" customHeight="1" x14ac:dyDescent="0.2">
      <c r="A1874" t="s">
        <v>1526</v>
      </c>
      <c r="B1874" t="s">
        <v>4627</v>
      </c>
      <c r="C1874" s="50">
        <f t="shared" ca="1" si="148"/>
        <v>18</v>
      </c>
      <c r="D1874" t="s">
        <v>1256</v>
      </c>
      <c r="F1874" s="34" t="str">
        <f>IF(AND(V1874="TEXT",AB1874&lt;&gt;""),"Coded",VLOOKUP(V1874,Lists!$E$1:$F$12,2,FALSE))</f>
        <v>Numeric</v>
      </c>
      <c r="G1874" s="50" t="str">
        <f t="shared" ca="1" si="149"/>
        <v/>
      </c>
      <c r="H1874" t="s">
        <v>1015</v>
      </c>
      <c r="J1874" s="34" t="str">
        <f t="shared" si="146"/>
        <v>Integer</v>
      </c>
      <c r="K1874" s="34" t="str">
        <f t="shared" si="147"/>
        <v/>
      </c>
      <c r="M1874">
        <v>0</v>
      </c>
      <c r="N1874">
        <v>65</v>
      </c>
      <c r="P1874" s="34" t="str">
        <f t="shared" ref="P1874:P1937" si="150">IF(RIGHT(TRIM(SUBSTITUTE(D1874,":","")),7)="specify","Hide concept if ["&amp;D1873&amp;"] &lt;&gt; 'Other'","")</f>
        <v/>
      </c>
      <c r="V1874" t="s">
        <v>20</v>
      </c>
      <c r="W1874" t="s">
        <v>5193</v>
      </c>
      <c r="X1874" t="s">
        <v>5194</v>
      </c>
      <c r="Y1874" t="s">
        <v>1015</v>
      </c>
      <c r="Z1874" t="s">
        <v>1015</v>
      </c>
      <c r="AA1874" t="s">
        <v>1015</v>
      </c>
      <c r="AB1874" t="s">
        <v>1015</v>
      </c>
    </row>
    <row r="1875" spans="1:28" ht="15" hidden="1" customHeight="1" x14ac:dyDescent="0.2">
      <c r="A1875" t="s">
        <v>1526</v>
      </c>
      <c r="B1875" t="s">
        <v>4627</v>
      </c>
      <c r="C1875" s="50">
        <f t="shared" ca="1" si="148"/>
        <v>19</v>
      </c>
      <c r="D1875" t="s">
        <v>2780</v>
      </c>
      <c r="F1875" s="34" t="str">
        <f>IF(AND(V1875="TEXT",AB1875&lt;&gt;""),"Coded",VLOOKUP(V1875,Lists!$E$1:$F$12,2,FALSE))</f>
        <v>Coded</v>
      </c>
      <c r="G1875" s="50">
        <f t="shared" ca="1" si="149"/>
        <v>1</v>
      </c>
      <c r="H1875" t="s">
        <v>2781</v>
      </c>
      <c r="J1875" s="34" t="str">
        <f t="shared" si="146"/>
        <v/>
      </c>
      <c r="K1875" s="34" t="str">
        <f t="shared" si="147"/>
        <v/>
      </c>
      <c r="O1875" t="s">
        <v>1015</v>
      </c>
      <c r="P1875" s="34" t="str">
        <f t="shared" si="150"/>
        <v/>
      </c>
      <c r="V1875" t="s">
        <v>16</v>
      </c>
      <c r="W1875" t="s">
        <v>1823</v>
      </c>
      <c r="X1875" t="s">
        <v>1824</v>
      </c>
      <c r="Y1875" t="s">
        <v>1825</v>
      </c>
      <c r="Z1875" t="s">
        <v>1826</v>
      </c>
      <c r="AA1875" t="s">
        <v>2781</v>
      </c>
      <c r="AB1875" t="s">
        <v>5195</v>
      </c>
    </row>
    <row r="1876" spans="1:28" ht="15" hidden="1" customHeight="1" x14ac:dyDescent="0.2">
      <c r="A1876" t="s">
        <v>1526</v>
      </c>
      <c r="B1876" t="s">
        <v>4627</v>
      </c>
      <c r="C1876" s="50">
        <f t="shared" ca="1" si="148"/>
        <v>19</v>
      </c>
      <c r="D1876" t="s">
        <v>2780</v>
      </c>
      <c r="F1876" s="34" t="str">
        <f>IF(AND(V1876="TEXT",AB1876&lt;&gt;""),"Coded",VLOOKUP(V1876,Lists!$E$1:$F$12,2,FALSE))</f>
        <v>Coded</v>
      </c>
      <c r="G1876" s="50">
        <f t="shared" ca="1" si="149"/>
        <v>2</v>
      </c>
      <c r="H1876" t="s">
        <v>2783</v>
      </c>
      <c r="J1876" s="34" t="str">
        <f t="shared" si="146"/>
        <v/>
      </c>
      <c r="K1876" s="34" t="str">
        <f t="shared" si="147"/>
        <v/>
      </c>
      <c r="O1876" t="s">
        <v>1015</v>
      </c>
      <c r="P1876" s="34" t="str">
        <f t="shared" si="150"/>
        <v/>
      </c>
      <c r="V1876" t="s">
        <v>16</v>
      </c>
      <c r="W1876" t="s">
        <v>1823</v>
      </c>
      <c r="X1876" t="s">
        <v>1824</v>
      </c>
      <c r="Y1876" t="s">
        <v>1825</v>
      </c>
      <c r="Z1876" t="s">
        <v>1826</v>
      </c>
      <c r="AA1876" t="s">
        <v>2783</v>
      </c>
      <c r="AB1876" t="s">
        <v>5196</v>
      </c>
    </row>
    <row r="1877" spans="1:28" ht="15" hidden="1" customHeight="1" x14ac:dyDescent="0.2">
      <c r="A1877" t="s">
        <v>1526</v>
      </c>
      <c r="B1877" t="s">
        <v>4627</v>
      </c>
      <c r="C1877" s="50">
        <f t="shared" ca="1" si="148"/>
        <v>19</v>
      </c>
      <c r="D1877" t="s">
        <v>2780</v>
      </c>
      <c r="F1877" s="34" t="str">
        <f>IF(AND(V1877="TEXT",AB1877&lt;&gt;""),"Coded",VLOOKUP(V1877,Lists!$E$1:$F$12,2,FALSE))</f>
        <v>Coded</v>
      </c>
      <c r="G1877" s="50">
        <f t="shared" ca="1" si="149"/>
        <v>3</v>
      </c>
      <c r="H1877" t="s">
        <v>2785</v>
      </c>
      <c r="J1877" s="34" t="str">
        <f t="shared" si="146"/>
        <v/>
      </c>
      <c r="K1877" s="34" t="str">
        <f t="shared" si="147"/>
        <v/>
      </c>
      <c r="O1877" t="s">
        <v>1015</v>
      </c>
      <c r="P1877" s="34" t="str">
        <f t="shared" si="150"/>
        <v/>
      </c>
      <c r="V1877" t="s">
        <v>16</v>
      </c>
      <c r="W1877" t="s">
        <v>1823</v>
      </c>
      <c r="X1877" t="s">
        <v>1824</v>
      </c>
      <c r="Y1877" t="s">
        <v>1825</v>
      </c>
      <c r="Z1877" t="s">
        <v>1826</v>
      </c>
      <c r="AA1877" t="s">
        <v>2785</v>
      </c>
      <c r="AB1877" t="s">
        <v>5197</v>
      </c>
    </row>
    <row r="1878" spans="1:28" ht="15" hidden="1" customHeight="1" x14ac:dyDescent="0.2">
      <c r="A1878" t="s">
        <v>1526</v>
      </c>
      <c r="B1878" t="s">
        <v>4627</v>
      </c>
      <c r="C1878" s="50">
        <f t="shared" ca="1" si="148"/>
        <v>19</v>
      </c>
      <c r="D1878" t="s">
        <v>2780</v>
      </c>
      <c r="F1878" s="34" t="str">
        <f>IF(AND(V1878="TEXT",AB1878&lt;&gt;""),"Coded",VLOOKUP(V1878,Lists!$E$1:$F$12,2,FALSE))</f>
        <v>Coded</v>
      </c>
      <c r="G1878" s="50">
        <f t="shared" ca="1" si="149"/>
        <v>4</v>
      </c>
      <c r="H1878" t="s">
        <v>2787</v>
      </c>
      <c r="J1878" s="34" t="str">
        <f t="shared" si="146"/>
        <v/>
      </c>
      <c r="K1878" s="34" t="str">
        <f t="shared" si="147"/>
        <v/>
      </c>
      <c r="O1878" t="s">
        <v>1015</v>
      </c>
      <c r="P1878" s="34" t="str">
        <f t="shared" si="150"/>
        <v/>
      </c>
      <c r="V1878" t="s">
        <v>16</v>
      </c>
      <c r="W1878" t="s">
        <v>1823</v>
      </c>
      <c r="X1878" t="s">
        <v>1824</v>
      </c>
      <c r="Y1878" t="s">
        <v>1825</v>
      </c>
      <c r="Z1878" t="s">
        <v>1826</v>
      </c>
      <c r="AA1878" t="s">
        <v>2787</v>
      </c>
      <c r="AB1878" t="s">
        <v>5198</v>
      </c>
    </row>
    <row r="1879" spans="1:28" ht="15" hidden="1" customHeight="1" x14ac:dyDescent="0.2">
      <c r="A1879" t="s">
        <v>1526</v>
      </c>
      <c r="B1879" t="s">
        <v>4627</v>
      </c>
      <c r="C1879" s="50">
        <f t="shared" ca="1" si="148"/>
        <v>19</v>
      </c>
      <c r="D1879" t="s">
        <v>2780</v>
      </c>
      <c r="F1879" s="34" t="str">
        <f>IF(AND(V1879="TEXT",AB1879&lt;&gt;""),"Coded",VLOOKUP(V1879,Lists!$E$1:$F$12,2,FALSE))</f>
        <v>Coded</v>
      </c>
      <c r="G1879" s="50">
        <f t="shared" ca="1" si="149"/>
        <v>5</v>
      </c>
      <c r="H1879" t="s">
        <v>2789</v>
      </c>
      <c r="J1879" s="34" t="str">
        <f t="shared" si="146"/>
        <v/>
      </c>
      <c r="K1879" s="34" t="str">
        <f t="shared" si="147"/>
        <v/>
      </c>
      <c r="O1879" t="s">
        <v>1015</v>
      </c>
      <c r="P1879" s="34" t="str">
        <f t="shared" si="150"/>
        <v/>
      </c>
      <c r="V1879" t="s">
        <v>16</v>
      </c>
      <c r="W1879" t="s">
        <v>1823</v>
      </c>
      <c r="X1879" t="s">
        <v>1824</v>
      </c>
      <c r="Y1879" t="s">
        <v>1825</v>
      </c>
      <c r="Z1879" t="s">
        <v>1826</v>
      </c>
      <c r="AA1879" t="s">
        <v>2789</v>
      </c>
      <c r="AB1879" t="s">
        <v>5199</v>
      </c>
    </row>
    <row r="1880" spans="1:28" ht="15" hidden="1" customHeight="1" x14ac:dyDescent="0.2">
      <c r="A1880" t="s">
        <v>1526</v>
      </c>
      <c r="B1880" t="s">
        <v>4627</v>
      </c>
      <c r="C1880" s="50">
        <f t="shared" ca="1" si="148"/>
        <v>20</v>
      </c>
      <c r="D1880" t="s">
        <v>1604</v>
      </c>
      <c r="F1880" s="56" t="str">
        <f>IF(AND(V1880="TEXT",AB1880&lt;&gt;""),"Coded",VLOOKUP(V1880,Lists!$E$1:$F$12,2,FALSE))</f>
        <v>Coded</v>
      </c>
      <c r="G1880" s="57">
        <f t="shared" ca="1" si="149"/>
        <v>1</v>
      </c>
      <c r="H1880" s="58" t="s">
        <v>2793</v>
      </c>
      <c r="J1880" s="60" t="s">
        <v>33</v>
      </c>
      <c r="K1880" s="34" t="str">
        <f t="shared" si="147"/>
        <v/>
      </c>
      <c r="N1880">
        <v>7</v>
      </c>
      <c r="O1880" t="s">
        <v>5013</v>
      </c>
      <c r="P1880" s="34" t="str">
        <f t="shared" si="150"/>
        <v/>
      </c>
      <c r="V1880" t="s">
        <v>16</v>
      </c>
      <c r="W1880" t="s">
        <v>1598</v>
      </c>
      <c r="X1880" t="s">
        <v>1599</v>
      </c>
      <c r="Y1880" t="s">
        <v>1600</v>
      </c>
      <c r="Z1880" t="s">
        <v>1601</v>
      </c>
      <c r="AA1880" t="s">
        <v>2793</v>
      </c>
      <c r="AB1880" t="s">
        <v>5208</v>
      </c>
    </row>
    <row r="1881" spans="1:28" ht="15" hidden="1" customHeight="1" x14ac:dyDescent="0.2">
      <c r="A1881" s="58" t="s">
        <v>1526</v>
      </c>
      <c r="B1881" s="58" t="s">
        <v>4627</v>
      </c>
      <c r="C1881" s="57">
        <f t="shared" ca="1" si="148"/>
        <v>20</v>
      </c>
      <c r="D1881" s="58" t="s">
        <v>1604</v>
      </c>
      <c r="E1881" s="58"/>
      <c r="F1881" s="56" t="str">
        <f>IF(AND(V1881="TEXT",AB1881&lt;&gt;""),"Coded",VLOOKUP(V1881,Lists!$E$1:$F$12,2,FALSE))</f>
        <v>Coded</v>
      </c>
      <c r="G1881" s="57">
        <f t="shared" ca="1" si="149"/>
        <v>2</v>
      </c>
      <c r="H1881" s="58" t="s">
        <v>2797</v>
      </c>
      <c r="J1881" s="34" t="str">
        <f t="shared" si="146"/>
        <v/>
      </c>
      <c r="K1881" s="34" t="str">
        <f t="shared" si="147"/>
        <v/>
      </c>
      <c r="O1881" t="s">
        <v>5013</v>
      </c>
      <c r="P1881" s="34" t="str">
        <f t="shared" si="150"/>
        <v/>
      </c>
      <c r="V1881" t="s">
        <v>16</v>
      </c>
      <c r="W1881" t="s">
        <v>1598</v>
      </c>
      <c r="X1881" t="s">
        <v>1599</v>
      </c>
      <c r="Y1881" t="s">
        <v>1600</v>
      </c>
      <c r="Z1881" t="s">
        <v>1601</v>
      </c>
      <c r="AA1881" t="s">
        <v>2797</v>
      </c>
      <c r="AB1881" t="s">
        <v>5209</v>
      </c>
    </row>
    <row r="1882" spans="1:28" ht="15" hidden="1" customHeight="1" x14ac:dyDescent="0.2">
      <c r="A1882" s="58" t="s">
        <v>1526</v>
      </c>
      <c r="B1882" s="58" t="s">
        <v>4627</v>
      </c>
      <c r="C1882" s="57">
        <f t="shared" ca="1" si="148"/>
        <v>20</v>
      </c>
      <c r="D1882" s="58" t="s">
        <v>1604</v>
      </c>
      <c r="E1882" s="58"/>
      <c r="F1882" s="56" t="str">
        <f>IF(AND(V1882="TEXT",AB1882&lt;&gt;""),"Coded",VLOOKUP(V1882,Lists!$E$1:$F$12,2,FALSE))</f>
        <v>Coded</v>
      </c>
      <c r="G1882" s="57">
        <f t="shared" ca="1" si="149"/>
        <v>3</v>
      </c>
      <c r="H1882" s="58" t="s">
        <v>2801</v>
      </c>
      <c r="J1882" s="34" t="str">
        <f t="shared" si="146"/>
        <v/>
      </c>
      <c r="K1882" s="34" t="str">
        <f t="shared" si="147"/>
        <v/>
      </c>
      <c r="O1882" t="s">
        <v>5013</v>
      </c>
      <c r="P1882" s="34" t="str">
        <f t="shared" si="150"/>
        <v/>
      </c>
      <c r="V1882" t="s">
        <v>16</v>
      </c>
      <c r="W1882" t="s">
        <v>1598</v>
      </c>
      <c r="X1882" t="s">
        <v>1599</v>
      </c>
      <c r="Y1882" t="s">
        <v>1600</v>
      </c>
      <c r="Z1882" t="s">
        <v>1601</v>
      </c>
      <c r="AA1882" t="s">
        <v>2801</v>
      </c>
      <c r="AB1882" t="s">
        <v>5210</v>
      </c>
    </row>
    <row r="1883" spans="1:28" ht="15" hidden="1" customHeight="1" x14ac:dyDescent="0.2">
      <c r="A1883" s="58" t="s">
        <v>1526</v>
      </c>
      <c r="B1883" s="58" t="s">
        <v>4627</v>
      </c>
      <c r="C1883" s="57">
        <f t="shared" ca="1" si="148"/>
        <v>20</v>
      </c>
      <c r="D1883" s="58" t="s">
        <v>1604</v>
      </c>
      <c r="E1883" s="58"/>
      <c r="F1883" s="56" t="str">
        <f>IF(AND(V1883="TEXT",AB1883&lt;&gt;""),"Coded",VLOOKUP(V1883,Lists!$E$1:$F$12,2,FALSE))</f>
        <v>Coded</v>
      </c>
      <c r="G1883" s="57">
        <f t="shared" ca="1" si="149"/>
        <v>4</v>
      </c>
      <c r="H1883" s="58" t="s">
        <v>2805</v>
      </c>
      <c r="J1883" s="34" t="str">
        <f t="shared" si="146"/>
        <v/>
      </c>
      <c r="K1883" s="34" t="str">
        <f t="shared" si="147"/>
        <v/>
      </c>
      <c r="O1883" t="s">
        <v>5013</v>
      </c>
      <c r="P1883" s="34" t="str">
        <f t="shared" si="150"/>
        <v/>
      </c>
      <c r="V1883" t="s">
        <v>16</v>
      </c>
      <c r="W1883" t="s">
        <v>1598</v>
      </c>
      <c r="X1883" t="s">
        <v>1599</v>
      </c>
      <c r="Y1883" t="s">
        <v>1600</v>
      </c>
      <c r="Z1883" t="s">
        <v>1601</v>
      </c>
      <c r="AA1883" t="s">
        <v>2805</v>
      </c>
      <c r="AB1883" t="s">
        <v>5211</v>
      </c>
    </row>
    <row r="1884" spans="1:28" ht="15" hidden="1" customHeight="1" x14ac:dyDescent="0.2">
      <c r="A1884" s="58" t="s">
        <v>1526</v>
      </c>
      <c r="B1884" s="58" t="s">
        <v>4627</v>
      </c>
      <c r="C1884" s="57">
        <f t="shared" ca="1" si="148"/>
        <v>20</v>
      </c>
      <c r="D1884" s="58" t="s">
        <v>1604</v>
      </c>
      <c r="E1884" s="58"/>
      <c r="F1884" s="56" t="str">
        <f>IF(AND(V1884="TEXT",AB1884&lt;&gt;""),"Coded",VLOOKUP(V1884,Lists!$E$1:$F$12,2,FALSE))</f>
        <v>Coded</v>
      </c>
      <c r="G1884" s="57">
        <f t="shared" ca="1" si="149"/>
        <v>5</v>
      </c>
      <c r="H1884" s="58" t="s">
        <v>2809</v>
      </c>
      <c r="J1884" s="34" t="str">
        <f t="shared" si="146"/>
        <v/>
      </c>
      <c r="K1884" s="34" t="str">
        <f t="shared" si="147"/>
        <v/>
      </c>
      <c r="O1884" t="s">
        <v>5013</v>
      </c>
      <c r="P1884" s="34" t="str">
        <f t="shared" si="150"/>
        <v/>
      </c>
      <c r="V1884" t="s">
        <v>16</v>
      </c>
      <c r="W1884" t="s">
        <v>1598</v>
      </c>
      <c r="X1884" t="s">
        <v>1599</v>
      </c>
      <c r="Y1884" t="s">
        <v>1600</v>
      </c>
      <c r="Z1884" t="s">
        <v>1601</v>
      </c>
      <c r="AA1884" t="s">
        <v>2809</v>
      </c>
      <c r="AB1884" t="s">
        <v>5212</v>
      </c>
    </row>
    <row r="1885" spans="1:28" ht="15" hidden="1" customHeight="1" x14ac:dyDescent="0.2">
      <c r="A1885" s="58" t="s">
        <v>1526</v>
      </c>
      <c r="B1885" s="58" t="s">
        <v>4627</v>
      </c>
      <c r="C1885" s="57">
        <f t="shared" ca="1" si="148"/>
        <v>20</v>
      </c>
      <c r="D1885" s="58" t="s">
        <v>1604</v>
      </c>
      <c r="E1885" s="58"/>
      <c r="F1885" s="56" t="str">
        <f>IF(AND(V1885="TEXT",AB1885&lt;&gt;""),"Coded",VLOOKUP(V1885,Lists!$E$1:$F$12,2,FALSE))</f>
        <v>Coded</v>
      </c>
      <c r="G1885" s="57">
        <f t="shared" ca="1" si="149"/>
        <v>6</v>
      </c>
      <c r="H1885" s="58" t="s">
        <v>2813</v>
      </c>
      <c r="J1885" s="34" t="str">
        <f t="shared" si="146"/>
        <v/>
      </c>
      <c r="K1885" s="34" t="str">
        <f t="shared" si="147"/>
        <v/>
      </c>
      <c r="O1885" t="s">
        <v>5013</v>
      </c>
      <c r="P1885" s="34" t="str">
        <f t="shared" si="150"/>
        <v/>
      </c>
      <c r="V1885" t="s">
        <v>16</v>
      </c>
      <c r="W1885" t="s">
        <v>1598</v>
      </c>
      <c r="X1885" t="s">
        <v>1599</v>
      </c>
      <c r="Y1885" t="s">
        <v>1600</v>
      </c>
      <c r="Z1885" t="s">
        <v>1601</v>
      </c>
      <c r="AA1885" t="s">
        <v>2813</v>
      </c>
      <c r="AB1885" t="s">
        <v>5213</v>
      </c>
    </row>
    <row r="1886" spans="1:28" ht="15" hidden="1" customHeight="1" x14ac:dyDescent="0.2">
      <c r="A1886" s="58" t="s">
        <v>1526</v>
      </c>
      <c r="B1886" s="58" t="s">
        <v>4627</v>
      </c>
      <c r="C1886" s="57">
        <f t="shared" ca="1" si="148"/>
        <v>20</v>
      </c>
      <c r="D1886" s="58" t="s">
        <v>1604</v>
      </c>
      <c r="E1886" s="58"/>
      <c r="F1886" s="56" t="str">
        <f>IF(AND(V1886="TEXT",AB1886&lt;&gt;""),"Coded",VLOOKUP(V1886,Lists!$E$1:$F$12,2,FALSE))</f>
        <v>Coded</v>
      </c>
      <c r="G1886" s="57">
        <f t="shared" ca="1" si="149"/>
        <v>7</v>
      </c>
      <c r="H1886" s="58" t="s">
        <v>2817</v>
      </c>
      <c r="J1886" s="34" t="str">
        <f t="shared" si="146"/>
        <v/>
      </c>
      <c r="K1886" s="34" t="str">
        <f t="shared" si="147"/>
        <v/>
      </c>
      <c r="O1886" t="s">
        <v>5013</v>
      </c>
      <c r="P1886" s="34" t="str">
        <f t="shared" si="150"/>
        <v/>
      </c>
      <c r="V1886" t="s">
        <v>16</v>
      </c>
      <c r="W1886" t="s">
        <v>1598</v>
      </c>
      <c r="X1886" t="s">
        <v>1599</v>
      </c>
      <c r="Y1886" t="s">
        <v>1600</v>
      </c>
      <c r="Z1886" t="s">
        <v>1601</v>
      </c>
      <c r="AA1886" t="s">
        <v>2817</v>
      </c>
      <c r="AB1886" t="s">
        <v>5214</v>
      </c>
    </row>
    <row r="1887" spans="1:28" ht="15" hidden="1" customHeight="1" x14ac:dyDescent="0.2">
      <c r="A1887" s="58" t="s">
        <v>1526</v>
      </c>
      <c r="B1887" s="58" t="s">
        <v>4627</v>
      </c>
      <c r="C1887" s="57">
        <f t="shared" ca="1" si="148"/>
        <v>20</v>
      </c>
      <c r="D1887" s="58" t="s">
        <v>1604</v>
      </c>
      <c r="E1887" s="58"/>
      <c r="F1887" s="56" t="str">
        <f>IF(AND(V1887="TEXT",AB1887&lt;&gt;""),"Coded",VLOOKUP(V1887,Lists!$E$1:$F$12,2,FALSE))</f>
        <v>Coded</v>
      </c>
      <c r="G1887" s="57">
        <f t="shared" ca="1" si="149"/>
        <v>8</v>
      </c>
      <c r="H1887" s="58" t="s">
        <v>2821</v>
      </c>
      <c r="J1887" s="34" t="str">
        <f t="shared" si="146"/>
        <v/>
      </c>
      <c r="K1887" s="34" t="str">
        <f t="shared" si="147"/>
        <v/>
      </c>
      <c r="O1887" t="s">
        <v>5013</v>
      </c>
      <c r="P1887" s="34" t="str">
        <f t="shared" si="150"/>
        <v/>
      </c>
      <c r="V1887" t="s">
        <v>16</v>
      </c>
      <c r="W1887" t="s">
        <v>1598</v>
      </c>
      <c r="X1887" t="s">
        <v>1599</v>
      </c>
      <c r="Y1887" t="s">
        <v>1600</v>
      </c>
      <c r="Z1887" t="s">
        <v>1601</v>
      </c>
      <c r="AA1887" t="s">
        <v>2821</v>
      </c>
      <c r="AB1887" t="s">
        <v>5215</v>
      </c>
    </row>
    <row r="1888" spans="1:28" ht="15" hidden="1" customHeight="1" x14ac:dyDescent="0.2">
      <c r="A1888" t="s">
        <v>1526</v>
      </c>
      <c r="B1888" t="s">
        <v>4627</v>
      </c>
      <c r="C1888" s="50">
        <f t="shared" ca="1" si="148"/>
        <v>21</v>
      </c>
      <c r="D1888" t="s">
        <v>1312</v>
      </c>
      <c r="F1888" s="56" t="str">
        <f>IF(AND(V1888="TEXT",AB1888&lt;&gt;""),"Coded",VLOOKUP(V1888,Lists!$E$1:$F$12,2,FALSE))</f>
        <v>Coded</v>
      </c>
      <c r="G1888" s="57">
        <f t="shared" ca="1" si="149"/>
        <v>1</v>
      </c>
      <c r="H1888" s="58" t="s">
        <v>2793</v>
      </c>
      <c r="J1888" s="60" t="s">
        <v>33</v>
      </c>
      <c r="K1888" s="34" t="str">
        <f t="shared" si="147"/>
        <v/>
      </c>
      <c r="N1888">
        <v>7</v>
      </c>
      <c r="O1888" t="s">
        <v>5013</v>
      </c>
      <c r="P1888" s="34" t="str">
        <f t="shared" si="150"/>
        <v/>
      </c>
      <c r="V1888" t="s">
        <v>16</v>
      </c>
      <c r="W1888" t="s">
        <v>1607</v>
      </c>
      <c r="X1888" t="s">
        <v>1608</v>
      </c>
      <c r="Y1888" t="s">
        <v>1609</v>
      </c>
      <c r="Z1888" t="s">
        <v>1610</v>
      </c>
      <c r="AA1888" t="s">
        <v>2793</v>
      </c>
      <c r="AB1888" t="s">
        <v>5200</v>
      </c>
    </row>
    <row r="1889" spans="1:28" ht="15" hidden="1" customHeight="1" x14ac:dyDescent="0.2">
      <c r="A1889" s="58" t="s">
        <v>1526</v>
      </c>
      <c r="B1889" s="58" t="s">
        <v>4627</v>
      </c>
      <c r="C1889" s="57">
        <f t="shared" ca="1" si="148"/>
        <v>21</v>
      </c>
      <c r="D1889" s="58" t="s">
        <v>1312</v>
      </c>
      <c r="E1889" s="58"/>
      <c r="F1889" s="56" t="str">
        <f>IF(AND(V1889="TEXT",AB1889&lt;&gt;""),"Coded",VLOOKUP(V1889,Lists!$E$1:$F$12,2,FALSE))</f>
        <v>Coded</v>
      </c>
      <c r="G1889" s="57">
        <f t="shared" ca="1" si="149"/>
        <v>2</v>
      </c>
      <c r="H1889" s="58" t="s">
        <v>2797</v>
      </c>
      <c r="J1889" s="34" t="str">
        <f t="shared" si="146"/>
        <v/>
      </c>
      <c r="K1889" s="34" t="str">
        <f t="shared" si="147"/>
        <v/>
      </c>
      <c r="O1889" t="s">
        <v>5013</v>
      </c>
      <c r="P1889" s="34" t="str">
        <f t="shared" si="150"/>
        <v/>
      </c>
      <c r="V1889" t="s">
        <v>16</v>
      </c>
      <c r="W1889" t="s">
        <v>1607</v>
      </c>
      <c r="X1889" t="s">
        <v>1608</v>
      </c>
      <c r="Y1889" t="s">
        <v>1609</v>
      </c>
      <c r="Z1889" t="s">
        <v>1610</v>
      </c>
      <c r="AA1889" t="s">
        <v>2797</v>
      </c>
      <c r="AB1889" t="s">
        <v>5201</v>
      </c>
    </row>
    <row r="1890" spans="1:28" ht="15" hidden="1" customHeight="1" x14ac:dyDescent="0.2">
      <c r="A1890" s="58" t="s">
        <v>1526</v>
      </c>
      <c r="B1890" s="58" t="s">
        <v>4627</v>
      </c>
      <c r="C1890" s="57">
        <f t="shared" ca="1" si="148"/>
        <v>21</v>
      </c>
      <c r="D1890" s="58" t="s">
        <v>1312</v>
      </c>
      <c r="E1890" s="58"/>
      <c r="F1890" s="56" t="str">
        <f>IF(AND(V1890="TEXT",AB1890&lt;&gt;""),"Coded",VLOOKUP(V1890,Lists!$E$1:$F$12,2,FALSE))</f>
        <v>Coded</v>
      </c>
      <c r="G1890" s="57">
        <f t="shared" ca="1" si="149"/>
        <v>3</v>
      </c>
      <c r="H1890" s="58" t="s">
        <v>2801</v>
      </c>
      <c r="J1890" s="34" t="str">
        <f t="shared" si="146"/>
        <v/>
      </c>
      <c r="K1890" s="34" t="str">
        <f t="shared" si="147"/>
        <v/>
      </c>
      <c r="O1890" t="s">
        <v>5013</v>
      </c>
      <c r="P1890" s="34" t="str">
        <f t="shared" si="150"/>
        <v/>
      </c>
      <c r="V1890" t="s">
        <v>16</v>
      </c>
      <c r="W1890" t="s">
        <v>1607</v>
      </c>
      <c r="X1890" t="s">
        <v>1608</v>
      </c>
      <c r="Y1890" t="s">
        <v>1609</v>
      </c>
      <c r="Z1890" t="s">
        <v>1610</v>
      </c>
      <c r="AA1890" t="s">
        <v>2801</v>
      </c>
      <c r="AB1890" t="s">
        <v>5202</v>
      </c>
    </row>
    <row r="1891" spans="1:28" ht="15" hidden="1" customHeight="1" x14ac:dyDescent="0.2">
      <c r="A1891" s="58" t="s">
        <v>1526</v>
      </c>
      <c r="B1891" s="58" t="s">
        <v>4627</v>
      </c>
      <c r="C1891" s="57">
        <f t="shared" ca="1" si="148"/>
        <v>21</v>
      </c>
      <c r="D1891" s="58" t="s">
        <v>1312</v>
      </c>
      <c r="E1891" s="58"/>
      <c r="F1891" s="56" t="str">
        <f>IF(AND(V1891="TEXT",AB1891&lt;&gt;""),"Coded",VLOOKUP(V1891,Lists!$E$1:$F$12,2,FALSE))</f>
        <v>Coded</v>
      </c>
      <c r="G1891" s="57">
        <f t="shared" ca="1" si="149"/>
        <v>4</v>
      </c>
      <c r="H1891" s="58" t="s">
        <v>2805</v>
      </c>
      <c r="J1891" s="34" t="str">
        <f t="shared" si="146"/>
        <v/>
      </c>
      <c r="K1891" s="34" t="str">
        <f t="shared" si="147"/>
        <v/>
      </c>
      <c r="O1891" t="s">
        <v>5013</v>
      </c>
      <c r="P1891" s="34" t="str">
        <f t="shared" si="150"/>
        <v/>
      </c>
      <c r="V1891" t="s">
        <v>16</v>
      </c>
      <c r="W1891" t="s">
        <v>1607</v>
      </c>
      <c r="X1891" t="s">
        <v>1608</v>
      </c>
      <c r="Y1891" t="s">
        <v>1609</v>
      </c>
      <c r="Z1891" t="s">
        <v>1610</v>
      </c>
      <c r="AA1891" t="s">
        <v>2805</v>
      </c>
      <c r="AB1891" t="s">
        <v>5203</v>
      </c>
    </row>
    <row r="1892" spans="1:28" ht="15" hidden="1" customHeight="1" x14ac:dyDescent="0.2">
      <c r="A1892" s="58" t="s">
        <v>1526</v>
      </c>
      <c r="B1892" s="58" t="s">
        <v>4627</v>
      </c>
      <c r="C1892" s="57">
        <f t="shared" ca="1" si="148"/>
        <v>21</v>
      </c>
      <c r="D1892" s="58" t="s">
        <v>1312</v>
      </c>
      <c r="E1892" s="58"/>
      <c r="F1892" s="56" t="str">
        <f>IF(AND(V1892="TEXT",AB1892&lt;&gt;""),"Coded",VLOOKUP(V1892,Lists!$E$1:$F$12,2,FALSE))</f>
        <v>Coded</v>
      </c>
      <c r="G1892" s="57">
        <f t="shared" ca="1" si="149"/>
        <v>5</v>
      </c>
      <c r="H1892" s="58" t="s">
        <v>2809</v>
      </c>
      <c r="J1892" s="34" t="str">
        <f t="shared" si="146"/>
        <v/>
      </c>
      <c r="K1892" s="34" t="str">
        <f t="shared" si="147"/>
        <v/>
      </c>
      <c r="O1892" t="s">
        <v>5013</v>
      </c>
      <c r="P1892" s="34" t="str">
        <f t="shared" si="150"/>
        <v/>
      </c>
      <c r="V1892" t="s">
        <v>16</v>
      </c>
      <c r="W1892" t="s">
        <v>1607</v>
      </c>
      <c r="X1892" t="s">
        <v>1608</v>
      </c>
      <c r="Y1892" t="s">
        <v>1609</v>
      </c>
      <c r="Z1892" t="s">
        <v>1610</v>
      </c>
      <c r="AA1892" t="s">
        <v>2809</v>
      </c>
      <c r="AB1892" t="s">
        <v>5204</v>
      </c>
    </row>
    <row r="1893" spans="1:28" ht="15" hidden="1" customHeight="1" x14ac:dyDescent="0.2">
      <c r="A1893" s="58" t="s">
        <v>1526</v>
      </c>
      <c r="B1893" s="58" t="s">
        <v>4627</v>
      </c>
      <c r="C1893" s="57">
        <f t="shared" ca="1" si="148"/>
        <v>21</v>
      </c>
      <c r="D1893" s="58" t="s">
        <v>1312</v>
      </c>
      <c r="E1893" s="58"/>
      <c r="F1893" s="56" t="str">
        <f>IF(AND(V1893="TEXT",AB1893&lt;&gt;""),"Coded",VLOOKUP(V1893,Lists!$E$1:$F$12,2,FALSE))</f>
        <v>Coded</v>
      </c>
      <c r="G1893" s="57">
        <f t="shared" ca="1" si="149"/>
        <v>6</v>
      </c>
      <c r="H1893" s="58" t="s">
        <v>2813</v>
      </c>
      <c r="J1893" s="34" t="str">
        <f t="shared" si="146"/>
        <v/>
      </c>
      <c r="K1893" s="34" t="str">
        <f t="shared" si="147"/>
        <v/>
      </c>
      <c r="O1893" t="s">
        <v>5013</v>
      </c>
      <c r="P1893" s="34" t="str">
        <f t="shared" si="150"/>
        <v/>
      </c>
      <c r="V1893" t="s">
        <v>16</v>
      </c>
      <c r="W1893" t="s">
        <v>1607</v>
      </c>
      <c r="X1893" t="s">
        <v>1608</v>
      </c>
      <c r="Y1893" t="s">
        <v>1609</v>
      </c>
      <c r="Z1893" t="s">
        <v>1610</v>
      </c>
      <c r="AA1893" t="s">
        <v>2813</v>
      </c>
      <c r="AB1893" t="s">
        <v>5205</v>
      </c>
    </row>
    <row r="1894" spans="1:28" ht="15" hidden="1" customHeight="1" x14ac:dyDescent="0.2">
      <c r="A1894" s="58" t="s">
        <v>1526</v>
      </c>
      <c r="B1894" s="58" t="s">
        <v>4627</v>
      </c>
      <c r="C1894" s="57">
        <f t="shared" ca="1" si="148"/>
        <v>21</v>
      </c>
      <c r="D1894" s="58" t="s">
        <v>1312</v>
      </c>
      <c r="E1894" s="58"/>
      <c r="F1894" s="56" t="str">
        <f>IF(AND(V1894="TEXT",AB1894&lt;&gt;""),"Coded",VLOOKUP(V1894,Lists!$E$1:$F$12,2,FALSE))</f>
        <v>Coded</v>
      </c>
      <c r="G1894" s="57">
        <f t="shared" ca="1" si="149"/>
        <v>7</v>
      </c>
      <c r="H1894" s="58" t="s">
        <v>2817</v>
      </c>
      <c r="J1894" s="34" t="str">
        <f t="shared" si="146"/>
        <v/>
      </c>
      <c r="K1894" s="34" t="str">
        <f t="shared" si="147"/>
        <v/>
      </c>
      <c r="O1894" t="s">
        <v>5013</v>
      </c>
      <c r="P1894" s="34" t="str">
        <f t="shared" si="150"/>
        <v/>
      </c>
      <c r="V1894" t="s">
        <v>16</v>
      </c>
      <c r="W1894" t="s">
        <v>1607</v>
      </c>
      <c r="X1894" t="s">
        <v>1608</v>
      </c>
      <c r="Y1894" t="s">
        <v>1609</v>
      </c>
      <c r="Z1894" t="s">
        <v>1610</v>
      </c>
      <c r="AA1894" t="s">
        <v>2817</v>
      </c>
      <c r="AB1894" t="s">
        <v>5206</v>
      </c>
    </row>
    <row r="1895" spans="1:28" ht="15" hidden="1" customHeight="1" x14ac:dyDescent="0.2">
      <c r="A1895" s="58" t="s">
        <v>1526</v>
      </c>
      <c r="B1895" s="58" t="s">
        <v>4627</v>
      </c>
      <c r="C1895" s="57">
        <f t="shared" ca="1" si="148"/>
        <v>21</v>
      </c>
      <c r="D1895" s="58" t="s">
        <v>1312</v>
      </c>
      <c r="E1895" s="58"/>
      <c r="F1895" s="56" t="str">
        <f>IF(AND(V1895="TEXT",AB1895&lt;&gt;""),"Coded",VLOOKUP(V1895,Lists!$E$1:$F$12,2,FALSE))</f>
        <v>Coded</v>
      </c>
      <c r="G1895" s="57">
        <f t="shared" ca="1" si="149"/>
        <v>8</v>
      </c>
      <c r="H1895" s="58" t="s">
        <v>2821</v>
      </c>
      <c r="J1895" s="34" t="str">
        <f t="shared" si="146"/>
        <v/>
      </c>
      <c r="K1895" s="34" t="str">
        <f t="shared" si="147"/>
        <v/>
      </c>
      <c r="O1895" t="s">
        <v>5013</v>
      </c>
      <c r="P1895" s="34" t="str">
        <f t="shared" si="150"/>
        <v/>
      </c>
      <c r="V1895" t="s">
        <v>16</v>
      </c>
      <c r="W1895" t="s">
        <v>1607</v>
      </c>
      <c r="X1895" t="s">
        <v>1608</v>
      </c>
      <c r="Y1895" t="s">
        <v>1609</v>
      </c>
      <c r="Z1895" t="s">
        <v>1610</v>
      </c>
      <c r="AA1895" t="s">
        <v>2821</v>
      </c>
      <c r="AB1895" t="s">
        <v>5207</v>
      </c>
    </row>
    <row r="1896" spans="1:28" ht="15" hidden="1" customHeight="1" x14ac:dyDescent="0.2">
      <c r="A1896" t="s">
        <v>1526</v>
      </c>
      <c r="B1896" t="s">
        <v>5480</v>
      </c>
      <c r="C1896" s="50">
        <f t="shared" ca="1" si="148"/>
        <v>22</v>
      </c>
      <c r="D1896" t="s">
        <v>5010</v>
      </c>
      <c r="F1896" s="34" t="str">
        <f>IF(AND(V1896="TEXT",AB1896&lt;&gt;""),"Coded",VLOOKUP(V1896,Lists!$E$1:$F$12,2,FALSE))</f>
        <v>Boolean</v>
      </c>
      <c r="G1896" s="50" t="str">
        <f t="shared" ca="1" si="149"/>
        <v/>
      </c>
      <c r="H1896" t="s">
        <v>1015</v>
      </c>
      <c r="J1896" s="34" t="str">
        <f t="shared" si="146"/>
        <v>Yes/no</v>
      </c>
      <c r="K1896" s="34" t="str">
        <f t="shared" si="147"/>
        <v/>
      </c>
      <c r="O1896" t="s">
        <v>1015</v>
      </c>
      <c r="P1896" s="34" t="str">
        <f t="shared" si="150"/>
        <v/>
      </c>
      <c r="V1896" t="s">
        <v>24</v>
      </c>
      <c r="W1896" t="s">
        <v>1620</v>
      </c>
      <c r="X1896" t="s">
        <v>1621</v>
      </c>
      <c r="Y1896" t="s">
        <v>1015</v>
      </c>
      <c r="Z1896" t="s">
        <v>1015</v>
      </c>
      <c r="AA1896" t="s">
        <v>1015</v>
      </c>
      <c r="AB1896" t="s">
        <v>1015</v>
      </c>
    </row>
    <row r="1897" spans="1:28" ht="15" hidden="1" customHeight="1" x14ac:dyDescent="0.2">
      <c r="A1897" t="s">
        <v>1526</v>
      </c>
      <c r="B1897" t="s">
        <v>5480</v>
      </c>
      <c r="C1897" s="50">
        <f t="shared" ca="1" si="148"/>
        <v>23</v>
      </c>
      <c r="D1897" t="s">
        <v>1184</v>
      </c>
      <c r="F1897" s="34" t="str">
        <f>IF(AND(V1897="TEXT",AB1897&lt;&gt;""),"Coded",VLOOKUP(V1897,Lists!$E$1:$F$12,2,FALSE))</f>
        <v>Coded</v>
      </c>
      <c r="G1897" s="50">
        <f t="shared" ca="1" si="149"/>
        <v>1</v>
      </c>
      <c r="H1897" t="s">
        <v>2683</v>
      </c>
      <c r="J1897" s="34" t="str">
        <f t="shared" si="146"/>
        <v/>
      </c>
      <c r="K1897" s="34" t="str">
        <f t="shared" si="147"/>
        <v/>
      </c>
      <c r="P1897" s="34" t="str">
        <f t="shared" si="150"/>
        <v/>
      </c>
      <c r="V1897" t="s">
        <v>16</v>
      </c>
      <c r="W1897" t="s">
        <v>1618</v>
      </c>
      <c r="X1897" t="s">
        <v>1619</v>
      </c>
      <c r="Y1897" t="s">
        <v>1192</v>
      </c>
      <c r="Z1897" t="s">
        <v>1193</v>
      </c>
      <c r="AA1897" t="s">
        <v>2683</v>
      </c>
      <c r="AB1897" t="s">
        <v>2684</v>
      </c>
    </row>
    <row r="1898" spans="1:28" ht="15" hidden="1" customHeight="1" x14ac:dyDescent="0.2">
      <c r="A1898" t="s">
        <v>1526</v>
      </c>
      <c r="B1898" t="s">
        <v>5480</v>
      </c>
      <c r="C1898" s="50">
        <f t="shared" ca="1" si="148"/>
        <v>23</v>
      </c>
      <c r="D1898" t="s">
        <v>1184</v>
      </c>
      <c r="F1898" s="34" t="str">
        <f>IF(AND(V1898="TEXT",AB1898&lt;&gt;""),"Coded",VLOOKUP(V1898,Lists!$E$1:$F$12,2,FALSE))</f>
        <v>Coded</v>
      </c>
      <c r="G1898" s="50">
        <f t="shared" ca="1" si="149"/>
        <v>2</v>
      </c>
      <c r="H1898" t="s">
        <v>2627</v>
      </c>
      <c r="J1898" s="34" t="str">
        <f t="shared" si="146"/>
        <v/>
      </c>
      <c r="K1898" s="34" t="str">
        <f t="shared" si="147"/>
        <v/>
      </c>
      <c r="O1898" t="s">
        <v>1015</v>
      </c>
      <c r="P1898" s="34" t="str">
        <f t="shared" si="150"/>
        <v/>
      </c>
      <c r="V1898" t="s">
        <v>16</v>
      </c>
      <c r="W1898" t="s">
        <v>1618</v>
      </c>
      <c r="X1898" t="s">
        <v>1619</v>
      </c>
      <c r="Y1898" t="s">
        <v>1192</v>
      </c>
      <c r="Z1898" t="s">
        <v>1193</v>
      </c>
      <c r="AA1898" t="s">
        <v>2627</v>
      </c>
      <c r="AB1898" t="s">
        <v>2631</v>
      </c>
    </row>
    <row r="1899" spans="1:28" ht="15" hidden="1" customHeight="1" x14ac:dyDescent="0.2">
      <c r="A1899" t="s">
        <v>1526</v>
      </c>
      <c r="B1899" t="s">
        <v>5480</v>
      </c>
      <c r="C1899" s="50">
        <f t="shared" ca="1" si="148"/>
        <v>23</v>
      </c>
      <c r="D1899" t="s">
        <v>1184</v>
      </c>
      <c r="F1899" s="34" t="str">
        <f>IF(AND(V1899="TEXT",AB1899&lt;&gt;""),"Coded",VLOOKUP(V1899,Lists!$E$1:$F$12,2,FALSE))</f>
        <v>Coded</v>
      </c>
      <c r="G1899" s="50">
        <f t="shared" ca="1" si="149"/>
        <v>3</v>
      </c>
      <c r="H1899" t="s">
        <v>4401</v>
      </c>
      <c r="J1899" s="34" t="str">
        <f t="shared" si="146"/>
        <v/>
      </c>
      <c r="K1899" s="34" t="str">
        <f t="shared" si="147"/>
        <v/>
      </c>
      <c r="O1899" t="s">
        <v>1015</v>
      </c>
      <c r="P1899" s="34" t="str">
        <f t="shared" si="150"/>
        <v/>
      </c>
      <c r="V1899" t="s">
        <v>16</v>
      </c>
      <c r="W1899" t="s">
        <v>1618</v>
      </c>
      <c r="X1899" t="s">
        <v>1619</v>
      </c>
      <c r="Y1899" t="s">
        <v>1192</v>
      </c>
      <c r="Z1899" t="s">
        <v>1193</v>
      </c>
      <c r="AA1899" t="s">
        <v>4401</v>
      </c>
      <c r="AB1899" t="s">
        <v>4402</v>
      </c>
    </row>
    <row r="1900" spans="1:28" ht="15" hidden="1" customHeight="1" x14ac:dyDescent="0.2">
      <c r="A1900" t="s">
        <v>1526</v>
      </c>
      <c r="B1900" t="s">
        <v>5480</v>
      </c>
      <c r="C1900" s="50">
        <f t="shared" ca="1" si="148"/>
        <v>23</v>
      </c>
      <c r="D1900" t="s">
        <v>1184</v>
      </c>
      <c r="F1900" s="34" t="str">
        <f>IF(AND(V1900="TEXT",AB1900&lt;&gt;""),"Coded",VLOOKUP(V1900,Lists!$E$1:$F$12,2,FALSE))</f>
        <v>Coded</v>
      </c>
      <c r="G1900" s="50">
        <f t="shared" ca="1" si="149"/>
        <v>4</v>
      </c>
      <c r="H1900" t="s">
        <v>2656</v>
      </c>
      <c r="J1900" s="34" t="str">
        <f t="shared" si="146"/>
        <v/>
      </c>
      <c r="K1900" s="34" t="str">
        <f t="shared" si="147"/>
        <v/>
      </c>
      <c r="O1900" t="s">
        <v>1015</v>
      </c>
      <c r="P1900" s="34" t="str">
        <f t="shared" si="150"/>
        <v/>
      </c>
      <c r="V1900" t="s">
        <v>16</v>
      </c>
      <c r="W1900" t="s">
        <v>1618</v>
      </c>
      <c r="X1900" t="s">
        <v>1619</v>
      </c>
      <c r="Y1900" t="s">
        <v>1192</v>
      </c>
      <c r="Z1900" t="s">
        <v>1193</v>
      </c>
      <c r="AA1900" t="s">
        <v>2656</v>
      </c>
      <c r="AB1900" t="s">
        <v>2660</v>
      </c>
    </row>
    <row r="1901" spans="1:28" ht="15" hidden="1" customHeight="1" x14ac:dyDescent="0.2">
      <c r="A1901" t="s">
        <v>1526</v>
      </c>
      <c r="B1901" t="s">
        <v>5480</v>
      </c>
      <c r="C1901" s="50">
        <f t="shared" ca="1" si="148"/>
        <v>23</v>
      </c>
      <c r="D1901" t="s">
        <v>1184</v>
      </c>
      <c r="F1901" s="34" t="str">
        <f>IF(AND(V1901="TEXT",AB1901&lt;&gt;""),"Coded",VLOOKUP(V1901,Lists!$E$1:$F$12,2,FALSE))</f>
        <v>Coded</v>
      </c>
      <c r="G1901" s="50">
        <f t="shared" ca="1" si="149"/>
        <v>5</v>
      </c>
      <c r="H1901" t="s">
        <v>2638</v>
      </c>
      <c r="J1901" s="34" t="str">
        <f t="shared" si="146"/>
        <v/>
      </c>
      <c r="K1901" s="34" t="str">
        <f t="shared" si="147"/>
        <v/>
      </c>
      <c r="O1901" t="s">
        <v>1015</v>
      </c>
      <c r="P1901" s="34" t="str">
        <f t="shared" si="150"/>
        <v/>
      </c>
      <c r="V1901" t="s">
        <v>16</v>
      </c>
      <c r="W1901" t="s">
        <v>1618</v>
      </c>
      <c r="X1901" t="s">
        <v>1619</v>
      </c>
      <c r="Y1901" t="s">
        <v>1192</v>
      </c>
      <c r="Z1901" t="s">
        <v>1193</v>
      </c>
      <c r="AA1901" t="s">
        <v>2638</v>
      </c>
      <c r="AB1901" t="s">
        <v>2639</v>
      </c>
    </row>
    <row r="1902" spans="1:28" ht="15" hidden="1" customHeight="1" x14ac:dyDescent="0.2">
      <c r="A1902" t="s">
        <v>1526</v>
      </c>
      <c r="B1902" t="s">
        <v>5480</v>
      </c>
      <c r="C1902" s="50">
        <f t="shared" ca="1" si="148"/>
        <v>23</v>
      </c>
      <c r="D1902" t="s">
        <v>1184</v>
      </c>
      <c r="F1902" s="34" t="str">
        <f>IF(AND(V1902="TEXT",AB1902&lt;&gt;""),"Coded",VLOOKUP(V1902,Lists!$E$1:$F$12,2,FALSE))</f>
        <v>Coded</v>
      </c>
      <c r="G1902" s="50">
        <f t="shared" ca="1" si="149"/>
        <v>6</v>
      </c>
      <c r="H1902" t="s">
        <v>2693</v>
      </c>
      <c r="J1902" s="34" t="str">
        <f t="shared" si="146"/>
        <v/>
      </c>
      <c r="K1902" s="34" t="str">
        <f t="shared" si="147"/>
        <v/>
      </c>
      <c r="O1902" t="s">
        <v>1015</v>
      </c>
      <c r="P1902" s="34" t="str">
        <f t="shared" si="150"/>
        <v/>
      </c>
      <c r="V1902" t="s">
        <v>16</v>
      </c>
      <c r="W1902" t="s">
        <v>1618</v>
      </c>
      <c r="X1902" t="s">
        <v>1619</v>
      </c>
      <c r="Y1902" t="s">
        <v>1192</v>
      </c>
      <c r="Z1902" t="s">
        <v>1193</v>
      </c>
      <c r="AA1902" t="s">
        <v>2693</v>
      </c>
      <c r="AB1902" t="s">
        <v>2696</v>
      </c>
    </row>
    <row r="1903" spans="1:28" ht="15" hidden="1" customHeight="1" x14ac:dyDescent="0.2">
      <c r="A1903" t="s">
        <v>1526</v>
      </c>
      <c r="B1903" t="s">
        <v>5480</v>
      </c>
      <c r="C1903" s="50">
        <f t="shared" ca="1" si="148"/>
        <v>23</v>
      </c>
      <c r="D1903" t="s">
        <v>1184</v>
      </c>
      <c r="F1903" s="34" t="str">
        <f>IF(AND(V1903="TEXT",AB1903&lt;&gt;""),"Coded",VLOOKUP(V1903,Lists!$E$1:$F$12,2,FALSE))</f>
        <v>Coded</v>
      </c>
      <c r="G1903" s="50">
        <f t="shared" ca="1" si="149"/>
        <v>7</v>
      </c>
      <c r="H1903" t="s">
        <v>2713</v>
      </c>
      <c r="J1903" s="34" t="str">
        <f t="shared" si="146"/>
        <v/>
      </c>
      <c r="K1903" s="34" t="str">
        <f t="shared" si="147"/>
        <v/>
      </c>
      <c r="O1903" t="s">
        <v>1015</v>
      </c>
      <c r="P1903" s="34" t="str">
        <f t="shared" si="150"/>
        <v/>
      </c>
      <c r="V1903" t="s">
        <v>16</v>
      </c>
      <c r="W1903" t="s">
        <v>1618</v>
      </c>
      <c r="X1903" t="s">
        <v>1619</v>
      </c>
      <c r="Y1903" t="s">
        <v>1192</v>
      </c>
      <c r="Z1903" t="s">
        <v>1193</v>
      </c>
      <c r="AA1903" t="s">
        <v>2713</v>
      </c>
      <c r="AB1903" t="s">
        <v>2714</v>
      </c>
    </row>
    <row r="1904" spans="1:28" ht="15" hidden="1" customHeight="1" x14ac:dyDescent="0.2">
      <c r="A1904" t="s">
        <v>1526</v>
      </c>
      <c r="B1904" t="s">
        <v>5480</v>
      </c>
      <c r="C1904" s="50">
        <f t="shared" ca="1" si="148"/>
        <v>23</v>
      </c>
      <c r="D1904" t="s">
        <v>1184</v>
      </c>
      <c r="F1904" s="34" t="str">
        <f>IF(AND(V1904="TEXT",AB1904&lt;&gt;""),"Coded",VLOOKUP(V1904,Lists!$E$1:$F$12,2,FALSE))</f>
        <v>Coded</v>
      </c>
      <c r="G1904" s="50">
        <f t="shared" ca="1" si="149"/>
        <v>8</v>
      </c>
      <c r="H1904" t="s">
        <v>4403</v>
      </c>
      <c r="J1904" s="34" t="str">
        <f t="shared" si="146"/>
        <v/>
      </c>
      <c r="K1904" s="34" t="str">
        <f t="shared" si="147"/>
        <v/>
      </c>
      <c r="O1904" t="s">
        <v>1015</v>
      </c>
      <c r="P1904" s="34" t="str">
        <f t="shared" si="150"/>
        <v/>
      </c>
      <c r="V1904" t="s">
        <v>16</v>
      </c>
      <c r="W1904" t="s">
        <v>1618</v>
      </c>
      <c r="X1904" t="s">
        <v>1619</v>
      </c>
      <c r="Y1904" t="s">
        <v>1192</v>
      </c>
      <c r="Z1904" t="s">
        <v>1193</v>
      </c>
      <c r="AA1904" t="s">
        <v>4403</v>
      </c>
      <c r="AB1904" t="s">
        <v>4404</v>
      </c>
    </row>
    <row r="1905" spans="1:28" ht="15" hidden="1" customHeight="1" x14ac:dyDescent="0.2">
      <c r="A1905" t="s">
        <v>1526</v>
      </c>
      <c r="B1905" t="s">
        <v>5480</v>
      </c>
      <c r="C1905" s="50">
        <f t="shared" ca="1" si="148"/>
        <v>23</v>
      </c>
      <c r="D1905" t="s">
        <v>1184</v>
      </c>
      <c r="F1905" s="34" t="str">
        <f>IF(AND(V1905="TEXT",AB1905&lt;&gt;""),"Coded",VLOOKUP(V1905,Lists!$E$1:$F$12,2,FALSE))</f>
        <v>Coded</v>
      </c>
      <c r="G1905" s="50">
        <f t="shared" ca="1" si="149"/>
        <v>9</v>
      </c>
      <c r="H1905" t="s">
        <v>2717</v>
      </c>
      <c r="J1905" s="34" t="str">
        <f t="shared" si="146"/>
        <v/>
      </c>
      <c r="K1905" s="34" t="str">
        <f t="shared" si="147"/>
        <v/>
      </c>
      <c r="O1905" t="s">
        <v>1015</v>
      </c>
      <c r="P1905" s="34" t="str">
        <f t="shared" si="150"/>
        <v/>
      </c>
      <c r="V1905" t="s">
        <v>16</v>
      </c>
      <c r="W1905" t="s">
        <v>1618</v>
      </c>
      <c r="X1905" t="s">
        <v>1619</v>
      </c>
      <c r="Y1905" t="s">
        <v>1192</v>
      </c>
      <c r="Z1905" t="s">
        <v>1193</v>
      </c>
      <c r="AA1905" t="s">
        <v>2717</v>
      </c>
      <c r="AB1905" t="s">
        <v>2720</v>
      </c>
    </row>
    <row r="1906" spans="1:28" ht="15" hidden="1" customHeight="1" x14ac:dyDescent="0.2">
      <c r="A1906" t="s">
        <v>1526</v>
      </c>
      <c r="B1906" t="s">
        <v>5480</v>
      </c>
      <c r="C1906" s="50">
        <f t="shared" ca="1" si="148"/>
        <v>23</v>
      </c>
      <c r="D1906" t="s">
        <v>1184</v>
      </c>
      <c r="F1906" s="34" t="str">
        <f>IF(AND(V1906="TEXT",AB1906&lt;&gt;""),"Coded",VLOOKUP(V1906,Lists!$E$1:$F$12,2,FALSE))</f>
        <v>Coded</v>
      </c>
      <c r="G1906" s="50">
        <f t="shared" ca="1" si="149"/>
        <v>10</v>
      </c>
      <c r="H1906" t="s">
        <v>2687</v>
      </c>
      <c r="J1906" s="34" t="str">
        <f t="shared" si="146"/>
        <v/>
      </c>
      <c r="K1906" s="34" t="str">
        <f t="shared" si="147"/>
        <v/>
      </c>
      <c r="O1906" t="s">
        <v>1015</v>
      </c>
      <c r="P1906" s="34" t="str">
        <f t="shared" si="150"/>
        <v/>
      </c>
      <c r="V1906" t="s">
        <v>16</v>
      </c>
      <c r="W1906" t="s">
        <v>1618</v>
      </c>
      <c r="X1906" t="s">
        <v>1619</v>
      </c>
      <c r="Y1906" t="s">
        <v>1192</v>
      </c>
      <c r="Z1906" t="s">
        <v>1193</v>
      </c>
      <c r="AA1906" t="s">
        <v>2687</v>
      </c>
      <c r="AB1906" t="s">
        <v>2690</v>
      </c>
    </row>
    <row r="1907" spans="1:28" ht="15" hidden="1" customHeight="1" x14ac:dyDescent="0.2">
      <c r="A1907" t="s">
        <v>1526</v>
      </c>
      <c r="B1907" t="s">
        <v>5480</v>
      </c>
      <c r="C1907" s="50">
        <f t="shared" ca="1" si="148"/>
        <v>23</v>
      </c>
      <c r="D1907" t="s">
        <v>1184</v>
      </c>
      <c r="F1907" s="34" t="str">
        <f>IF(AND(V1907="TEXT",AB1907&lt;&gt;""),"Coded",VLOOKUP(V1907,Lists!$E$1:$F$12,2,FALSE))</f>
        <v>Coded</v>
      </c>
      <c r="G1907" s="50">
        <f t="shared" ca="1" si="149"/>
        <v>11</v>
      </c>
      <c r="H1907" t="s">
        <v>2668</v>
      </c>
      <c r="J1907" s="34" t="str">
        <f t="shared" si="146"/>
        <v/>
      </c>
      <c r="K1907" s="34" t="str">
        <f t="shared" si="147"/>
        <v/>
      </c>
      <c r="O1907" t="s">
        <v>1015</v>
      </c>
      <c r="P1907" s="34" t="str">
        <f t="shared" si="150"/>
        <v/>
      </c>
      <c r="V1907" t="s">
        <v>16</v>
      </c>
      <c r="W1907" t="s">
        <v>1618</v>
      </c>
      <c r="X1907" t="s">
        <v>1619</v>
      </c>
      <c r="Y1907" t="s">
        <v>1192</v>
      </c>
      <c r="Z1907" t="s">
        <v>1193</v>
      </c>
      <c r="AA1907" t="s">
        <v>2668</v>
      </c>
      <c r="AB1907" t="s">
        <v>2671</v>
      </c>
    </row>
    <row r="1908" spans="1:28" ht="15" hidden="1" customHeight="1" x14ac:dyDescent="0.2">
      <c r="A1908" t="s">
        <v>1526</v>
      </c>
      <c r="B1908" t="s">
        <v>5480</v>
      </c>
      <c r="C1908" s="50">
        <f t="shared" ca="1" si="148"/>
        <v>23</v>
      </c>
      <c r="D1908" t="s">
        <v>1184</v>
      </c>
      <c r="F1908" s="34" t="str">
        <f>IF(AND(V1908="TEXT",AB1908&lt;&gt;""),"Coded",VLOOKUP(V1908,Lists!$E$1:$F$12,2,FALSE))</f>
        <v>Coded</v>
      </c>
      <c r="G1908" s="50">
        <f t="shared" ca="1" si="149"/>
        <v>12</v>
      </c>
      <c r="H1908" t="s">
        <v>2707</v>
      </c>
      <c r="J1908" s="34" t="str">
        <f t="shared" si="146"/>
        <v/>
      </c>
      <c r="K1908" s="34" t="str">
        <f t="shared" si="147"/>
        <v/>
      </c>
      <c r="O1908" t="s">
        <v>1015</v>
      </c>
      <c r="P1908" s="34" t="str">
        <f t="shared" si="150"/>
        <v/>
      </c>
      <c r="V1908" t="s">
        <v>16</v>
      </c>
      <c r="W1908" t="s">
        <v>1618</v>
      </c>
      <c r="X1908" t="s">
        <v>1619</v>
      </c>
      <c r="Y1908" t="s">
        <v>1192</v>
      </c>
      <c r="Z1908" t="s">
        <v>1193</v>
      </c>
      <c r="AA1908" t="s">
        <v>2707</v>
      </c>
      <c r="AB1908" t="s">
        <v>2708</v>
      </c>
    </row>
    <row r="1909" spans="1:28" ht="15" hidden="1" customHeight="1" x14ac:dyDescent="0.2">
      <c r="A1909" t="s">
        <v>1526</v>
      </c>
      <c r="B1909" t="s">
        <v>5480</v>
      </c>
      <c r="C1909" s="50">
        <f t="shared" ca="1" si="148"/>
        <v>23</v>
      </c>
      <c r="D1909" t="s">
        <v>1184</v>
      </c>
      <c r="F1909" s="34" t="str">
        <f>IF(AND(V1909="TEXT",AB1909&lt;&gt;""),"Coded",VLOOKUP(V1909,Lists!$E$1:$F$12,2,FALSE))</f>
        <v>Coded</v>
      </c>
      <c r="G1909" s="50">
        <f t="shared" ca="1" si="149"/>
        <v>13</v>
      </c>
      <c r="H1909" t="s">
        <v>2652</v>
      </c>
      <c r="J1909" s="34" t="str">
        <f t="shared" si="146"/>
        <v/>
      </c>
      <c r="K1909" s="34" t="str">
        <f t="shared" si="147"/>
        <v/>
      </c>
      <c r="O1909" t="s">
        <v>1015</v>
      </c>
      <c r="P1909" s="34" t="str">
        <f t="shared" si="150"/>
        <v/>
      </c>
      <c r="V1909" t="s">
        <v>16</v>
      </c>
      <c r="W1909" t="s">
        <v>1618</v>
      </c>
      <c r="X1909" t="s">
        <v>1619</v>
      </c>
      <c r="Y1909" t="s">
        <v>1192</v>
      </c>
      <c r="Z1909" t="s">
        <v>1193</v>
      </c>
      <c r="AA1909" t="s">
        <v>2652</v>
      </c>
      <c r="AB1909" t="s">
        <v>2653</v>
      </c>
    </row>
    <row r="1910" spans="1:28" ht="15" hidden="1" customHeight="1" x14ac:dyDescent="0.2">
      <c r="A1910" t="s">
        <v>1526</v>
      </c>
      <c r="B1910" t="s">
        <v>5480</v>
      </c>
      <c r="C1910" s="50">
        <f t="shared" ca="1" si="148"/>
        <v>23</v>
      </c>
      <c r="D1910" t="s">
        <v>1184</v>
      </c>
      <c r="F1910" s="34" t="str">
        <f>IF(AND(V1910="TEXT",AB1910&lt;&gt;""),"Coded",VLOOKUP(V1910,Lists!$E$1:$F$12,2,FALSE))</f>
        <v>Coded</v>
      </c>
      <c r="G1910" s="50">
        <f t="shared" ca="1" si="149"/>
        <v>14</v>
      </c>
      <c r="H1910" t="s">
        <v>2395</v>
      </c>
      <c r="J1910" s="34" t="str">
        <f t="shared" si="146"/>
        <v/>
      </c>
      <c r="K1910" s="34" t="str">
        <f t="shared" si="147"/>
        <v/>
      </c>
      <c r="O1910" t="s">
        <v>1015</v>
      </c>
      <c r="P1910" s="34" t="str">
        <f t="shared" si="150"/>
        <v/>
      </c>
      <c r="V1910" t="s">
        <v>16</v>
      </c>
      <c r="W1910" t="s">
        <v>1618</v>
      </c>
      <c r="X1910" t="s">
        <v>1619</v>
      </c>
      <c r="Y1910" t="s">
        <v>1192</v>
      </c>
      <c r="Z1910" t="s">
        <v>1193</v>
      </c>
      <c r="AA1910" t="s">
        <v>2395</v>
      </c>
      <c r="AB1910" t="s">
        <v>2700</v>
      </c>
    </row>
    <row r="1911" spans="1:28" ht="15" hidden="1" customHeight="1" x14ac:dyDescent="0.2">
      <c r="A1911" t="s">
        <v>1526</v>
      </c>
      <c r="B1911" t="s">
        <v>5480</v>
      </c>
      <c r="C1911" s="50">
        <f t="shared" ca="1" si="148"/>
        <v>23</v>
      </c>
      <c r="D1911" t="s">
        <v>1184</v>
      </c>
      <c r="F1911" s="34" t="str">
        <f>IF(AND(V1911="TEXT",AB1911&lt;&gt;""),"Coded",VLOOKUP(V1911,Lists!$E$1:$F$12,2,FALSE))</f>
        <v>Coded</v>
      </c>
      <c r="G1911" s="50">
        <f t="shared" ca="1" si="149"/>
        <v>15</v>
      </c>
      <c r="H1911" t="s">
        <v>2728</v>
      </c>
      <c r="J1911" s="34" t="str">
        <f t="shared" si="146"/>
        <v/>
      </c>
      <c r="K1911" s="34" t="str">
        <f t="shared" si="147"/>
        <v/>
      </c>
      <c r="O1911" t="s">
        <v>1015</v>
      </c>
      <c r="P1911" s="34" t="str">
        <f t="shared" si="150"/>
        <v/>
      </c>
      <c r="V1911" t="s">
        <v>16</v>
      </c>
      <c r="W1911" t="s">
        <v>1618</v>
      </c>
      <c r="X1911" t="s">
        <v>1619</v>
      </c>
      <c r="Y1911" t="s">
        <v>1192</v>
      </c>
      <c r="Z1911" t="s">
        <v>1193</v>
      </c>
      <c r="AA1911" t="s">
        <v>2728</v>
      </c>
      <c r="AB1911" t="s">
        <v>2729</v>
      </c>
    </row>
    <row r="1912" spans="1:28" ht="15" hidden="1" customHeight="1" x14ac:dyDescent="0.2">
      <c r="A1912" t="s">
        <v>1526</v>
      </c>
      <c r="B1912" t="s">
        <v>5480</v>
      </c>
      <c r="C1912" s="50">
        <f t="shared" ca="1" si="148"/>
        <v>23</v>
      </c>
      <c r="D1912" t="s">
        <v>1184</v>
      </c>
      <c r="F1912" s="34" t="str">
        <f>IF(AND(V1912="TEXT",AB1912&lt;&gt;""),"Coded",VLOOKUP(V1912,Lists!$E$1:$F$12,2,FALSE))</f>
        <v>Coded</v>
      </c>
      <c r="G1912" s="50">
        <f t="shared" ca="1" si="149"/>
        <v>16</v>
      </c>
      <c r="H1912" t="s">
        <v>4405</v>
      </c>
      <c r="J1912" s="34" t="str">
        <f t="shared" si="146"/>
        <v/>
      </c>
      <c r="K1912" s="34" t="str">
        <f t="shared" si="147"/>
        <v/>
      </c>
      <c r="O1912" t="s">
        <v>1015</v>
      </c>
      <c r="P1912" s="34" t="str">
        <f t="shared" si="150"/>
        <v/>
      </c>
      <c r="V1912" t="s">
        <v>16</v>
      </c>
      <c r="W1912" t="s">
        <v>1618</v>
      </c>
      <c r="X1912" t="s">
        <v>1619</v>
      </c>
      <c r="Y1912" t="s">
        <v>1192</v>
      </c>
      <c r="Z1912" t="s">
        <v>1193</v>
      </c>
      <c r="AA1912" t="s">
        <v>4405</v>
      </c>
      <c r="AB1912" t="s">
        <v>4406</v>
      </c>
    </row>
    <row r="1913" spans="1:28" ht="15" hidden="1" customHeight="1" x14ac:dyDescent="0.2">
      <c r="A1913" t="s">
        <v>1526</v>
      </c>
      <c r="B1913" t="s">
        <v>5480</v>
      </c>
      <c r="C1913" s="50">
        <f t="shared" ca="1" si="148"/>
        <v>23</v>
      </c>
      <c r="D1913" t="s">
        <v>1184</v>
      </c>
      <c r="F1913" s="34" t="str">
        <f>IF(AND(V1913="TEXT",AB1913&lt;&gt;""),"Coded",VLOOKUP(V1913,Lists!$E$1:$F$12,2,FALSE))</f>
        <v>Coded</v>
      </c>
      <c r="G1913" s="50">
        <f t="shared" ca="1" si="149"/>
        <v>17</v>
      </c>
      <c r="H1913" t="s">
        <v>2664</v>
      </c>
      <c r="J1913" s="34" t="str">
        <f t="shared" si="146"/>
        <v/>
      </c>
      <c r="K1913" s="34" t="str">
        <f t="shared" si="147"/>
        <v/>
      </c>
      <c r="O1913" t="s">
        <v>1015</v>
      </c>
      <c r="P1913" s="34" t="str">
        <f t="shared" si="150"/>
        <v/>
      </c>
      <c r="V1913" t="s">
        <v>16</v>
      </c>
      <c r="W1913" t="s">
        <v>1618</v>
      </c>
      <c r="X1913" t="s">
        <v>1619</v>
      </c>
      <c r="Y1913" t="s">
        <v>1192</v>
      </c>
      <c r="Z1913" t="s">
        <v>1193</v>
      </c>
      <c r="AA1913" t="s">
        <v>2664</v>
      </c>
      <c r="AB1913" t="s">
        <v>2665</v>
      </c>
    </row>
    <row r="1914" spans="1:28" ht="15" hidden="1" customHeight="1" x14ac:dyDescent="0.2">
      <c r="A1914" t="s">
        <v>1526</v>
      </c>
      <c r="B1914" t="s">
        <v>5480</v>
      </c>
      <c r="C1914" s="50">
        <f t="shared" ca="1" si="148"/>
        <v>23</v>
      </c>
      <c r="D1914" t="s">
        <v>1184</v>
      </c>
      <c r="F1914" s="34" t="str">
        <f>IF(AND(V1914="TEXT",AB1914&lt;&gt;""),"Coded",VLOOKUP(V1914,Lists!$E$1:$F$12,2,FALSE))</f>
        <v>Coded</v>
      </c>
      <c r="G1914" s="50">
        <f t="shared" ca="1" si="149"/>
        <v>18</v>
      </c>
      <c r="H1914" t="s">
        <v>2740</v>
      </c>
      <c r="J1914" s="34" t="str">
        <f t="shared" si="146"/>
        <v/>
      </c>
      <c r="K1914" s="34" t="str">
        <f t="shared" si="147"/>
        <v/>
      </c>
      <c r="O1914" t="s">
        <v>1015</v>
      </c>
      <c r="P1914" s="34" t="str">
        <f t="shared" si="150"/>
        <v/>
      </c>
      <c r="V1914" t="s">
        <v>16</v>
      </c>
      <c r="W1914" t="s">
        <v>1618</v>
      </c>
      <c r="X1914" t="s">
        <v>1619</v>
      </c>
      <c r="Y1914" t="s">
        <v>1192</v>
      </c>
      <c r="Z1914" t="s">
        <v>1193</v>
      </c>
      <c r="AA1914" t="s">
        <v>2740</v>
      </c>
      <c r="AB1914" t="s">
        <v>2741</v>
      </c>
    </row>
    <row r="1915" spans="1:28" ht="15" hidden="1" customHeight="1" x14ac:dyDescent="0.2">
      <c r="A1915" t="s">
        <v>1526</v>
      </c>
      <c r="B1915" t="s">
        <v>5480</v>
      </c>
      <c r="C1915" s="50">
        <f t="shared" ca="1" si="148"/>
        <v>23</v>
      </c>
      <c r="D1915" t="s">
        <v>1184</v>
      </c>
      <c r="F1915" s="34" t="str">
        <f>IF(AND(V1915="TEXT",AB1915&lt;&gt;""),"Coded",VLOOKUP(V1915,Lists!$E$1:$F$12,2,FALSE))</f>
        <v>Coded</v>
      </c>
      <c r="G1915" s="50">
        <f t="shared" ca="1" si="149"/>
        <v>19</v>
      </c>
      <c r="H1915" t="s">
        <v>4407</v>
      </c>
      <c r="J1915" s="34" t="str">
        <f t="shared" si="146"/>
        <v/>
      </c>
      <c r="K1915" s="34" t="str">
        <f t="shared" si="147"/>
        <v/>
      </c>
      <c r="O1915" t="s">
        <v>1015</v>
      </c>
      <c r="P1915" s="34" t="str">
        <f t="shared" si="150"/>
        <v/>
      </c>
      <c r="V1915" t="s">
        <v>16</v>
      </c>
      <c r="W1915" t="s">
        <v>1618</v>
      </c>
      <c r="X1915" t="s">
        <v>1619</v>
      </c>
      <c r="Y1915" t="s">
        <v>1192</v>
      </c>
      <c r="Z1915" t="s">
        <v>1193</v>
      </c>
      <c r="AA1915" t="s">
        <v>4407</v>
      </c>
      <c r="AB1915" t="s">
        <v>4408</v>
      </c>
    </row>
    <row r="1916" spans="1:28" ht="15" hidden="1" customHeight="1" x14ac:dyDescent="0.2">
      <c r="A1916" t="s">
        <v>1526</v>
      </c>
      <c r="B1916" t="s">
        <v>5480</v>
      </c>
      <c r="C1916" s="50">
        <f t="shared" ca="1" si="148"/>
        <v>23</v>
      </c>
      <c r="D1916" t="s">
        <v>1184</v>
      </c>
      <c r="F1916" s="34" t="str">
        <f>IF(AND(V1916="TEXT",AB1916&lt;&gt;""),"Coded",VLOOKUP(V1916,Lists!$E$1:$F$12,2,FALSE))</f>
        <v>Coded</v>
      </c>
      <c r="G1916" s="50">
        <f t="shared" ca="1" si="149"/>
        <v>20</v>
      </c>
      <c r="H1916" t="s">
        <v>4409</v>
      </c>
      <c r="J1916" s="34" t="str">
        <f t="shared" si="146"/>
        <v/>
      </c>
      <c r="K1916" s="34" t="str">
        <f t="shared" si="147"/>
        <v/>
      </c>
      <c r="O1916" t="s">
        <v>1015</v>
      </c>
      <c r="P1916" s="34" t="str">
        <f t="shared" si="150"/>
        <v/>
      </c>
      <c r="V1916" t="s">
        <v>16</v>
      </c>
      <c r="W1916" t="s">
        <v>1618</v>
      </c>
      <c r="X1916" t="s">
        <v>1619</v>
      </c>
      <c r="Y1916" t="s">
        <v>1192</v>
      </c>
      <c r="Z1916" t="s">
        <v>1193</v>
      </c>
      <c r="AA1916" t="s">
        <v>4409</v>
      </c>
      <c r="AB1916" t="s">
        <v>4410</v>
      </c>
    </row>
    <row r="1917" spans="1:28" ht="15" hidden="1" customHeight="1" x14ac:dyDescent="0.2">
      <c r="A1917" s="58" t="s">
        <v>1526</v>
      </c>
      <c r="B1917" s="58" t="s">
        <v>5480</v>
      </c>
      <c r="C1917" s="57">
        <f t="shared" ca="1" si="148"/>
        <v>23</v>
      </c>
      <c r="D1917" s="58" t="s">
        <v>1184</v>
      </c>
      <c r="E1917" s="58"/>
      <c r="F1917" s="56" t="str">
        <f>IF(AND(V1917="TEXT",AB1917&lt;&gt;""),"Coded",VLOOKUP(V1917,Lists!$E$1:$F$12,2,FALSE))</f>
        <v>Coded</v>
      </c>
      <c r="G1917" s="57">
        <f t="shared" ca="1" si="149"/>
        <v>21</v>
      </c>
      <c r="H1917" s="58" t="s">
        <v>4411</v>
      </c>
      <c r="J1917" s="34" t="str">
        <f t="shared" si="146"/>
        <v/>
      </c>
      <c r="K1917" s="34" t="str">
        <f t="shared" si="147"/>
        <v/>
      </c>
      <c r="O1917" t="s">
        <v>4982</v>
      </c>
      <c r="P1917" s="34" t="str">
        <f t="shared" si="150"/>
        <v/>
      </c>
      <c r="V1917" t="s">
        <v>16</v>
      </c>
      <c r="W1917" t="s">
        <v>1618</v>
      </c>
      <c r="X1917" t="s">
        <v>1619</v>
      </c>
      <c r="Y1917" t="s">
        <v>1192</v>
      </c>
      <c r="Z1917" t="s">
        <v>1193</v>
      </c>
      <c r="AA1917" t="s">
        <v>4411</v>
      </c>
      <c r="AB1917" t="s">
        <v>4412</v>
      </c>
    </row>
    <row r="1918" spans="1:28" ht="15" hidden="1" customHeight="1" x14ac:dyDescent="0.2">
      <c r="A1918" t="s">
        <v>1526</v>
      </c>
      <c r="B1918" t="s">
        <v>5480</v>
      </c>
      <c r="C1918" s="50">
        <f t="shared" ca="1" si="148"/>
        <v>23</v>
      </c>
      <c r="D1918" t="s">
        <v>1184</v>
      </c>
      <c r="F1918" s="34" t="str">
        <f>IF(AND(V1918="TEXT",AB1918&lt;&gt;""),"Coded",VLOOKUP(V1918,Lists!$E$1:$F$12,2,FALSE))</f>
        <v>Coded</v>
      </c>
      <c r="G1918" s="50">
        <f t="shared" ca="1" si="149"/>
        <v>22</v>
      </c>
      <c r="H1918" t="s">
        <v>2733</v>
      </c>
      <c r="J1918" s="34" t="str">
        <f t="shared" si="146"/>
        <v/>
      </c>
      <c r="K1918" s="34" t="str">
        <f t="shared" si="147"/>
        <v/>
      </c>
      <c r="O1918" t="s">
        <v>1015</v>
      </c>
      <c r="P1918" s="34" t="str">
        <f t="shared" si="150"/>
        <v/>
      </c>
      <c r="V1918" t="s">
        <v>16</v>
      </c>
      <c r="W1918" t="s">
        <v>1618</v>
      </c>
      <c r="X1918" t="s">
        <v>1619</v>
      </c>
      <c r="Y1918" t="s">
        <v>1192</v>
      </c>
      <c r="Z1918" t="s">
        <v>1193</v>
      </c>
      <c r="AA1918" t="s">
        <v>2733</v>
      </c>
      <c r="AB1918" t="s">
        <v>2734</v>
      </c>
    </row>
    <row r="1919" spans="1:28" ht="15" hidden="1" customHeight="1" x14ac:dyDescent="0.2">
      <c r="A1919" t="s">
        <v>1526</v>
      </c>
      <c r="B1919" t="s">
        <v>5480</v>
      </c>
      <c r="C1919" s="50">
        <f t="shared" ca="1" si="148"/>
        <v>23</v>
      </c>
      <c r="D1919" t="s">
        <v>1184</v>
      </c>
      <c r="F1919" s="34" t="str">
        <f>IF(AND(V1919="TEXT",AB1919&lt;&gt;""),"Coded",VLOOKUP(V1919,Lists!$E$1:$F$12,2,FALSE))</f>
        <v>Coded</v>
      </c>
      <c r="G1919" s="50">
        <f t="shared" ca="1" si="149"/>
        <v>23</v>
      </c>
      <c r="H1919" t="s">
        <v>4413</v>
      </c>
      <c r="J1919" s="34" t="str">
        <f t="shared" si="146"/>
        <v/>
      </c>
      <c r="K1919" s="34" t="str">
        <f t="shared" si="147"/>
        <v/>
      </c>
      <c r="O1919" t="s">
        <v>1015</v>
      </c>
      <c r="P1919" s="34" t="str">
        <f t="shared" si="150"/>
        <v/>
      </c>
      <c r="V1919" t="s">
        <v>16</v>
      </c>
      <c r="W1919" t="s">
        <v>1618</v>
      </c>
      <c r="X1919" t="s">
        <v>1619</v>
      </c>
      <c r="Y1919" t="s">
        <v>1192</v>
      </c>
      <c r="Z1919" t="s">
        <v>1193</v>
      </c>
      <c r="AA1919" t="s">
        <v>4413</v>
      </c>
      <c r="AB1919" t="s">
        <v>4414</v>
      </c>
    </row>
    <row r="1920" spans="1:28" ht="15" hidden="1" customHeight="1" x14ac:dyDescent="0.2">
      <c r="A1920" t="s">
        <v>1526</v>
      </c>
      <c r="B1920" t="s">
        <v>5480</v>
      </c>
      <c r="C1920" s="50">
        <f t="shared" ca="1" si="148"/>
        <v>23</v>
      </c>
      <c r="D1920" t="s">
        <v>1184</v>
      </c>
      <c r="F1920" s="34" t="str">
        <f>IF(AND(V1920="TEXT",AB1920&lt;&gt;""),"Coded",VLOOKUP(V1920,Lists!$E$1:$F$12,2,FALSE))</f>
        <v>Coded</v>
      </c>
      <c r="G1920" s="50">
        <f t="shared" ca="1" si="149"/>
        <v>24</v>
      </c>
      <c r="H1920" t="s">
        <v>2475</v>
      </c>
      <c r="J1920" s="34" t="str">
        <f t="shared" si="146"/>
        <v/>
      </c>
      <c r="K1920" s="34" t="str">
        <f t="shared" si="147"/>
        <v/>
      </c>
      <c r="O1920" t="s">
        <v>1015</v>
      </c>
      <c r="P1920" s="34" t="str">
        <f t="shared" si="150"/>
        <v/>
      </c>
      <c r="V1920" t="s">
        <v>16</v>
      </c>
      <c r="W1920" t="s">
        <v>1618</v>
      </c>
      <c r="X1920" t="s">
        <v>1619</v>
      </c>
      <c r="Y1920" t="s">
        <v>1192</v>
      </c>
      <c r="Z1920" t="s">
        <v>1193</v>
      </c>
      <c r="AA1920" t="s">
        <v>2475</v>
      </c>
      <c r="AB1920" t="s">
        <v>4415</v>
      </c>
    </row>
    <row r="1921" spans="1:28" ht="15" hidden="1" customHeight="1" x14ac:dyDescent="0.2">
      <c r="A1921" t="s">
        <v>1526</v>
      </c>
      <c r="B1921" t="s">
        <v>5480</v>
      </c>
      <c r="C1921" s="50">
        <f t="shared" ca="1" si="148"/>
        <v>23</v>
      </c>
      <c r="D1921" t="s">
        <v>1184</v>
      </c>
      <c r="F1921" s="34" t="str">
        <f>IF(AND(V1921="TEXT",AB1921&lt;&gt;""),"Coded",VLOOKUP(V1921,Lists!$E$1:$F$12,2,FALSE))</f>
        <v>Coded</v>
      </c>
      <c r="G1921" s="50">
        <f t="shared" ca="1" si="149"/>
        <v>25</v>
      </c>
      <c r="H1921" t="s">
        <v>4416</v>
      </c>
      <c r="J1921" s="34" t="str">
        <f t="shared" si="146"/>
        <v/>
      </c>
      <c r="K1921" s="34" t="str">
        <f t="shared" si="147"/>
        <v/>
      </c>
      <c r="O1921" t="s">
        <v>1015</v>
      </c>
      <c r="P1921" s="34" t="str">
        <f t="shared" si="150"/>
        <v/>
      </c>
      <c r="V1921" t="s">
        <v>16</v>
      </c>
      <c r="W1921" t="s">
        <v>1618</v>
      </c>
      <c r="X1921" t="s">
        <v>1619</v>
      </c>
      <c r="Y1921" t="s">
        <v>1192</v>
      </c>
      <c r="Z1921" t="s">
        <v>1193</v>
      </c>
      <c r="AA1921" t="s">
        <v>4416</v>
      </c>
      <c r="AB1921" t="s">
        <v>4417</v>
      </c>
    </row>
    <row r="1922" spans="1:28" ht="15" hidden="1" customHeight="1" x14ac:dyDescent="0.2">
      <c r="A1922" t="s">
        <v>1526</v>
      </c>
      <c r="B1922" t="s">
        <v>5480</v>
      </c>
      <c r="C1922" s="50">
        <f t="shared" ca="1" si="148"/>
        <v>23</v>
      </c>
      <c r="D1922" t="s">
        <v>1184</v>
      </c>
      <c r="F1922" s="34" t="str">
        <f>IF(AND(V1922="TEXT",AB1922&lt;&gt;""),"Coded",VLOOKUP(V1922,Lists!$E$1:$F$12,2,FALSE))</f>
        <v>Coded</v>
      </c>
      <c r="G1922" s="50">
        <f t="shared" ca="1" si="149"/>
        <v>26</v>
      </c>
      <c r="H1922" t="s">
        <v>2645</v>
      </c>
      <c r="J1922" s="34" t="str">
        <f t="shared" si="146"/>
        <v/>
      </c>
      <c r="K1922" s="34" t="str">
        <f t="shared" si="147"/>
        <v/>
      </c>
      <c r="O1922" t="s">
        <v>1015</v>
      </c>
      <c r="P1922" s="34" t="str">
        <f t="shared" si="150"/>
        <v/>
      </c>
      <c r="V1922" t="s">
        <v>16</v>
      </c>
      <c r="W1922" t="s">
        <v>1618</v>
      </c>
      <c r="X1922" t="s">
        <v>1619</v>
      </c>
      <c r="Y1922" t="s">
        <v>1192</v>
      </c>
      <c r="Z1922" t="s">
        <v>1193</v>
      </c>
      <c r="AA1922" t="s">
        <v>2645</v>
      </c>
      <c r="AB1922" t="s">
        <v>2646</v>
      </c>
    </row>
    <row r="1923" spans="1:28" ht="15" hidden="1" customHeight="1" x14ac:dyDescent="0.2">
      <c r="A1923" t="s">
        <v>1526</v>
      </c>
      <c r="B1923" t="s">
        <v>5480</v>
      </c>
      <c r="C1923" s="50">
        <f t="shared" ca="1" si="148"/>
        <v>23</v>
      </c>
      <c r="D1923" t="s">
        <v>1184</v>
      </c>
      <c r="F1923" s="34" t="str">
        <f>IF(AND(V1923="TEXT",AB1923&lt;&gt;""),"Coded",VLOOKUP(V1923,Lists!$E$1:$F$12,2,FALSE))</f>
        <v>Coded</v>
      </c>
      <c r="G1923" s="50">
        <f t="shared" ca="1" si="149"/>
        <v>27</v>
      </c>
      <c r="H1923" t="s">
        <v>2675</v>
      </c>
      <c r="J1923" s="34" t="str">
        <f t="shared" ref="J1923:J1986" si="151">IF(V1923="BOOLEAN","Yes/no",IF(V1923="TRUE_ONLY","True only",IF(V1923="INTEGER","Integer",IF(V1923="INTEGER_ZERO_OR_POSITIVE","Integer zero or positive",""))))</f>
        <v/>
      </c>
      <c r="K1923" s="34" t="str">
        <f t="shared" ref="K1923:K1986" si="152">IF(V1923="LONG_TEXT",255,IF(AND(V1923="TEXT",AB1923=""),50,""))</f>
        <v/>
      </c>
      <c r="O1923" t="s">
        <v>1015</v>
      </c>
      <c r="P1923" s="34" t="str">
        <f t="shared" si="150"/>
        <v/>
      </c>
      <c r="V1923" t="s">
        <v>16</v>
      </c>
      <c r="W1923" t="s">
        <v>1618</v>
      </c>
      <c r="X1923" t="s">
        <v>1619</v>
      </c>
      <c r="Y1923" t="s">
        <v>1192</v>
      </c>
      <c r="Z1923" t="s">
        <v>1193</v>
      </c>
      <c r="AA1923" t="s">
        <v>2675</v>
      </c>
      <c r="AB1923" t="s">
        <v>2676</v>
      </c>
    </row>
    <row r="1924" spans="1:28" ht="15" hidden="1" customHeight="1" x14ac:dyDescent="0.2">
      <c r="A1924" t="s">
        <v>1526</v>
      </c>
      <c r="B1924" t="s">
        <v>5480</v>
      </c>
      <c r="C1924" s="50">
        <f t="shared" ref="C1924:C1987" ca="1" si="153">IF(A1924&lt;&gt;OFFSET(A1924,-1,0),1,OFFSET(C1924,-1,0)+IF(D1924=OFFSET(D1924,-1,0),0,1))</f>
        <v>23</v>
      </c>
      <c r="D1924" t="s">
        <v>1184</v>
      </c>
      <c r="F1924" s="34" t="str">
        <f>IF(AND(V1924="TEXT",AB1924&lt;&gt;""),"Coded",VLOOKUP(V1924,Lists!$E$1:$F$12,2,FALSE))</f>
        <v>Coded</v>
      </c>
      <c r="G1924" s="50">
        <f t="shared" ca="1" si="149"/>
        <v>28</v>
      </c>
      <c r="H1924" t="s">
        <v>2723</v>
      </c>
      <c r="J1924" s="34" t="str">
        <f t="shared" si="151"/>
        <v/>
      </c>
      <c r="K1924" s="34" t="str">
        <f t="shared" si="152"/>
        <v/>
      </c>
      <c r="O1924" t="s">
        <v>1015</v>
      </c>
      <c r="P1924" s="34" t="str">
        <f t="shared" si="150"/>
        <v/>
      </c>
      <c r="V1924" t="s">
        <v>16</v>
      </c>
      <c r="W1924" t="s">
        <v>1618</v>
      </c>
      <c r="X1924" t="s">
        <v>1619</v>
      </c>
      <c r="Y1924" t="s">
        <v>1192</v>
      </c>
      <c r="Z1924" t="s">
        <v>1193</v>
      </c>
      <c r="AA1924" t="s">
        <v>2723</v>
      </c>
      <c r="AB1924" t="s">
        <v>2724</v>
      </c>
    </row>
    <row r="1925" spans="1:28" ht="15" hidden="1" customHeight="1" x14ac:dyDescent="0.2">
      <c r="A1925" t="s">
        <v>1526</v>
      </c>
      <c r="B1925" t="s">
        <v>5480</v>
      </c>
      <c r="C1925" s="50">
        <f t="shared" ca="1" si="153"/>
        <v>24</v>
      </c>
      <c r="D1925" t="s">
        <v>1197</v>
      </c>
      <c r="F1925" s="34" t="str">
        <f>IF(AND(V1925="TEXT",AB1925&lt;&gt;""),"Coded",VLOOKUP(V1925,Lists!$E$1:$F$12,2,FALSE))</f>
        <v>Text</v>
      </c>
      <c r="G1925" s="50" t="str">
        <f t="shared" ref="G1925:G1988" ca="1" si="154">IF(F1925="Coded",IF(D1925&lt;&gt;OFFSET(D1925,-1,0),1,_xlfn.MAXIFS(INDIRECT("G$1:G"&amp;ROW()-1),INDIRECT("A$1:A"&amp;ROW()-1),A1925,INDIRECT("D$1:D"&amp;ROW()-1),D1925)+1),"")</f>
        <v/>
      </c>
      <c r="H1925" t="s">
        <v>1015</v>
      </c>
      <c r="J1925" s="34" t="str">
        <f t="shared" si="151"/>
        <v/>
      </c>
      <c r="K1925" s="34">
        <f t="shared" si="152"/>
        <v>50</v>
      </c>
      <c r="O1925" t="s">
        <v>5011</v>
      </c>
      <c r="P1925" s="34" t="str">
        <f t="shared" si="150"/>
        <v>Hide concept if [Clinical diagnosis] &lt;&gt; 'Other'</v>
      </c>
      <c r="V1925" t="s">
        <v>16</v>
      </c>
      <c r="W1925" t="s">
        <v>1625</v>
      </c>
      <c r="X1925" t="s">
        <v>1626</v>
      </c>
      <c r="Y1925" t="s">
        <v>1015</v>
      </c>
      <c r="Z1925" t="s">
        <v>1015</v>
      </c>
      <c r="AA1925" t="s">
        <v>1015</v>
      </c>
      <c r="AB1925" t="s">
        <v>1015</v>
      </c>
    </row>
    <row r="1926" spans="1:28" ht="15" hidden="1" customHeight="1" x14ac:dyDescent="0.2">
      <c r="A1926" t="s">
        <v>1526</v>
      </c>
      <c r="B1926" t="s">
        <v>5014</v>
      </c>
      <c r="C1926" s="50">
        <f t="shared" ca="1" si="153"/>
        <v>25</v>
      </c>
      <c r="D1926" t="s">
        <v>1337</v>
      </c>
      <c r="F1926" s="34" t="str">
        <f>IF(AND(V1926="TEXT",AB1926&lt;&gt;""),"Coded",VLOOKUP(V1926,Lists!$E$1:$F$12,2,FALSE))</f>
        <v>Boolean</v>
      </c>
      <c r="G1926" s="50" t="str">
        <f t="shared" ca="1" si="154"/>
        <v/>
      </c>
      <c r="H1926" t="s">
        <v>1015</v>
      </c>
      <c r="J1926" s="34" t="str">
        <f t="shared" si="151"/>
        <v>Yes/no</v>
      </c>
      <c r="K1926" s="34" t="str">
        <f t="shared" si="152"/>
        <v/>
      </c>
      <c r="O1926" t="s">
        <v>1015</v>
      </c>
      <c r="P1926" s="34" t="str">
        <f t="shared" si="150"/>
        <v/>
      </c>
      <c r="V1926" t="s">
        <v>24</v>
      </c>
      <c r="W1926" t="s">
        <v>1635</v>
      </c>
      <c r="X1926" t="s">
        <v>5481</v>
      </c>
      <c r="Y1926" t="s">
        <v>1015</v>
      </c>
      <c r="Z1926" t="s">
        <v>1015</v>
      </c>
      <c r="AA1926" t="s">
        <v>1015</v>
      </c>
      <c r="AB1926" t="s">
        <v>1015</v>
      </c>
    </row>
    <row r="1927" spans="1:28" ht="15" hidden="1" customHeight="1" x14ac:dyDescent="0.2">
      <c r="A1927" t="s">
        <v>1526</v>
      </c>
      <c r="B1927" t="s">
        <v>5014</v>
      </c>
      <c r="C1927" s="50">
        <f t="shared" ca="1" si="153"/>
        <v>26</v>
      </c>
      <c r="D1927" t="s">
        <v>1353</v>
      </c>
      <c r="F1927" s="34" t="str">
        <f>IF(AND(V1927="TEXT",AB1927&lt;&gt;""),"Coded",VLOOKUP(V1927,Lists!$E$1:$F$12,2,FALSE))</f>
        <v>Boolean</v>
      </c>
      <c r="G1927" s="50" t="str">
        <f t="shared" ca="1" si="154"/>
        <v/>
      </c>
      <c r="H1927" t="s">
        <v>1015</v>
      </c>
      <c r="J1927" s="34" t="str">
        <f t="shared" si="151"/>
        <v>Yes/no</v>
      </c>
      <c r="K1927" s="34" t="str">
        <f t="shared" si="152"/>
        <v/>
      </c>
      <c r="O1927" t="s">
        <v>1015</v>
      </c>
      <c r="P1927" s="34" t="str">
        <f t="shared" si="150"/>
        <v/>
      </c>
      <c r="V1927" t="s">
        <v>24</v>
      </c>
      <c r="W1927" t="s">
        <v>1638</v>
      </c>
      <c r="X1927" t="s">
        <v>1639</v>
      </c>
      <c r="Y1927" t="s">
        <v>1015</v>
      </c>
      <c r="Z1927" t="s">
        <v>1015</v>
      </c>
      <c r="AA1927" t="s">
        <v>1015</v>
      </c>
      <c r="AB1927" t="s">
        <v>1015</v>
      </c>
    </row>
    <row r="1928" spans="1:28" ht="15" hidden="1" customHeight="1" x14ac:dyDescent="0.2">
      <c r="A1928" t="s">
        <v>1526</v>
      </c>
      <c r="B1928" t="s">
        <v>5014</v>
      </c>
      <c r="C1928" s="50">
        <f t="shared" ca="1" si="153"/>
        <v>27</v>
      </c>
      <c r="D1928" t="s">
        <v>1362</v>
      </c>
      <c r="F1928" s="34" t="str">
        <f>IF(AND(V1928="TEXT",AB1928&lt;&gt;""),"Coded",VLOOKUP(V1928,Lists!$E$1:$F$12,2,FALSE))</f>
        <v>Boolean</v>
      </c>
      <c r="G1928" s="50" t="str">
        <f t="shared" ca="1" si="154"/>
        <v/>
      </c>
      <c r="H1928" t="s">
        <v>1015</v>
      </c>
      <c r="J1928" s="34" t="str">
        <f t="shared" si="151"/>
        <v>Yes/no</v>
      </c>
      <c r="K1928" s="34" t="str">
        <f t="shared" si="152"/>
        <v/>
      </c>
      <c r="O1928" t="s">
        <v>1015</v>
      </c>
      <c r="P1928" s="34" t="str">
        <f t="shared" si="150"/>
        <v/>
      </c>
      <c r="V1928" t="s">
        <v>24</v>
      </c>
      <c r="W1928" t="s">
        <v>1641</v>
      </c>
      <c r="X1928" t="s">
        <v>1642</v>
      </c>
      <c r="Y1928" t="s">
        <v>1015</v>
      </c>
      <c r="Z1928" t="s">
        <v>1015</v>
      </c>
      <c r="AA1928" t="s">
        <v>1015</v>
      </c>
      <c r="AB1928" t="s">
        <v>1015</v>
      </c>
    </row>
    <row r="1929" spans="1:28" ht="15" hidden="1" customHeight="1" x14ac:dyDescent="0.2">
      <c r="A1929" t="s">
        <v>1526</v>
      </c>
      <c r="B1929" t="s">
        <v>5014</v>
      </c>
      <c r="C1929" s="50">
        <f t="shared" ca="1" si="153"/>
        <v>28</v>
      </c>
      <c r="D1929" t="s">
        <v>5015</v>
      </c>
      <c r="F1929" s="34" t="str">
        <f>IF(AND(V1929="TEXT",AB1929&lt;&gt;""),"Coded",VLOOKUP(V1929,Lists!$E$1:$F$12,2,FALSE))</f>
        <v>Boolean</v>
      </c>
      <c r="G1929" s="50" t="str">
        <f t="shared" ca="1" si="154"/>
        <v/>
      </c>
      <c r="H1929" t="s">
        <v>1015</v>
      </c>
      <c r="J1929" s="34" t="str">
        <f t="shared" si="151"/>
        <v>Yes/no</v>
      </c>
      <c r="K1929" s="34" t="str">
        <f t="shared" si="152"/>
        <v/>
      </c>
      <c r="O1929" t="s">
        <v>1015</v>
      </c>
      <c r="P1929" s="34" t="str">
        <f t="shared" si="150"/>
        <v/>
      </c>
      <c r="V1929" t="s">
        <v>24</v>
      </c>
      <c r="W1929" t="s">
        <v>1644</v>
      </c>
      <c r="X1929" t="s">
        <v>1645</v>
      </c>
      <c r="Y1929" t="s">
        <v>1015</v>
      </c>
      <c r="Z1929" t="s">
        <v>1015</v>
      </c>
      <c r="AA1929" t="s">
        <v>1015</v>
      </c>
      <c r="AB1929" t="s">
        <v>1015</v>
      </c>
    </row>
    <row r="1930" spans="1:28" ht="15" hidden="1" customHeight="1" x14ac:dyDescent="0.2">
      <c r="A1930" t="s">
        <v>1526</v>
      </c>
      <c r="B1930" t="s">
        <v>5014</v>
      </c>
      <c r="C1930" s="50">
        <f t="shared" ca="1" si="153"/>
        <v>29</v>
      </c>
      <c r="D1930" t="s">
        <v>1378</v>
      </c>
      <c r="F1930" s="34" t="str">
        <f>IF(AND(V1930="TEXT",AB1930&lt;&gt;""),"Coded",VLOOKUP(V1930,Lists!$E$1:$F$12,2,FALSE))</f>
        <v>Boolean</v>
      </c>
      <c r="G1930" s="50" t="str">
        <f t="shared" ca="1" si="154"/>
        <v/>
      </c>
      <c r="H1930" t="s">
        <v>1015</v>
      </c>
      <c r="J1930" s="34" t="str">
        <f t="shared" si="151"/>
        <v>Yes/no</v>
      </c>
      <c r="K1930" s="34" t="str">
        <f t="shared" si="152"/>
        <v/>
      </c>
      <c r="O1930" t="s">
        <v>1015</v>
      </c>
      <c r="P1930" s="34" t="str">
        <f t="shared" si="150"/>
        <v/>
      </c>
      <c r="V1930" t="s">
        <v>24</v>
      </c>
      <c r="W1930" t="s">
        <v>1647</v>
      </c>
      <c r="X1930" t="s">
        <v>1648</v>
      </c>
      <c r="Y1930" t="s">
        <v>1015</v>
      </c>
      <c r="Z1930" t="s">
        <v>1015</v>
      </c>
      <c r="AA1930" t="s">
        <v>1015</v>
      </c>
      <c r="AB1930" t="s">
        <v>1015</v>
      </c>
    </row>
    <row r="1931" spans="1:28" ht="15" hidden="1" customHeight="1" x14ac:dyDescent="0.2">
      <c r="A1931" t="s">
        <v>1526</v>
      </c>
      <c r="B1931" t="s">
        <v>5014</v>
      </c>
      <c r="C1931" s="50">
        <f t="shared" ca="1" si="153"/>
        <v>30</v>
      </c>
      <c r="D1931" t="s">
        <v>1395</v>
      </c>
      <c r="F1931" s="34" t="str">
        <f>IF(AND(V1931="TEXT",AB1931&lt;&gt;""),"Coded",VLOOKUP(V1931,Lists!$E$1:$F$12,2,FALSE))</f>
        <v>Boolean</v>
      </c>
      <c r="G1931" s="50" t="str">
        <f t="shared" ca="1" si="154"/>
        <v/>
      </c>
      <c r="H1931" t="s">
        <v>1015</v>
      </c>
      <c r="J1931" s="34" t="str">
        <f t="shared" si="151"/>
        <v>Yes/no</v>
      </c>
      <c r="K1931" s="34" t="str">
        <f t="shared" si="152"/>
        <v/>
      </c>
      <c r="O1931" t="s">
        <v>1015</v>
      </c>
      <c r="P1931" s="34" t="str">
        <f t="shared" si="150"/>
        <v/>
      </c>
      <c r="V1931" t="s">
        <v>24</v>
      </c>
      <c r="W1931" t="s">
        <v>1651</v>
      </c>
      <c r="X1931" t="s">
        <v>1652</v>
      </c>
      <c r="Y1931" t="s">
        <v>1015</v>
      </c>
      <c r="Z1931" t="s">
        <v>1015</v>
      </c>
      <c r="AA1931" t="s">
        <v>1015</v>
      </c>
      <c r="AB1931" t="s">
        <v>1015</v>
      </c>
    </row>
    <row r="1932" spans="1:28" ht="15" hidden="1" customHeight="1" x14ac:dyDescent="0.2">
      <c r="A1932" t="s">
        <v>1526</v>
      </c>
      <c r="B1932" t="s">
        <v>5014</v>
      </c>
      <c r="C1932" s="50">
        <f t="shared" ca="1" si="153"/>
        <v>31</v>
      </c>
      <c r="D1932" t="s">
        <v>5016</v>
      </c>
      <c r="F1932" s="34" t="str">
        <f>IF(AND(V1932="TEXT",AB1932&lt;&gt;""),"Coded",VLOOKUP(V1932,Lists!$E$1:$F$12,2,FALSE))</f>
        <v>Coded</v>
      </c>
      <c r="G1932" s="50">
        <f t="shared" ca="1" si="154"/>
        <v>1</v>
      </c>
      <c r="H1932" t="s">
        <v>2853</v>
      </c>
      <c r="J1932" s="34" t="str">
        <f t="shared" si="151"/>
        <v/>
      </c>
      <c r="K1932" s="34" t="str">
        <f t="shared" si="152"/>
        <v/>
      </c>
      <c r="O1932" t="s">
        <v>2849</v>
      </c>
      <c r="P1932" s="34" t="str">
        <f t="shared" si="150"/>
        <v/>
      </c>
      <c r="V1932" t="s">
        <v>16</v>
      </c>
      <c r="W1932" t="s">
        <v>1653</v>
      </c>
      <c r="X1932" t="s">
        <v>1654</v>
      </c>
      <c r="Y1932" t="s">
        <v>1407</v>
      </c>
      <c r="Z1932" t="s">
        <v>1408</v>
      </c>
      <c r="AA1932" t="s">
        <v>2853</v>
      </c>
      <c r="AB1932" t="s">
        <v>2858</v>
      </c>
    </row>
    <row r="1933" spans="1:28" ht="15" hidden="1" customHeight="1" x14ac:dyDescent="0.2">
      <c r="A1933" t="s">
        <v>1526</v>
      </c>
      <c r="B1933" t="s">
        <v>5014</v>
      </c>
      <c r="C1933" s="50">
        <f t="shared" ca="1" si="153"/>
        <v>31</v>
      </c>
      <c r="D1933" t="s">
        <v>5016</v>
      </c>
      <c r="F1933" s="34" t="str">
        <f>IF(AND(V1933="TEXT",AB1933&lt;&gt;""),"Coded",VLOOKUP(V1933,Lists!$E$1:$F$12,2,FALSE))</f>
        <v>Coded</v>
      </c>
      <c r="G1933" s="50">
        <f t="shared" ca="1" si="154"/>
        <v>2</v>
      </c>
      <c r="H1933" t="s">
        <v>2863</v>
      </c>
      <c r="J1933" s="34" t="str">
        <f t="shared" si="151"/>
        <v/>
      </c>
      <c r="K1933" s="34" t="str">
        <f t="shared" si="152"/>
        <v/>
      </c>
      <c r="O1933" t="s">
        <v>2849</v>
      </c>
      <c r="P1933" s="34" t="str">
        <f t="shared" si="150"/>
        <v/>
      </c>
      <c r="V1933" t="s">
        <v>16</v>
      </c>
      <c r="W1933" t="s">
        <v>1653</v>
      </c>
      <c r="X1933" t="s">
        <v>1654</v>
      </c>
      <c r="Y1933" t="s">
        <v>1407</v>
      </c>
      <c r="Z1933" t="s">
        <v>1408</v>
      </c>
      <c r="AA1933" t="s">
        <v>2863</v>
      </c>
      <c r="AB1933" t="s">
        <v>2865</v>
      </c>
    </row>
    <row r="1934" spans="1:28" ht="15" hidden="1" customHeight="1" x14ac:dyDescent="0.2">
      <c r="A1934" t="s">
        <v>1526</v>
      </c>
      <c r="B1934" t="s">
        <v>5014</v>
      </c>
      <c r="C1934" s="50">
        <f t="shared" ca="1" si="153"/>
        <v>31</v>
      </c>
      <c r="D1934" t="s">
        <v>5016</v>
      </c>
      <c r="F1934" s="34" t="str">
        <f>IF(AND(V1934="TEXT",AB1934&lt;&gt;""),"Coded",VLOOKUP(V1934,Lists!$E$1:$F$12,2,FALSE))</f>
        <v>Coded</v>
      </c>
      <c r="G1934" s="50">
        <f t="shared" ca="1" si="154"/>
        <v>3</v>
      </c>
      <c r="H1934" t="s">
        <v>2844</v>
      </c>
      <c r="J1934" s="34" t="str">
        <f t="shared" si="151"/>
        <v/>
      </c>
      <c r="K1934" s="34" t="str">
        <f t="shared" si="152"/>
        <v/>
      </c>
      <c r="O1934" t="s">
        <v>2849</v>
      </c>
      <c r="P1934" s="34" t="str">
        <f t="shared" si="150"/>
        <v/>
      </c>
      <c r="V1934" t="s">
        <v>16</v>
      </c>
      <c r="W1934" t="s">
        <v>1653</v>
      </c>
      <c r="X1934" t="s">
        <v>1654</v>
      </c>
      <c r="Y1934" t="s">
        <v>1407</v>
      </c>
      <c r="Z1934" t="s">
        <v>1408</v>
      </c>
      <c r="AA1934" t="s">
        <v>2844</v>
      </c>
      <c r="AB1934" t="s">
        <v>2851</v>
      </c>
    </row>
    <row r="1935" spans="1:28" ht="15" hidden="1" customHeight="1" x14ac:dyDescent="0.2">
      <c r="A1935" t="s">
        <v>1526</v>
      </c>
      <c r="B1935" t="s">
        <v>5014</v>
      </c>
      <c r="C1935" s="50">
        <f t="shared" ca="1" si="153"/>
        <v>31</v>
      </c>
      <c r="D1935" t="s">
        <v>5016</v>
      </c>
      <c r="F1935" s="34" t="str">
        <f>IF(AND(V1935="TEXT",AB1935&lt;&gt;""),"Coded",VLOOKUP(V1935,Lists!$E$1:$F$12,2,FALSE))</f>
        <v>Coded</v>
      </c>
      <c r="G1935" s="50">
        <f t="shared" ca="1" si="154"/>
        <v>4</v>
      </c>
      <c r="H1935" t="s">
        <v>2859</v>
      </c>
      <c r="J1935" s="34" t="str">
        <f t="shared" si="151"/>
        <v/>
      </c>
      <c r="K1935" s="34" t="str">
        <f t="shared" si="152"/>
        <v/>
      </c>
      <c r="O1935" t="s">
        <v>2849</v>
      </c>
      <c r="P1935" s="34" t="str">
        <f t="shared" si="150"/>
        <v/>
      </c>
      <c r="V1935" t="s">
        <v>16</v>
      </c>
      <c r="W1935" t="s">
        <v>1653</v>
      </c>
      <c r="X1935" t="s">
        <v>1654</v>
      </c>
      <c r="Y1935" t="s">
        <v>1407</v>
      </c>
      <c r="Z1935" t="s">
        <v>1408</v>
      </c>
      <c r="AA1935" t="s">
        <v>2859</v>
      </c>
      <c r="AB1935" t="s">
        <v>2862</v>
      </c>
    </row>
    <row r="1936" spans="1:28" ht="15" hidden="1" customHeight="1" x14ac:dyDescent="0.2">
      <c r="A1936" t="s">
        <v>1526</v>
      </c>
      <c r="B1936" t="s">
        <v>5014</v>
      </c>
      <c r="C1936" s="50">
        <f t="shared" ca="1" si="153"/>
        <v>31</v>
      </c>
      <c r="D1936" t="s">
        <v>5016</v>
      </c>
      <c r="F1936" s="34" t="str">
        <f>IF(AND(V1936="TEXT",AB1936&lt;&gt;""),"Coded",VLOOKUP(V1936,Lists!$E$1:$F$12,2,FALSE))</f>
        <v>Coded</v>
      </c>
      <c r="G1936" s="50">
        <f t="shared" ca="1" si="154"/>
        <v>5</v>
      </c>
      <c r="H1936" t="s">
        <v>580</v>
      </c>
      <c r="J1936" s="34" t="str">
        <f t="shared" si="151"/>
        <v/>
      </c>
      <c r="K1936" s="34" t="str">
        <f t="shared" si="152"/>
        <v/>
      </c>
      <c r="O1936" t="s">
        <v>2849</v>
      </c>
      <c r="P1936" s="34" t="str">
        <f t="shared" si="150"/>
        <v/>
      </c>
      <c r="V1936" t="s">
        <v>16</v>
      </c>
      <c r="W1936" t="s">
        <v>1653</v>
      </c>
      <c r="X1936" t="s">
        <v>1654</v>
      </c>
      <c r="Y1936" t="s">
        <v>1407</v>
      </c>
      <c r="Z1936" t="s">
        <v>1408</v>
      </c>
      <c r="AA1936" t="s">
        <v>580</v>
      </c>
      <c r="AB1936" t="s">
        <v>2866</v>
      </c>
    </row>
    <row r="1937" spans="1:28" ht="15" hidden="1" customHeight="1" x14ac:dyDescent="0.2">
      <c r="A1937" t="s">
        <v>1526</v>
      </c>
      <c r="B1937" t="s">
        <v>5014</v>
      </c>
      <c r="C1937" s="50">
        <f t="shared" ca="1" si="153"/>
        <v>32</v>
      </c>
      <c r="D1937" t="s">
        <v>2867</v>
      </c>
      <c r="F1937" s="34" t="str">
        <f>IF(AND(V1937="TEXT",AB1937&lt;&gt;""),"Coded",VLOOKUP(V1937,Lists!$E$1:$F$12,2,FALSE))</f>
        <v>Coded</v>
      </c>
      <c r="G1937" s="50">
        <f t="shared" ca="1" si="154"/>
        <v>1</v>
      </c>
      <c r="H1937" t="s">
        <v>2853</v>
      </c>
      <c r="J1937" s="34" t="str">
        <f t="shared" si="151"/>
        <v/>
      </c>
      <c r="K1937" s="34" t="str">
        <f t="shared" si="152"/>
        <v/>
      </c>
      <c r="O1937" t="s">
        <v>2849</v>
      </c>
      <c r="P1937" s="34" t="str">
        <f t="shared" si="150"/>
        <v/>
      </c>
      <c r="V1937" t="s">
        <v>16</v>
      </c>
      <c r="W1937" t="s">
        <v>1655</v>
      </c>
      <c r="X1937" t="s">
        <v>1656</v>
      </c>
      <c r="Y1937" t="s">
        <v>1407</v>
      </c>
      <c r="Z1937" t="s">
        <v>1408</v>
      </c>
      <c r="AA1937" t="s">
        <v>2853</v>
      </c>
      <c r="AB1937" t="s">
        <v>2858</v>
      </c>
    </row>
    <row r="1938" spans="1:28" ht="15" hidden="1" customHeight="1" x14ac:dyDescent="0.2">
      <c r="A1938" t="s">
        <v>1526</v>
      </c>
      <c r="B1938" t="s">
        <v>5014</v>
      </c>
      <c r="C1938" s="50">
        <f t="shared" ca="1" si="153"/>
        <v>32</v>
      </c>
      <c r="D1938" t="s">
        <v>2867</v>
      </c>
      <c r="F1938" s="34" t="str">
        <f>IF(AND(V1938="TEXT",AB1938&lt;&gt;""),"Coded",VLOOKUP(V1938,Lists!$E$1:$F$12,2,FALSE))</f>
        <v>Coded</v>
      </c>
      <c r="G1938" s="50">
        <f t="shared" ca="1" si="154"/>
        <v>2</v>
      </c>
      <c r="H1938" t="s">
        <v>2863</v>
      </c>
      <c r="J1938" s="34" t="str">
        <f t="shared" si="151"/>
        <v/>
      </c>
      <c r="K1938" s="34" t="str">
        <f t="shared" si="152"/>
        <v/>
      </c>
      <c r="O1938" t="s">
        <v>2849</v>
      </c>
      <c r="P1938" s="34" t="str">
        <f t="shared" ref="P1938:P2001" si="155">IF(RIGHT(TRIM(SUBSTITUTE(D1938,":","")),7)="specify","Hide concept if ["&amp;D1937&amp;"] &lt;&gt; 'Other'","")</f>
        <v/>
      </c>
      <c r="V1938" t="s">
        <v>16</v>
      </c>
      <c r="W1938" t="s">
        <v>1655</v>
      </c>
      <c r="X1938" t="s">
        <v>1656</v>
      </c>
      <c r="Y1938" t="s">
        <v>1407</v>
      </c>
      <c r="Z1938" t="s">
        <v>1408</v>
      </c>
      <c r="AA1938" t="s">
        <v>2863</v>
      </c>
      <c r="AB1938" t="s">
        <v>2865</v>
      </c>
    </row>
    <row r="1939" spans="1:28" ht="15" hidden="1" customHeight="1" x14ac:dyDescent="0.2">
      <c r="A1939" t="s">
        <v>1526</v>
      </c>
      <c r="B1939" t="s">
        <v>5014</v>
      </c>
      <c r="C1939" s="50">
        <f t="shared" ca="1" si="153"/>
        <v>32</v>
      </c>
      <c r="D1939" t="s">
        <v>2867</v>
      </c>
      <c r="F1939" s="34" t="str">
        <f>IF(AND(V1939="TEXT",AB1939&lt;&gt;""),"Coded",VLOOKUP(V1939,Lists!$E$1:$F$12,2,FALSE))</f>
        <v>Coded</v>
      </c>
      <c r="G1939" s="50">
        <f t="shared" ca="1" si="154"/>
        <v>3</v>
      </c>
      <c r="H1939" t="s">
        <v>2844</v>
      </c>
      <c r="J1939" s="34" t="str">
        <f t="shared" si="151"/>
        <v/>
      </c>
      <c r="K1939" s="34" t="str">
        <f t="shared" si="152"/>
        <v/>
      </c>
      <c r="O1939" t="s">
        <v>2849</v>
      </c>
      <c r="P1939" s="34" t="str">
        <f t="shared" si="155"/>
        <v/>
      </c>
      <c r="V1939" t="s">
        <v>16</v>
      </c>
      <c r="W1939" t="s">
        <v>1655</v>
      </c>
      <c r="X1939" t="s">
        <v>1656</v>
      </c>
      <c r="Y1939" t="s">
        <v>1407</v>
      </c>
      <c r="Z1939" t="s">
        <v>1408</v>
      </c>
      <c r="AA1939" t="s">
        <v>2844</v>
      </c>
      <c r="AB1939" t="s">
        <v>2851</v>
      </c>
    </row>
    <row r="1940" spans="1:28" ht="15" hidden="1" customHeight="1" x14ac:dyDescent="0.2">
      <c r="A1940" t="s">
        <v>1526</v>
      </c>
      <c r="B1940" t="s">
        <v>5014</v>
      </c>
      <c r="C1940" s="50">
        <f t="shared" ca="1" si="153"/>
        <v>32</v>
      </c>
      <c r="D1940" t="s">
        <v>2867</v>
      </c>
      <c r="F1940" s="34" t="str">
        <f>IF(AND(V1940="TEXT",AB1940&lt;&gt;""),"Coded",VLOOKUP(V1940,Lists!$E$1:$F$12,2,FALSE))</f>
        <v>Coded</v>
      </c>
      <c r="G1940" s="50">
        <f t="shared" ca="1" si="154"/>
        <v>4</v>
      </c>
      <c r="H1940" t="s">
        <v>2859</v>
      </c>
      <c r="J1940" s="34" t="str">
        <f t="shared" si="151"/>
        <v/>
      </c>
      <c r="K1940" s="34" t="str">
        <f t="shared" si="152"/>
        <v/>
      </c>
      <c r="O1940" t="s">
        <v>2849</v>
      </c>
      <c r="P1940" s="34" t="str">
        <f t="shared" si="155"/>
        <v/>
      </c>
      <c r="V1940" t="s">
        <v>16</v>
      </c>
      <c r="W1940" t="s">
        <v>1655</v>
      </c>
      <c r="X1940" t="s">
        <v>1656</v>
      </c>
      <c r="Y1940" t="s">
        <v>1407</v>
      </c>
      <c r="Z1940" t="s">
        <v>1408</v>
      </c>
      <c r="AA1940" t="s">
        <v>2859</v>
      </c>
      <c r="AB1940" t="s">
        <v>2862</v>
      </c>
    </row>
    <row r="1941" spans="1:28" ht="15" hidden="1" customHeight="1" x14ac:dyDescent="0.2">
      <c r="A1941" t="s">
        <v>1526</v>
      </c>
      <c r="B1941" t="s">
        <v>5014</v>
      </c>
      <c r="C1941" s="50">
        <f t="shared" ca="1" si="153"/>
        <v>32</v>
      </c>
      <c r="D1941" t="s">
        <v>2867</v>
      </c>
      <c r="F1941" s="34" t="str">
        <f>IF(AND(V1941="TEXT",AB1941&lt;&gt;""),"Coded",VLOOKUP(V1941,Lists!$E$1:$F$12,2,FALSE))</f>
        <v>Coded</v>
      </c>
      <c r="G1941" s="50">
        <f t="shared" ca="1" si="154"/>
        <v>5</v>
      </c>
      <c r="H1941" t="s">
        <v>580</v>
      </c>
      <c r="J1941" s="34" t="str">
        <f t="shared" si="151"/>
        <v/>
      </c>
      <c r="K1941" s="34" t="str">
        <f t="shared" si="152"/>
        <v/>
      </c>
      <c r="O1941" t="s">
        <v>2849</v>
      </c>
      <c r="P1941" s="34" t="str">
        <f t="shared" si="155"/>
        <v/>
      </c>
      <c r="V1941" t="s">
        <v>16</v>
      </c>
      <c r="W1941" t="s">
        <v>1655</v>
      </c>
      <c r="X1941" t="s">
        <v>1656</v>
      </c>
      <c r="Y1941" t="s">
        <v>1407</v>
      </c>
      <c r="Z1941" t="s">
        <v>1408</v>
      </c>
      <c r="AA1941" t="s">
        <v>580</v>
      </c>
      <c r="AB1941" t="s">
        <v>2866</v>
      </c>
    </row>
    <row r="1942" spans="1:28" ht="15" hidden="1" customHeight="1" x14ac:dyDescent="0.2">
      <c r="A1942" t="s">
        <v>1526</v>
      </c>
      <c r="B1942" t="s">
        <v>5014</v>
      </c>
      <c r="C1942" s="50">
        <f t="shared" ca="1" si="153"/>
        <v>33</v>
      </c>
      <c r="D1942" t="s">
        <v>2869</v>
      </c>
      <c r="F1942" s="34" t="str">
        <f>IF(AND(V1942="TEXT",AB1942&lt;&gt;""),"Coded",VLOOKUP(V1942,Lists!$E$1:$F$12,2,FALSE))</f>
        <v>Coded</v>
      </c>
      <c r="G1942" s="50">
        <f t="shared" ca="1" si="154"/>
        <v>1</v>
      </c>
      <c r="H1942" t="s">
        <v>2853</v>
      </c>
      <c r="J1942" s="34" t="str">
        <f t="shared" si="151"/>
        <v/>
      </c>
      <c r="K1942" s="34" t="str">
        <f t="shared" si="152"/>
        <v/>
      </c>
      <c r="O1942" t="s">
        <v>2849</v>
      </c>
      <c r="P1942" s="34" t="str">
        <f t="shared" si="155"/>
        <v/>
      </c>
      <c r="V1942" t="s">
        <v>16</v>
      </c>
      <c r="W1942" t="s">
        <v>1657</v>
      </c>
      <c r="X1942" t="s">
        <v>1658</v>
      </c>
      <c r="Y1942" t="s">
        <v>1407</v>
      </c>
      <c r="Z1942" t="s">
        <v>1408</v>
      </c>
      <c r="AA1942" t="s">
        <v>2853</v>
      </c>
      <c r="AB1942" t="s">
        <v>2858</v>
      </c>
    </row>
    <row r="1943" spans="1:28" ht="15" hidden="1" customHeight="1" x14ac:dyDescent="0.2">
      <c r="A1943" t="s">
        <v>1526</v>
      </c>
      <c r="B1943" t="s">
        <v>5014</v>
      </c>
      <c r="C1943" s="50">
        <f t="shared" ca="1" si="153"/>
        <v>33</v>
      </c>
      <c r="D1943" t="s">
        <v>2869</v>
      </c>
      <c r="F1943" s="34" t="str">
        <f>IF(AND(V1943="TEXT",AB1943&lt;&gt;""),"Coded",VLOOKUP(V1943,Lists!$E$1:$F$12,2,FALSE))</f>
        <v>Coded</v>
      </c>
      <c r="G1943" s="50">
        <f t="shared" ca="1" si="154"/>
        <v>2</v>
      </c>
      <c r="H1943" t="s">
        <v>2863</v>
      </c>
      <c r="J1943" s="34" t="str">
        <f t="shared" si="151"/>
        <v/>
      </c>
      <c r="K1943" s="34" t="str">
        <f t="shared" si="152"/>
        <v/>
      </c>
      <c r="O1943" t="s">
        <v>2849</v>
      </c>
      <c r="P1943" s="34" t="str">
        <f t="shared" si="155"/>
        <v/>
      </c>
      <c r="V1943" t="s">
        <v>16</v>
      </c>
      <c r="W1943" t="s">
        <v>1657</v>
      </c>
      <c r="X1943" t="s">
        <v>1658</v>
      </c>
      <c r="Y1943" t="s">
        <v>1407</v>
      </c>
      <c r="Z1943" t="s">
        <v>1408</v>
      </c>
      <c r="AA1943" t="s">
        <v>2863</v>
      </c>
      <c r="AB1943" t="s">
        <v>2865</v>
      </c>
    </row>
    <row r="1944" spans="1:28" ht="15" hidden="1" customHeight="1" x14ac:dyDescent="0.2">
      <c r="A1944" t="s">
        <v>1526</v>
      </c>
      <c r="B1944" t="s">
        <v>5014</v>
      </c>
      <c r="C1944" s="50">
        <f t="shared" ca="1" si="153"/>
        <v>33</v>
      </c>
      <c r="D1944" t="s">
        <v>2869</v>
      </c>
      <c r="F1944" s="34" t="str">
        <f>IF(AND(V1944="TEXT",AB1944&lt;&gt;""),"Coded",VLOOKUP(V1944,Lists!$E$1:$F$12,2,FALSE))</f>
        <v>Coded</v>
      </c>
      <c r="G1944" s="50">
        <f t="shared" ca="1" si="154"/>
        <v>3</v>
      </c>
      <c r="H1944" t="s">
        <v>2844</v>
      </c>
      <c r="J1944" s="34" t="str">
        <f t="shared" si="151"/>
        <v/>
      </c>
      <c r="K1944" s="34" t="str">
        <f t="shared" si="152"/>
        <v/>
      </c>
      <c r="O1944" t="s">
        <v>2849</v>
      </c>
      <c r="P1944" s="34" t="str">
        <f t="shared" si="155"/>
        <v/>
      </c>
      <c r="V1944" t="s">
        <v>16</v>
      </c>
      <c r="W1944" t="s">
        <v>1657</v>
      </c>
      <c r="X1944" t="s">
        <v>1658</v>
      </c>
      <c r="Y1944" t="s">
        <v>1407</v>
      </c>
      <c r="Z1944" t="s">
        <v>1408</v>
      </c>
      <c r="AA1944" t="s">
        <v>2844</v>
      </c>
      <c r="AB1944" t="s">
        <v>2851</v>
      </c>
    </row>
    <row r="1945" spans="1:28" ht="15" hidden="1" customHeight="1" x14ac:dyDescent="0.2">
      <c r="A1945" t="s">
        <v>1526</v>
      </c>
      <c r="B1945" t="s">
        <v>5014</v>
      </c>
      <c r="C1945" s="50">
        <f t="shared" ca="1" si="153"/>
        <v>33</v>
      </c>
      <c r="D1945" t="s">
        <v>2869</v>
      </c>
      <c r="F1945" s="34" t="str">
        <f>IF(AND(V1945="TEXT",AB1945&lt;&gt;""),"Coded",VLOOKUP(V1945,Lists!$E$1:$F$12,2,FALSE))</f>
        <v>Coded</v>
      </c>
      <c r="G1945" s="50">
        <f t="shared" ca="1" si="154"/>
        <v>4</v>
      </c>
      <c r="H1945" t="s">
        <v>2859</v>
      </c>
      <c r="J1945" s="34" t="str">
        <f t="shared" si="151"/>
        <v/>
      </c>
      <c r="K1945" s="34" t="str">
        <f t="shared" si="152"/>
        <v/>
      </c>
      <c r="O1945" t="s">
        <v>2849</v>
      </c>
      <c r="P1945" s="34" t="str">
        <f t="shared" si="155"/>
        <v/>
      </c>
      <c r="V1945" t="s">
        <v>16</v>
      </c>
      <c r="W1945" t="s">
        <v>1657</v>
      </c>
      <c r="X1945" t="s">
        <v>1658</v>
      </c>
      <c r="Y1945" t="s">
        <v>1407</v>
      </c>
      <c r="Z1945" t="s">
        <v>1408</v>
      </c>
      <c r="AA1945" t="s">
        <v>2859</v>
      </c>
      <c r="AB1945" t="s">
        <v>2862</v>
      </c>
    </row>
    <row r="1946" spans="1:28" ht="15" hidden="1" customHeight="1" x14ac:dyDescent="0.2">
      <c r="A1946" t="s">
        <v>1526</v>
      </c>
      <c r="B1946" t="s">
        <v>5014</v>
      </c>
      <c r="C1946" s="50">
        <f t="shared" ca="1" si="153"/>
        <v>33</v>
      </c>
      <c r="D1946" t="s">
        <v>2869</v>
      </c>
      <c r="F1946" s="34" t="str">
        <f>IF(AND(V1946="TEXT",AB1946&lt;&gt;""),"Coded",VLOOKUP(V1946,Lists!$E$1:$F$12,2,FALSE))</f>
        <v>Coded</v>
      </c>
      <c r="G1946" s="50">
        <f t="shared" ca="1" si="154"/>
        <v>5</v>
      </c>
      <c r="H1946" t="s">
        <v>580</v>
      </c>
      <c r="J1946" s="34" t="str">
        <f t="shared" si="151"/>
        <v/>
      </c>
      <c r="K1946" s="34" t="str">
        <f t="shared" si="152"/>
        <v/>
      </c>
      <c r="O1946" t="s">
        <v>2849</v>
      </c>
      <c r="P1946" s="34" t="str">
        <f t="shared" si="155"/>
        <v/>
      </c>
      <c r="V1946" t="s">
        <v>16</v>
      </c>
      <c r="W1946" t="s">
        <v>1657</v>
      </c>
      <c r="X1946" t="s">
        <v>1658</v>
      </c>
      <c r="Y1946" t="s">
        <v>1407</v>
      </c>
      <c r="Z1946" t="s">
        <v>1408</v>
      </c>
      <c r="AA1946" t="s">
        <v>580</v>
      </c>
      <c r="AB1946" t="s">
        <v>2866</v>
      </c>
    </row>
    <row r="1947" spans="1:28" ht="15" hidden="1" customHeight="1" x14ac:dyDescent="0.2">
      <c r="A1947" t="s">
        <v>1526</v>
      </c>
      <c r="B1947" t="s">
        <v>5014</v>
      </c>
      <c r="C1947" s="50">
        <f t="shared" ca="1" si="153"/>
        <v>34</v>
      </c>
      <c r="D1947" t="s">
        <v>1417</v>
      </c>
      <c r="F1947" s="34" t="str">
        <f>IF(AND(V1947="TEXT",AB1947&lt;&gt;""),"Coded",VLOOKUP(V1947,Lists!$E$1:$F$12,2,FALSE))</f>
        <v>Coded</v>
      </c>
      <c r="G1947" s="50">
        <f t="shared" ca="1" si="154"/>
        <v>1</v>
      </c>
      <c r="H1947" t="s">
        <v>2871</v>
      </c>
      <c r="J1947" s="34" t="str">
        <f t="shared" si="151"/>
        <v/>
      </c>
      <c r="K1947" s="34" t="str">
        <f t="shared" si="152"/>
        <v/>
      </c>
      <c r="O1947" t="s">
        <v>2849</v>
      </c>
      <c r="P1947" s="34" t="str">
        <f t="shared" si="155"/>
        <v/>
      </c>
      <c r="V1947" t="s">
        <v>16</v>
      </c>
      <c r="W1947" t="s">
        <v>1659</v>
      </c>
      <c r="X1947" t="s">
        <v>1660</v>
      </c>
      <c r="Y1947" t="s">
        <v>1421</v>
      </c>
      <c r="Z1947" t="s">
        <v>1422</v>
      </c>
      <c r="AA1947" t="s">
        <v>2871</v>
      </c>
      <c r="AB1947" t="s">
        <v>2873</v>
      </c>
    </row>
    <row r="1948" spans="1:28" ht="15" hidden="1" customHeight="1" x14ac:dyDescent="0.2">
      <c r="A1948" t="s">
        <v>1526</v>
      </c>
      <c r="B1948" t="s">
        <v>5014</v>
      </c>
      <c r="C1948" s="50">
        <f t="shared" ca="1" si="153"/>
        <v>34</v>
      </c>
      <c r="D1948" t="s">
        <v>1417</v>
      </c>
      <c r="F1948" s="34" t="str">
        <f>IF(AND(V1948="TEXT",AB1948&lt;&gt;""),"Coded",VLOOKUP(V1948,Lists!$E$1:$F$12,2,FALSE))</f>
        <v>Coded</v>
      </c>
      <c r="G1948" s="50">
        <f t="shared" ca="1" si="154"/>
        <v>2</v>
      </c>
      <c r="H1948" t="s">
        <v>2874</v>
      </c>
      <c r="J1948" s="34" t="str">
        <f t="shared" si="151"/>
        <v/>
      </c>
      <c r="K1948" s="34" t="str">
        <f t="shared" si="152"/>
        <v/>
      </c>
      <c r="O1948" t="s">
        <v>2849</v>
      </c>
      <c r="P1948" s="34" t="str">
        <f t="shared" si="155"/>
        <v/>
      </c>
      <c r="V1948" t="s">
        <v>16</v>
      </c>
      <c r="W1948" t="s">
        <v>1659</v>
      </c>
      <c r="X1948" t="s">
        <v>1660</v>
      </c>
      <c r="Y1948" t="s">
        <v>1421</v>
      </c>
      <c r="Z1948" t="s">
        <v>1422</v>
      </c>
      <c r="AA1948" t="s">
        <v>2874</v>
      </c>
      <c r="AB1948" t="s">
        <v>2876</v>
      </c>
    </row>
    <row r="1949" spans="1:28" ht="15" hidden="1" customHeight="1" x14ac:dyDescent="0.2">
      <c r="A1949" t="s">
        <v>1526</v>
      </c>
      <c r="B1949" t="s">
        <v>5014</v>
      </c>
      <c r="C1949" s="50">
        <f t="shared" ca="1" si="153"/>
        <v>34</v>
      </c>
      <c r="D1949" t="s">
        <v>1417</v>
      </c>
      <c r="F1949" s="34" t="str">
        <f>IF(AND(V1949="TEXT",AB1949&lt;&gt;""),"Coded",VLOOKUP(V1949,Lists!$E$1:$F$12,2,FALSE))</f>
        <v>Coded</v>
      </c>
      <c r="G1949" s="50">
        <f t="shared" ca="1" si="154"/>
        <v>3</v>
      </c>
      <c r="H1949" t="s">
        <v>2877</v>
      </c>
      <c r="J1949" s="34" t="str">
        <f t="shared" si="151"/>
        <v/>
      </c>
      <c r="K1949" s="34" t="str">
        <f t="shared" si="152"/>
        <v/>
      </c>
      <c r="O1949" t="s">
        <v>2849</v>
      </c>
      <c r="P1949" s="34" t="str">
        <f t="shared" si="155"/>
        <v/>
      </c>
      <c r="V1949" t="s">
        <v>16</v>
      </c>
      <c r="W1949" t="s">
        <v>1659</v>
      </c>
      <c r="X1949" t="s">
        <v>1660</v>
      </c>
      <c r="Y1949" t="s">
        <v>1421</v>
      </c>
      <c r="Z1949" t="s">
        <v>1422</v>
      </c>
      <c r="AA1949" t="s">
        <v>2877</v>
      </c>
      <c r="AB1949" t="s">
        <v>2879</v>
      </c>
    </row>
    <row r="1950" spans="1:28" ht="15" hidden="1" customHeight="1" x14ac:dyDescent="0.2">
      <c r="A1950" t="s">
        <v>1526</v>
      </c>
      <c r="B1950" t="s">
        <v>5014</v>
      </c>
      <c r="C1950" s="50">
        <f t="shared" ca="1" si="153"/>
        <v>34</v>
      </c>
      <c r="D1950" t="s">
        <v>1417</v>
      </c>
      <c r="F1950" s="34" t="str">
        <f>IF(AND(V1950="TEXT",AB1950&lt;&gt;""),"Coded",VLOOKUP(V1950,Lists!$E$1:$F$12,2,FALSE))</f>
        <v>Coded</v>
      </c>
      <c r="G1950" s="50">
        <f t="shared" ca="1" si="154"/>
        <v>4</v>
      </c>
      <c r="H1950" t="s">
        <v>2880</v>
      </c>
      <c r="J1950" s="34" t="str">
        <f t="shared" si="151"/>
        <v/>
      </c>
      <c r="K1950" s="34" t="str">
        <f t="shared" si="152"/>
        <v/>
      </c>
      <c r="O1950" t="s">
        <v>2849</v>
      </c>
      <c r="P1950" s="34" t="str">
        <f t="shared" si="155"/>
        <v/>
      </c>
      <c r="V1950" t="s">
        <v>16</v>
      </c>
      <c r="W1950" t="s">
        <v>1659</v>
      </c>
      <c r="X1950" t="s">
        <v>1660</v>
      </c>
      <c r="Y1950" t="s">
        <v>1421</v>
      </c>
      <c r="Z1950" t="s">
        <v>1422</v>
      </c>
      <c r="AA1950" t="s">
        <v>2880</v>
      </c>
      <c r="AB1950" t="s">
        <v>2882</v>
      </c>
    </row>
    <row r="1951" spans="1:28" ht="15" hidden="1" customHeight="1" x14ac:dyDescent="0.2">
      <c r="A1951" t="s">
        <v>1526</v>
      </c>
      <c r="B1951" t="s">
        <v>5014</v>
      </c>
      <c r="C1951" s="50">
        <f t="shared" ca="1" si="153"/>
        <v>34</v>
      </c>
      <c r="D1951" t="s">
        <v>1417</v>
      </c>
      <c r="F1951" s="34" t="str">
        <f>IF(AND(V1951="TEXT",AB1951&lt;&gt;""),"Coded",VLOOKUP(V1951,Lists!$E$1:$F$12,2,FALSE))</f>
        <v>Coded</v>
      </c>
      <c r="G1951" s="50">
        <f t="shared" ca="1" si="154"/>
        <v>5</v>
      </c>
      <c r="H1951" t="s">
        <v>2883</v>
      </c>
      <c r="J1951" s="34" t="str">
        <f t="shared" si="151"/>
        <v/>
      </c>
      <c r="K1951" s="34" t="str">
        <f t="shared" si="152"/>
        <v/>
      </c>
      <c r="O1951" t="s">
        <v>2849</v>
      </c>
      <c r="P1951" s="34" t="str">
        <f t="shared" si="155"/>
        <v/>
      </c>
      <c r="V1951" t="s">
        <v>16</v>
      </c>
      <c r="W1951" t="s">
        <v>1659</v>
      </c>
      <c r="X1951" t="s">
        <v>1660</v>
      </c>
      <c r="Y1951" t="s">
        <v>1421</v>
      </c>
      <c r="Z1951" t="s">
        <v>1422</v>
      </c>
      <c r="AA1951" t="s">
        <v>2883</v>
      </c>
      <c r="AB1951" t="s">
        <v>2885</v>
      </c>
    </row>
    <row r="1952" spans="1:28" ht="15" hidden="1" customHeight="1" x14ac:dyDescent="0.2">
      <c r="A1952" t="s">
        <v>1526</v>
      </c>
      <c r="B1952" t="s">
        <v>5014</v>
      </c>
      <c r="C1952" s="50">
        <f t="shared" ca="1" si="153"/>
        <v>34</v>
      </c>
      <c r="D1952" t="s">
        <v>1417</v>
      </c>
      <c r="F1952" s="34" t="str">
        <f>IF(AND(V1952="TEXT",AB1952&lt;&gt;""),"Coded",VLOOKUP(V1952,Lists!$E$1:$F$12,2,FALSE))</f>
        <v>Coded</v>
      </c>
      <c r="G1952" s="50">
        <f t="shared" ca="1" si="154"/>
        <v>6</v>
      </c>
      <c r="H1952" t="s">
        <v>220</v>
      </c>
      <c r="J1952" s="34" t="str">
        <f t="shared" si="151"/>
        <v/>
      </c>
      <c r="K1952" s="34" t="str">
        <f t="shared" si="152"/>
        <v/>
      </c>
      <c r="O1952" t="s">
        <v>2849</v>
      </c>
      <c r="P1952" s="34" t="str">
        <f t="shared" si="155"/>
        <v/>
      </c>
      <c r="V1952" t="s">
        <v>16</v>
      </c>
      <c r="W1952" t="s">
        <v>1659</v>
      </c>
      <c r="X1952" t="s">
        <v>1660</v>
      </c>
      <c r="Y1952" t="s">
        <v>1421</v>
      </c>
      <c r="Z1952" t="s">
        <v>1422</v>
      </c>
      <c r="AA1952" t="s">
        <v>220</v>
      </c>
      <c r="AB1952" t="s">
        <v>2889</v>
      </c>
    </row>
    <row r="1953" spans="1:28" ht="15" hidden="1" customHeight="1" x14ac:dyDescent="0.2">
      <c r="A1953" t="s">
        <v>1526</v>
      </c>
      <c r="B1953" t="s">
        <v>1490</v>
      </c>
      <c r="C1953" s="50">
        <f t="shared" ca="1" si="153"/>
        <v>35</v>
      </c>
      <c r="D1953" t="s">
        <v>1491</v>
      </c>
      <c r="F1953" s="34" t="str">
        <f>IF(AND(V1953="TEXT",AB1953&lt;&gt;""),"Coded",VLOOKUP(V1953,Lists!$E$1:$F$12,2,FALSE))</f>
        <v>Boolean</v>
      </c>
      <c r="G1953" s="50" t="str">
        <f t="shared" ca="1" si="154"/>
        <v/>
      </c>
      <c r="H1953" t="s">
        <v>1015</v>
      </c>
      <c r="J1953" s="34" t="str">
        <f t="shared" si="151"/>
        <v>Yes/no</v>
      </c>
      <c r="K1953" s="34" t="str">
        <f t="shared" si="152"/>
        <v/>
      </c>
      <c r="O1953" t="s">
        <v>1015</v>
      </c>
      <c r="P1953" s="34" t="str">
        <f t="shared" si="155"/>
        <v/>
      </c>
      <c r="V1953" t="s">
        <v>24</v>
      </c>
      <c r="W1953" t="s">
        <v>1664</v>
      </c>
      <c r="X1953" t="s">
        <v>1665</v>
      </c>
      <c r="Y1953" t="s">
        <v>1015</v>
      </c>
      <c r="Z1953" t="s">
        <v>1015</v>
      </c>
      <c r="AA1953" t="s">
        <v>1015</v>
      </c>
      <c r="AB1953" t="s">
        <v>1015</v>
      </c>
    </row>
    <row r="1954" spans="1:28" ht="15" hidden="1" customHeight="1" x14ac:dyDescent="0.2">
      <c r="A1954" t="s">
        <v>1526</v>
      </c>
      <c r="B1954" t="s">
        <v>1490</v>
      </c>
      <c r="C1954" s="50">
        <f t="shared" ca="1" si="153"/>
        <v>36</v>
      </c>
      <c r="D1954" t="s">
        <v>1500</v>
      </c>
      <c r="F1954" s="34" t="str">
        <f>IF(AND(V1954="TEXT",AB1954&lt;&gt;""),"Coded",VLOOKUP(V1954,Lists!$E$1:$F$12,2,FALSE))</f>
        <v>Date</v>
      </c>
      <c r="G1954" s="50" t="str">
        <f t="shared" ca="1" si="154"/>
        <v/>
      </c>
      <c r="H1954" t="s">
        <v>1015</v>
      </c>
      <c r="J1954" s="34" t="str">
        <f t="shared" si="151"/>
        <v/>
      </c>
      <c r="K1954" s="34" t="str">
        <f t="shared" si="152"/>
        <v/>
      </c>
      <c r="O1954" t="s">
        <v>5028</v>
      </c>
      <c r="P1954" s="34" t="str">
        <f t="shared" si="155"/>
        <v/>
      </c>
      <c r="V1954" t="s">
        <v>28</v>
      </c>
      <c r="W1954" t="s">
        <v>1666</v>
      </c>
      <c r="X1954" t="s">
        <v>1667</v>
      </c>
      <c r="Y1954" t="s">
        <v>1015</v>
      </c>
      <c r="Z1954" t="s">
        <v>1015</v>
      </c>
      <c r="AA1954" t="s">
        <v>1015</v>
      </c>
      <c r="AB1954" t="s">
        <v>1015</v>
      </c>
    </row>
    <row r="1955" spans="1:28" ht="15" hidden="1" customHeight="1" x14ac:dyDescent="0.2">
      <c r="A1955" t="s">
        <v>1526</v>
      </c>
      <c r="B1955" t="s">
        <v>1490</v>
      </c>
      <c r="C1955" s="50">
        <f t="shared" ca="1" si="153"/>
        <v>37</v>
      </c>
      <c r="D1955" t="s">
        <v>5029</v>
      </c>
      <c r="F1955" s="34" t="str">
        <f>IF(AND(V1955="TEXT",AB1955&lt;&gt;""),"Coded",VLOOKUP(V1955,Lists!$E$1:$F$12,2,FALSE))</f>
        <v>Boolean</v>
      </c>
      <c r="G1955" s="50" t="str">
        <f t="shared" ca="1" si="154"/>
        <v/>
      </c>
      <c r="H1955" t="s">
        <v>1015</v>
      </c>
      <c r="J1955" s="34" t="str">
        <f t="shared" si="151"/>
        <v>Yes/no</v>
      </c>
      <c r="K1955" s="34" t="str">
        <f t="shared" si="152"/>
        <v/>
      </c>
      <c r="O1955" t="s">
        <v>1015</v>
      </c>
      <c r="P1955" s="34" t="str">
        <f t="shared" si="155"/>
        <v/>
      </c>
      <c r="V1955" t="s">
        <v>24</v>
      </c>
      <c r="W1955" t="s">
        <v>1668</v>
      </c>
      <c r="X1955" t="s">
        <v>1669</v>
      </c>
      <c r="Y1955" t="s">
        <v>1015</v>
      </c>
      <c r="Z1955" t="s">
        <v>1015</v>
      </c>
      <c r="AA1955" t="s">
        <v>1015</v>
      </c>
      <c r="AB1955" t="s">
        <v>1015</v>
      </c>
    </row>
    <row r="1956" spans="1:28" ht="15" hidden="1" customHeight="1" x14ac:dyDescent="0.2">
      <c r="A1956" t="s">
        <v>1526</v>
      </c>
      <c r="B1956" t="s">
        <v>1490</v>
      </c>
      <c r="C1956" s="50">
        <f t="shared" ca="1" si="153"/>
        <v>38</v>
      </c>
      <c r="D1956" t="s">
        <v>1515</v>
      </c>
      <c r="F1956" s="34" t="str">
        <f>IF(AND(V1956="TEXT",AB1956&lt;&gt;""),"Coded",VLOOKUP(V1956,Lists!$E$1:$F$12,2,FALSE))</f>
        <v>Coded</v>
      </c>
      <c r="G1956" s="50">
        <f t="shared" ca="1" si="154"/>
        <v>1</v>
      </c>
      <c r="H1956" t="s">
        <v>3151</v>
      </c>
      <c r="J1956" s="34" t="str">
        <f t="shared" si="151"/>
        <v/>
      </c>
      <c r="K1956" s="34" t="str">
        <f t="shared" si="152"/>
        <v/>
      </c>
      <c r="O1956" t="s">
        <v>3110</v>
      </c>
      <c r="P1956" s="34" t="str">
        <f t="shared" si="155"/>
        <v/>
      </c>
      <c r="V1956" t="s">
        <v>16</v>
      </c>
      <c r="W1956" t="s">
        <v>1670</v>
      </c>
      <c r="X1956" t="s">
        <v>1671</v>
      </c>
      <c r="Y1956" t="s">
        <v>1520</v>
      </c>
      <c r="Z1956" t="s">
        <v>1521</v>
      </c>
      <c r="AA1956" t="s">
        <v>3151</v>
      </c>
      <c r="AB1956" t="s">
        <v>3152</v>
      </c>
    </row>
    <row r="1957" spans="1:28" ht="15" hidden="1" customHeight="1" x14ac:dyDescent="0.2">
      <c r="A1957" t="s">
        <v>1526</v>
      </c>
      <c r="B1957" t="s">
        <v>1490</v>
      </c>
      <c r="C1957" s="50">
        <f t="shared" ca="1" si="153"/>
        <v>38</v>
      </c>
      <c r="D1957" t="s">
        <v>1515</v>
      </c>
      <c r="F1957" s="34" t="str">
        <f>IF(AND(V1957="TEXT",AB1957&lt;&gt;""),"Coded",VLOOKUP(V1957,Lists!$E$1:$F$12,2,FALSE))</f>
        <v>Coded</v>
      </c>
      <c r="G1957" s="50">
        <f t="shared" ca="1" si="154"/>
        <v>2</v>
      </c>
      <c r="H1957" t="s">
        <v>3147</v>
      </c>
      <c r="J1957" s="34" t="str">
        <f t="shared" si="151"/>
        <v/>
      </c>
      <c r="K1957" s="34" t="str">
        <f t="shared" si="152"/>
        <v/>
      </c>
      <c r="O1957" t="s">
        <v>3110</v>
      </c>
      <c r="P1957" s="34" t="str">
        <f t="shared" si="155"/>
        <v/>
      </c>
      <c r="V1957" t="s">
        <v>16</v>
      </c>
      <c r="W1957" t="s">
        <v>1670</v>
      </c>
      <c r="X1957" t="s">
        <v>1671</v>
      </c>
      <c r="Y1957" t="s">
        <v>1520</v>
      </c>
      <c r="Z1957" t="s">
        <v>1521</v>
      </c>
      <c r="AA1957" t="s">
        <v>3147</v>
      </c>
      <c r="AB1957" t="s">
        <v>3148</v>
      </c>
    </row>
    <row r="1958" spans="1:28" ht="15" hidden="1" customHeight="1" x14ac:dyDescent="0.2">
      <c r="A1958" t="s">
        <v>1526</v>
      </c>
      <c r="B1958" t="s">
        <v>1490</v>
      </c>
      <c r="C1958" s="50">
        <f t="shared" ca="1" si="153"/>
        <v>38</v>
      </c>
      <c r="D1958" t="s">
        <v>1515</v>
      </c>
      <c r="F1958" s="34" t="str">
        <f>IF(AND(V1958="TEXT",AB1958&lt;&gt;""),"Coded",VLOOKUP(V1958,Lists!$E$1:$F$12,2,FALSE))</f>
        <v>Coded</v>
      </c>
      <c r="G1958" s="50">
        <f t="shared" ca="1" si="154"/>
        <v>3</v>
      </c>
      <c r="H1958" t="s">
        <v>3133</v>
      </c>
      <c r="J1958" s="34" t="str">
        <f t="shared" si="151"/>
        <v/>
      </c>
      <c r="K1958" s="34" t="str">
        <f t="shared" si="152"/>
        <v/>
      </c>
      <c r="O1958" t="s">
        <v>3110</v>
      </c>
      <c r="P1958" s="34" t="str">
        <f t="shared" si="155"/>
        <v/>
      </c>
      <c r="V1958" t="s">
        <v>16</v>
      </c>
      <c r="W1958" t="s">
        <v>1670</v>
      </c>
      <c r="X1958" t="s">
        <v>1671</v>
      </c>
      <c r="Y1958" t="s">
        <v>1520</v>
      </c>
      <c r="Z1958" t="s">
        <v>1521</v>
      </c>
      <c r="AA1958" t="s">
        <v>3133</v>
      </c>
      <c r="AB1958" t="s">
        <v>3134</v>
      </c>
    </row>
    <row r="1959" spans="1:28" ht="15" hidden="1" customHeight="1" x14ac:dyDescent="0.2">
      <c r="A1959" t="s">
        <v>1526</v>
      </c>
      <c r="B1959" t="s">
        <v>1490</v>
      </c>
      <c r="C1959" s="50">
        <f t="shared" ca="1" si="153"/>
        <v>38</v>
      </c>
      <c r="D1959" t="s">
        <v>1515</v>
      </c>
      <c r="F1959" s="34" t="str">
        <f>IF(AND(V1959="TEXT",AB1959&lt;&gt;""),"Coded",VLOOKUP(V1959,Lists!$E$1:$F$12,2,FALSE))</f>
        <v>Coded</v>
      </c>
      <c r="G1959" s="50">
        <f t="shared" ca="1" si="154"/>
        <v>4</v>
      </c>
      <c r="H1959" t="s">
        <v>3112</v>
      </c>
      <c r="J1959" s="34" t="str">
        <f t="shared" si="151"/>
        <v/>
      </c>
      <c r="K1959" s="34" t="str">
        <f t="shared" si="152"/>
        <v/>
      </c>
      <c r="O1959" t="s">
        <v>3110</v>
      </c>
      <c r="P1959" s="34" t="str">
        <f t="shared" si="155"/>
        <v/>
      </c>
      <c r="V1959" t="s">
        <v>16</v>
      </c>
      <c r="W1959" t="s">
        <v>1670</v>
      </c>
      <c r="X1959" t="s">
        <v>1671</v>
      </c>
      <c r="Y1959" t="s">
        <v>1520</v>
      </c>
      <c r="Z1959" t="s">
        <v>1521</v>
      </c>
      <c r="AA1959" t="s">
        <v>3112</v>
      </c>
      <c r="AB1959" t="s">
        <v>3113</v>
      </c>
    </row>
    <row r="1960" spans="1:28" ht="15" hidden="1" customHeight="1" x14ac:dyDescent="0.2">
      <c r="A1960" t="s">
        <v>1526</v>
      </c>
      <c r="B1960" t="s">
        <v>1490</v>
      </c>
      <c r="C1960" s="50">
        <f t="shared" ca="1" si="153"/>
        <v>38</v>
      </c>
      <c r="D1960" t="s">
        <v>1515</v>
      </c>
      <c r="F1960" s="34" t="str">
        <f>IF(AND(V1960="TEXT",AB1960&lt;&gt;""),"Coded",VLOOKUP(V1960,Lists!$E$1:$F$12,2,FALSE))</f>
        <v>Coded</v>
      </c>
      <c r="G1960" s="50">
        <f t="shared" ca="1" si="154"/>
        <v>5</v>
      </c>
      <c r="H1960" t="s">
        <v>4841</v>
      </c>
      <c r="J1960" s="34" t="str">
        <f t="shared" si="151"/>
        <v/>
      </c>
      <c r="K1960" s="34" t="str">
        <f t="shared" si="152"/>
        <v/>
      </c>
      <c r="O1960" t="s">
        <v>3110</v>
      </c>
      <c r="P1960" s="34" t="str">
        <f t="shared" si="155"/>
        <v/>
      </c>
      <c r="V1960" t="s">
        <v>16</v>
      </c>
      <c r="W1960" t="s">
        <v>1670</v>
      </c>
      <c r="X1960" t="s">
        <v>1671</v>
      </c>
      <c r="Y1960" t="s">
        <v>1520</v>
      </c>
      <c r="Z1960" t="s">
        <v>1521</v>
      </c>
      <c r="AA1960" t="s">
        <v>4841</v>
      </c>
      <c r="AB1960" t="s">
        <v>4842</v>
      </c>
    </row>
    <row r="1961" spans="1:28" ht="15" hidden="1" customHeight="1" x14ac:dyDescent="0.2">
      <c r="A1961" t="s">
        <v>1526</v>
      </c>
      <c r="B1961" t="s">
        <v>1490</v>
      </c>
      <c r="C1961" s="50">
        <f t="shared" ca="1" si="153"/>
        <v>38</v>
      </c>
      <c r="D1961" t="s">
        <v>1515</v>
      </c>
      <c r="F1961" s="34" t="str">
        <f>IF(AND(V1961="TEXT",AB1961&lt;&gt;""),"Coded",VLOOKUP(V1961,Lists!$E$1:$F$12,2,FALSE))</f>
        <v>Coded</v>
      </c>
      <c r="G1961" s="50">
        <f t="shared" ca="1" si="154"/>
        <v>6</v>
      </c>
      <c r="H1961" t="s">
        <v>3116</v>
      </c>
      <c r="J1961" s="34" t="str">
        <f t="shared" si="151"/>
        <v/>
      </c>
      <c r="K1961" s="34" t="str">
        <f t="shared" si="152"/>
        <v/>
      </c>
      <c r="O1961" t="s">
        <v>3110</v>
      </c>
      <c r="P1961" s="34" t="str">
        <f t="shared" si="155"/>
        <v/>
      </c>
      <c r="V1961" t="s">
        <v>16</v>
      </c>
      <c r="W1961" t="s">
        <v>1670</v>
      </c>
      <c r="X1961" t="s">
        <v>1671</v>
      </c>
      <c r="Y1961" t="s">
        <v>1520</v>
      </c>
      <c r="Z1961" t="s">
        <v>1521</v>
      </c>
      <c r="AA1961" t="s">
        <v>3116</v>
      </c>
      <c r="AB1961" t="s">
        <v>3117</v>
      </c>
    </row>
    <row r="1962" spans="1:28" ht="15" hidden="1" customHeight="1" x14ac:dyDescent="0.2">
      <c r="A1962" t="s">
        <v>1526</v>
      </c>
      <c r="B1962" t="s">
        <v>1490</v>
      </c>
      <c r="C1962" s="50">
        <f t="shared" ca="1" si="153"/>
        <v>38</v>
      </c>
      <c r="D1962" t="s">
        <v>1515</v>
      </c>
      <c r="F1962" s="34" t="str">
        <f>IF(AND(V1962="TEXT",AB1962&lt;&gt;""),"Coded",VLOOKUP(V1962,Lists!$E$1:$F$12,2,FALSE))</f>
        <v>Coded</v>
      </c>
      <c r="G1962" s="50">
        <f t="shared" ca="1" si="154"/>
        <v>7</v>
      </c>
      <c r="H1962" t="s">
        <v>3331</v>
      </c>
      <c r="J1962" s="34" t="str">
        <f t="shared" si="151"/>
        <v/>
      </c>
      <c r="K1962" s="34" t="str">
        <f t="shared" si="152"/>
        <v/>
      </c>
      <c r="O1962" t="s">
        <v>3110</v>
      </c>
      <c r="P1962" s="34" t="str">
        <f t="shared" si="155"/>
        <v/>
      </c>
      <c r="V1962" t="s">
        <v>16</v>
      </c>
      <c r="W1962" t="s">
        <v>1670</v>
      </c>
      <c r="X1962" t="s">
        <v>1671</v>
      </c>
      <c r="Y1962" t="s">
        <v>1520</v>
      </c>
      <c r="Z1962" t="s">
        <v>1521</v>
      </c>
      <c r="AA1962" t="s">
        <v>3331</v>
      </c>
      <c r="AB1962" t="s">
        <v>4843</v>
      </c>
    </row>
    <row r="1963" spans="1:28" ht="15" hidden="1" customHeight="1" x14ac:dyDescent="0.2">
      <c r="A1963" t="s">
        <v>1526</v>
      </c>
      <c r="B1963" t="s">
        <v>1490</v>
      </c>
      <c r="C1963" s="50">
        <f t="shared" ca="1" si="153"/>
        <v>38</v>
      </c>
      <c r="D1963" t="s">
        <v>1515</v>
      </c>
      <c r="F1963" s="34" t="str">
        <f>IF(AND(V1963="TEXT",AB1963&lt;&gt;""),"Coded",VLOOKUP(V1963,Lists!$E$1:$F$12,2,FALSE))</f>
        <v>Coded</v>
      </c>
      <c r="G1963" s="50">
        <f t="shared" ca="1" si="154"/>
        <v>8</v>
      </c>
      <c r="H1963" t="s">
        <v>4844</v>
      </c>
      <c r="J1963" s="34" t="str">
        <f t="shared" si="151"/>
        <v/>
      </c>
      <c r="K1963" s="34" t="str">
        <f t="shared" si="152"/>
        <v/>
      </c>
      <c r="O1963" t="s">
        <v>3110</v>
      </c>
      <c r="P1963" s="34" t="str">
        <f t="shared" si="155"/>
        <v/>
      </c>
      <c r="V1963" t="s">
        <v>16</v>
      </c>
      <c r="W1963" t="s">
        <v>1670</v>
      </c>
      <c r="X1963" t="s">
        <v>1671</v>
      </c>
      <c r="Y1963" t="s">
        <v>1520</v>
      </c>
      <c r="Z1963" t="s">
        <v>1521</v>
      </c>
      <c r="AA1963" t="s">
        <v>4844</v>
      </c>
      <c r="AB1963" t="s">
        <v>4845</v>
      </c>
    </row>
    <row r="1964" spans="1:28" ht="15" hidden="1" customHeight="1" x14ac:dyDescent="0.2">
      <c r="A1964" t="s">
        <v>1526</v>
      </c>
      <c r="B1964" t="s">
        <v>1490</v>
      </c>
      <c r="C1964" s="50">
        <f t="shared" ca="1" si="153"/>
        <v>38</v>
      </c>
      <c r="D1964" t="s">
        <v>1515</v>
      </c>
      <c r="F1964" s="34" t="str">
        <f>IF(AND(V1964="TEXT",AB1964&lt;&gt;""),"Coded",VLOOKUP(V1964,Lists!$E$1:$F$12,2,FALSE))</f>
        <v>Coded</v>
      </c>
      <c r="G1964" s="50">
        <f t="shared" ca="1" si="154"/>
        <v>9</v>
      </c>
      <c r="H1964" t="s">
        <v>4846</v>
      </c>
      <c r="J1964" s="34" t="str">
        <f t="shared" si="151"/>
        <v/>
      </c>
      <c r="K1964" s="34" t="str">
        <f t="shared" si="152"/>
        <v/>
      </c>
      <c r="O1964" t="s">
        <v>3110</v>
      </c>
      <c r="P1964" s="34" t="str">
        <f t="shared" si="155"/>
        <v/>
      </c>
      <c r="V1964" t="s">
        <v>16</v>
      </c>
      <c r="W1964" t="s">
        <v>1670</v>
      </c>
      <c r="X1964" t="s">
        <v>1671</v>
      </c>
      <c r="Y1964" t="s">
        <v>1520</v>
      </c>
      <c r="Z1964" t="s">
        <v>1521</v>
      </c>
      <c r="AA1964" t="s">
        <v>4846</v>
      </c>
      <c r="AB1964" t="s">
        <v>4847</v>
      </c>
    </row>
    <row r="1965" spans="1:28" ht="15" hidden="1" customHeight="1" x14ac:dyDescent="0.2">
      <c r="A1965" t="s">
        <v>1526</v>
      </c>
      <c r="B1965" t="s">
        <v>1490</v>
      </c>
      <c r="C1965" s="50">
        <f t="shared" ca="1" si="153"/>
        <v>38</v>
      </c>
      <c r="D1965" t="s">
        <v>1515</v>
      </c>
      <c r="F1965" s="34" t="str">
        <f>IF(AND(V1965="TEXT",AB1965&lt;&gt;""),"Coded",VLOOKUP(V1965,Lists!$E$1:$F$12,2,FALSE))</f>
        <v>Coded</v>
      </c>
      <c r="G1965" s="50">
        <f t="shared" ca="1" si="154"/>
        <v>10</v>
      </c>
      <c r="H1965" t="s">
        <v>3120</v>
      </c>
      <c r="J1965" s="34" t="str">
        <f t="shared" si="151"/>
        <v/>
      </c>
      <c r="K1965" s="34" t="str">
        <f t="shared" si="152"/>
        <v/>
      </c>
      <c r="O1965" t="s">
        <v>3110</v>
      </c>
      <c r="P1965" s="34" t="str">
        <f t="shared" si="155"/>
        <v/>
      </c>
      <c r="V1965" t="s">
        <v>16</v>
      </c>
      <c r="W1965" t="s">
        <v>1670</v>
      </c>
      <c r="X1965" t="s">
        <v>1671</v>
      </c>
      <c r="Y1965" t="s">
        <v>1520</v>
      </c>
      <c r="Z1965" t="s">
        <v>1521</v>
      </c>
      <c r="AA1965" t="s">
        <v>3120</v>
      </c>
      <c r="AB1965" t="s">
        <v>3121</v>
      </c>
    </row>
    <row r="1966" spans="1:28" ht="15" hidden="1" customHeight="1" x14ac:dyDescent="0.2">
      <c r="A1966" t="s">
        <v>1526</v>
      </c>
      <c r="B1966" t="s">
        <v>1490</v>
      </c>
      <c r="C1966" s="50">
        <f t="shared" ca="1" si="153"/>
        <v>38</v>
      </c>
      <c r="D1966" t="s">
        <v>1515</v>
      </c>
      <c r="F1966" s="34" t="str">
        <f>IF(AND(V1966="TEXT",AB1966&lt;&gt;""),"Coded",VLOOKUP(V1966,Lists!$E$1:$F$12,2,FALSE))</f>
        <v>Coded</v>
      </c>
      <c r="G1966" s="50">
        <f t="shared" ca="1" si="154"/>
        <v>11</v>
      </c>
      <c r="H1966" t="s">
        <v>580</v>
      </c>
      <c r="J1966" s="34" t="str">
        <f t="shared" si="151"/>
        <v/>
      </c>
      <c r="K1966" s="34" t="str">
        <f t="shared" si="152"/>
        <v/>
      </c>
      <c r="O1966" t="s">
        <v>3110</v>
      </c>
      <c r="P1966" s="34" t="str">
        <f t="shared" si="155"/>
        <v/>
      </c>
      <c r="V1966" t="s">
        <v>16</v>
      </c>
      <c r="W1966" t="s">
        <v>1670</v>
      </c>
      <c r="X1966" t="s">
        <v>1671</v>
      </c>
      <c r="Y1966" t="s">
        <v>1520</v>
      </c>
      <c r="Z1966" t="s">
        <v>1521</v>
      </c>
      <c r="AA1966" t="s">
        <v>580</v>
      </c>
      <c r="AB1966" t="s">
        <v>3154</v>
      </c>
    </row>
    <row r="1967" spans="1:28" ht="15" hidden="1" customHeight="1" x14ac:dyDescent="0.2">
      <c r="A1967" t="s">
        <v>1526</v>
      </c>
      <c r="B1967" t="s">
        <v>1490</v>
      </c>
      <c r="C1967" s="50">
        <f t="shared" ca="1" si="153"/>
        <v>38</v>
      </c>
      <c r="D1967" t="s">
        <v>1515</v>
      </c>
      <c r="F1967" s="34" t="str">
        <f>IF(AND(V1967="TEXT",AB1967&lt;&gt;""),"Coded",VLOOKUP(V1967,Lists!$E$1:$F$12,2,FALSE))</f>
        <v>Coded</v>
      </c>
      <c r="G1967" s="50">
        <f t="shared" ca="1" si="154"/>
        <v>12</v>
      </c>
      <c r="H1967" t="s">
        <v>3140</v>
      </c>
      <c r="J1967" s="34" t="str">
        <f t="shared" si="151"/>
        <v/>
      </c>
      <c r="K1967" s="34" t="str">
        <f t="shared" si="152"/>
        <v/>
      </c>
      <c r="O1967" t="s">
        <v>3110</v>
      </c>
      <c r="P1967" s="34" t="str">
        <f t="shared" si="155"/>
        <v/>
      </c>
      <c r="V1967" t="s">
        <v>16</v>
      </c>
      <c r="W1967" t="s">
        <v>1670</v>
      </c>
      <c r="X1967" t="s">
        <v>1671</v>
      </c>
      <c r="Y1967" t="s">
        <v>1520</v>
      </c>
      <c r="Z1967" t="s">
        <v>1521</v>
      </c>
      <c r="AA1967" t="s">
        <v>3140</v>
      </c>
      <c r="AB1967" t="s">
        <v>3141</v>
      </c>
    </row>
    <row r="1968" spans="1:28" ht="15" hidden="1" customHeight="1" x14ac:dyDescent="0.2">
      <c r="A1968" t="s">
        <v>1526</v>
      </c>
      <c r="B1968" t="s">
        <v>1490</v>
      </c>
      <c r="C1968" s="50">
        <f t="shared" ca="1" si="153"/>
        <v>38</v>
      </c>
      <c r="D1968" t="s">
        <v>1515</v>
      </c>
      <c r="F1968" s="34" t="str">
        <f>IF(AND(V1968="TEXT",AB1968&lt;&gt;""),"Coded",VLOOKUP(V1968,Lists!$E$1:$F$12,2,FALSE))</f>
        <v>Coded</v>
      </c>
      <c r="G1968" s="50">
        <f t="shared" ca="1" si="154"/>
        <v>13</v>
      </c>
      <c r="H1968" t="s">
        <v>3126</v>
      </c>
      <c r="J1968" s="34" t="str">
        <f t="shared" si="151"/>
        <v/>
      </c>
      <c r="K1968" s="34" t="str">
        <f t="shared" si="152"/>
        <v/>
      </c>
      <c r="O1968" t="s">
        <v>3110</v>
      </c>
      <c r="P1968" s="34" t="str">
        <f t="shared" si="155"/>
        <v/>
      </c>
      <c r="V1968" t="s">
        <v>16</v>
      </c>
      <c r="W1968" t="s">
        <v>1670</v>
      </c>
      <c r="X1968" t="s">
        <v>1671</v>
      </c>
      <c r="Y1968" t="s">
        <v>1520</v>
      </c>
      <c r="Z1968" t="s">
        <v>1521</v>
      </c>
      <c r="AA1968" t="s">
        <v>3126</v>
      </c>
      <c r="AB1968" t="s">
        <v>3127</v>
      </c>
    </row>
    <row r="1969" spans="1:31" ht="15" hidden="1" customHeight="1" x14ac:dyDescent="0.2">
      <c r="A1969" s="58" t="s">
        <v>1526</v>
      </c>
      <c r="B1969" s="58" t="s">
        <v>1490</v>
      </c>
      <c r="C1969" s="57">
        <f t="shared" ca="1" si="153"/>
        <v>39</v>
      </c>
      <c r="D1969" s="58" t="s">
        <v>5482</v>
      </c>
      <c r="E1969" s="58"/>
      <c r="F1969" s="56" t="str">
        <f>IF(AND(V1969="TEXT",AB1969&lt;&gt;""),"Coded",VLOOKUP(V1969,Lists!$E$1:$F$12,2,FALSE))</f>
        <v>Date</v>
      </c>
      <c r="G1969" s="57" t="str">
        <f t="shared" ca="1" si="154"/>
        <v/>
      </c>
      <c r="H1969" s="58" t="s">
        <v>1015</v>
      </c>
      <c r="J1969" s="34" t="str">
        <f t="shared" si="151"/>
        <v/>
      </c>
      <c r="K1969" s="34" t="str">
        <f t="shared" si="152"/>
        <v/>
      </c>
      <c r="O1969" t="s">
        <v>4978</v>
      </c>
      <c r="P1969" s="34" t="str">
        <f t="shared" si="155"/>
        <v/>
      </c>
      <c r="V1969" t="s">
        <v>28</v>
      </c>
      <c r="W1969" t="s">
        <v>5483</v>
      </c>
      <c r="X1969" t="s">
        <v>5484</v>
      </c>
      <c r="Y1969" t="s">
        <v>1015</v>
      </c>
      <c r="Z1969" t="s">
        <v>1015</v>
      </c>
      <c r="AA1969" t="s">
        <v>1015</v>
      </c>
      <c r="AB1969" t="s">
        <v>1015</v>
      </c>
      <c r="AD1969" t="s">
        <v>5472</v>
      </c>
    </row>
    <row r="1970" spans="1:31" ht="15" hidden="1" customHeight="1" x14ac:dyDescent="0.2">
      <c r="A1970" t="s">
        <v>1526</v>
      </c>
      <c r="B1970" t="s">
        <v>5030</v>
      </c>
      <c r="C1970" s="50">
        <f t="shared" ca="1" si="153"/>
        <v>40</v>
      </c>
      <c r="D1970" t="s">
        <v>5031</v>
      </c>
      <c r="F1970" s="34" t="str">
        <f>IF(AND(V1970="TEXT",AB1970&lt;&gt;""),"Coded",VLOOKUP(V1970,Lists!$E$1:$F$12,2,FALSE))</f>
        <v>Boolean</v>
      </c>
      <c r="G1970" s="50" t="str">
        <f t="shared" ca="1" si="154"/>
        <v/>
      </c>
      <c r="H1970" t="s">
        <v>1015</v>
      </c>
      <c r="J1970" s="34" t="str">
        <f t="shared" si="151"/>
        <v>Yes/no</v>
      </c>
      <c r="K1970" s="34" t="str">
        <f t="shared" si="152"/>
        <v/>
      </c>
      <c r="O1970" t="s">
        <v>1015</v>
      </c>
      <c r="P1970" s="34" t="str">
        <f t="shared" si="155"/>
        <v/>
      </c>
      <c r="V1970" t="s">
        <v>24</v>
      </c>
      <c r="W1970" t="s">
        <v>5485</v>
      </c>
      <c r="X1970" t="s">
        <v>5486</v>
      </c>
      <c r="Y1970" t="s">
        <v>1015</v>
      </c>
      <c r="Z1970" t="s">
        <v>1015</v>
      </c>
      <c r="AA1970" t="s">
        <v>1015</v>
      </c>
      <c r="AB1970" t="s">
        <v>1015</v>
      </c>
    </row>
    <row r="1971" spans="1:31" ht="15" hidden="1" customHeight="1" x14ac:dyDescent="0.2">
      <c r="A1971" t="s">
        <v>1526</v>
      </c>
      <c r="B1971" t="s">
        <v>5030</v>
      </c>
      <c r="C1971" s="50">
        <f t="shared" ca="1" si="153"/>
        <v>41</v>
      </c>
      <c r="D1971" t="s">
        <v>5048</v>
      </c>
      <c r="F1971" s="34" t="str">
        <f>IF(AND(V1971="TEXT",AB1971&lt;&gt;""),"Coded",VLOOKUP(V1971,Lists!$E$1:$F$12,2,FALSE))</f>
        <v>Date</v>
      </c>
      <c r="G1971" s="50" t="str">
        <f t="shared" ca="1" si="154"/>
        <v/>
      </c>
      <c r="H1971" t="s">
        <v>1015</v>
      </c>
      <c r="J1971" s="34" t="str">
        <f t="shared" si="151"/>
        <v/>
      </c>
      <c r="K1971" s="34" t="str">
        <f t="shared" si="152"/>
        <v/>
      </c>
      <c r="O1971" t="s">
        <v>5487</v>
      </c>
      <c r="P1971" s="34" t="str">
        <f t="shared" si="155"/>
        <v/>
      </c>
      <c r="V1971" t="s">
        <v>28</v>
      </c>
      <c r="W1971" t="s">
        <v>5488</v>
      </c>
      <c r="X1971" t="s">
        <v>5489</v>
      </c>
      <c r="Y1971" t="s">
        <v>1015</v>
      </c>
      <c r="Z1971" t="s">
        <v>1015</v>
      </c>
      <c r="AA1971" t="s">
        <v>1015</v>
      </c>
      <c r="AB1971" t="s">
        <v>1015</v>
      </c>
    </row>
    <row r="1972" spans="1:31" ht="15" hidden="1" customHeight="1" x14ac:dyDescent="0.2">
      <c r="A1972" t="s">
        <v>1526</v>
      </c>
      <c r="B1972" t="s">
        <v>5030</v>
      </c>
      <c r="C1972" s="50">
        <f t="shared" ca="1" si="153"/>
        <v>42</v>
      </c>
      <c r="D1972" t="s">
        <v>5034</v>
      </c>
      <c r="F1972" s="34" t="str">
        <f>IF(AND(V1972="TEXT",AB1972&lt;&gt;""),"Coded",VLOOKUP(V1972,Lists!$E$1:$F$12,2,FALSE))</f>
        <v>Text</v>
      </c>
      <c r="G1972" s="50" t="str">
        <f t="shared" ca="1" si="154"/>
        <v/>
      </c>
      <c r="H1972" t="s">
        <v>1015</v>
      </c>
      <c r="J1972" s="34" t="str">
        <f t="shared" si="151"/>
        <v/>
      </c>
      <c r="K1972" s="34">
        <f t="shared" si="152"/>
        <v>50</v>
      </c>
      <c r="L1972" t="s">
        <v>5490</v>
      </c>
      <c r="O1972" t="s">
        <v>5487</v>
      </c>
      <c r="P1972" s="34" t="str">
        <f t="shared" si="155"/>
        <v/>
      </c>
      <c r="V1972" t="s">
        <v>16</v>
      </c>
      <c r="W1972" t="s">
        <v>5491</v>
      </c>
      <c r="X1972" t="s">
        <v>5492</v>
      </c>
      <c r="Y1972" t="s">
        <v>1015</v>
      </c>
      <c r="Z1972" t="s">
        <v>1015</v>
      </c>
      <c r="AA1972" t="s">
        <v>1015</v>
      </c>
      <c r="AB1972" t="s">
        <v>1015</v>
      </c>
    </row>
    <row r="1973" spans="1:31" ht="15" hidden="1" customHeight="1" x14ac:dyDescent="0.2">
      <c r="A1973" t="s">
        <v>1526</v>
      </c>
      <c r="B1973" t="s">
        <v>5030</v>
      </c>
      <c r="C1973" s="50">
        <f t="shared" ca="1" si="153"/>
        <v>43</v>
      </c>
      <c r="D1973" t="s">
        <v>5037</v>
      </c>
      <c r="F1973" s="34" t="str">
        <f>IF(AND(V1973="TEXT",AB1973&lt;&gt;""),"Coded",VLOOKUP(V1973,Lists!$E$1:$F$12,2,FALSE))</f>
        <v>Coded</v>
      </c>
      <c r="G1973" s="50">
        <f t="shared" ca="1" si="154"/>
        <v>1</v>
      </c>
      <c r="H1973" t="s">
        <v>5493</v>
      </c>
      <c r="J1973" s="34" t="str">
        <f t="shared" si="151"/>
        <v/>
      </c>
      <c r="K1973" s="34" t="str">
        <f t="shared" si="152"/>
        <v/>
      </c>
      <c r="O1973" t="s">
        <v>5487</v>
      </c>
      <c r="P1973" s="34" t="str">
        <f t="shared" si="155"/>
        <v/>
      </c>
      <c r="V1973" t="s">
        <v>16</v>
      </c>
      <c r="W1973" t="s">
        <v>5494</v>
      </c>
      <c r="X1973" t="s">
        <v>5495</v>
      </c>
      <c r="Y1973" t="s">
        <v>5496</v>
      </c>
      <c r="Z1973" t="s">
        <v>5497</v>
      </c>
      <c r="AA1973" t="s">
        <v>5493</v>
      </c>
      <c r="AB1973" t="s">
        <v>5498</v>
      </c>
    </row>
    <row r="1974" spans="1:31" ht="15" hidden="1" customHeight="1" x14ac:dyDescent="0.2">
      <c r="A1974" t="s">
        <v>1526</v>
      </c>
      <c r="B1974" t="s">
        <v>5030</v>
      </c>
      <c r="C1974" s="50">
        <f t="shared" ca="1" si="153"/>
        <v>43</v>
      </c>
      <c r="D1974" t="s">
        <v>5037</v>
      </c>
      <c r="F1974" s="34" t="str">
        <f>IF(AND(V1974="TEXT",AB1974&lt;&gt;""),"Coded",VLOOKUP(V1974,Lists!$E$1:$F$12,2,FALSE))</f>
        <v>Coded</v>
      </c>
      <c r="G1974" s="50">
        <f t="shared" ca="1" si="154"/>
        <v>2</v>
      </c>
      <c r="H1974" t="s">
        <v>5044</v>
      </c>
      <c r="J1974" s="34" t="str">
        <f t="shared" si="151"/>
        <v/>
      </c>
      <c r="K1974" s="34" t="str">
        <f t="shared" si="152"/>
        <v/>
      </c>
      <c r="O1974" t="s">
        <v>5487</v>
      </c>
      <c r="P1974" s="34" t="str">
        <f t="shared" si="155"/>
        <v/>
      </c>
      <c r="V1974" t="s">
        <v>16</v>
      </c>
      <c r="W1974" t="s">
        <v>5494</v>
      </c>
      <c r="X1974" t="s">
        <v>5495</v>
      </c>
      <c r="Y1974" t="s">
        <v>5496</v>
      </c>
      <c r="Z1974" t="s">
        <v>5497</v>
      </c>
      <c r="AA1974" t="s">
        <v>5044</v>
      </c>
      <c r="AB1974" t="s">
        <v>5499</v>
      </c>
    </row>
    <row r="1975" spans="1:31" ht="15" hidden="1" customHeight="1" x14ac:dyDescent="0.2">
      <c r="A1975" t="s">
        <v>1526</v>
      </c>
      <c r="B1975" t="s">
        <v>5030</v>
      </c>
      <c r="C1975" s="50">
        <f t="shared" ca="1" si="153"/>
        <v>43</v>
      </c>
      <c r="D1975" t="s">
        <v>5037</v>
      </c>
      <c r="F1975" s="34" t="str">
        <f>IF(AND(V1975="TEXT",AB1975&lt;&gt;""),"Coded",VLOOKUP(V1975,Lists!$E$1:$F$12,2,FALSE))</f>
        <v>Coded</v>
      </c>
      <c r="G1975" s="50">
        <f t="shared" ca="1" si="154"/>
        <v>3</v>
      </c>
      <c r="H1975" t="s">
        <v>5500</v>
      </c>
      <c r="J1975" s="34" t="str">
        <f t="shared" si="151"/>
        <v/>
      </c>
      <c r="K1975" s="34" t="str">
        <f t="shared" si="152"/>
        <v/>
      </c>
      <c r="O1975" t="s">
        <v>5487</v>
      </c>
      <c r="P1975" s="34" t="str">
        <f t="shared" si="155"/>
        <v/>
      </c>
      <c r="V1975" t="s">
        <v>16</v>
      </c>
      <c r="W1975" t="s">
        <v>5494</v>
      </c>
      <c r="X1975" t="s">
        <v>5495</v>
      </c>
      <c r="Y1975" t="s">
        <v>5496</v>
      </c>
      <c r="Z1975" t="s">
        <v>5497</v>
      </c>
      <c r="AA1975" t="s">
        <v>5500</v>
      </c>
      <c r="AB1975" t="s">
        <v>5501</v>
      </c>
    </row>
    <row r="1976" spans="1:31" ht="15" hidden="1" customHeight="1" x14ac:dyDescent="0.2">
      <c r="A1976" t="s">
        <v>1526</v>
      </c>
      <c r="B1976" t="s">
        <v>5030</v>
      </c>
      <c r="C1976" s="50">
        <f t="shared" ca="1" si="153"/>
        <v>43</v>
      </c>
      <c r="D1976" t="s">
        <v>5037</v>
      </c>
      <c r="F1976" s="34" t="str">
        <f>IF(AND(V1976="TEXT",AB1976&lt;&gt;""),"Coded",VLOOKUP(V1976,Lists!$E$1:$F$12,2,FALSE))</f>
        <v>Coded</v>
      </c>
      <c r="G1976" s="50">
        <f t="shared" ca="1" si="154"/>
        <v>4</v>
      </c>
      <c r="H1976" t="s">
        <v>5502</v>
      </c>
      <c r="J1976" s="34" t="str">
        <f t="shared" si="151"/>
        <v/>
      </c>
      <c r="K1976" s="34" t="str">
        <f t="shared" si="152"/>
        <v/>
      </c>
      <c r="O1976" t="s">
        <v>5487</v>
      </c>
      <c r="P1976" s="34" t="str">
        <f t="shared" si="155"/>
        <v/>
      </c>
      <c r="V1976" t="s">
        <v>16</v>
      </c>
      <c r="W1976" t="s">
        <v>5494</v>
      </c>
      <c r="X1976" t="s">
        <v>5495</v>
      </c>
      <c r="Y1976" t="s">
        <v>5496</v>
      </c>
      <c r="Z1976" t="s">
        <v>5497</v>
      </c>
      <c r="AA1976" t="s">
        <v>5502</v>
      </c>
      <c r="AB1976" t="s">
        <v>5503</v>
      </c>
    </row>
    <row r="1977" spans="1:31" ht="15" hidden="1" customHeight="1" x14ac:dyDescent="0.2">
      <c r="A1977" t="s">
        <v>1526</v>
      </c>
      <c r="B1977" t="s">
        <v>5030</v>
      </c>
      <c r="C1977" s="50">
        <f t="shared" ca="1" si="153"/>
        <v>43</v>
      </c>
      <c r="D1977" t="s">
        <v>5037</v>
      </c>
      <c r="F1977" s="34" t="str">
        <f>IF(AND(V1977="TEXT",AB1977&lt;&gt;""),"Coded",VLOOKUP(V1977,Lists!$E$1:$F$12,2,FALSE))</f>
        <v>Coded</v>
      </c>
      <c r="G1977" s="50">
        <f t="shared" ca="1" si="154"/>
        <v>5</v>
      </c>
      <c r="H1977" t="s">
        <v>5504</v>
      </c>
      <c r="J1977" s="34" t="str">
        <f t="shared" si="151"/>
        <v/>
      </c>
      <c r="K1977" s="34" t="str">
        <f t="shared" si="152"/>
        <v/>
      </c>
      <c r="O1977" t="s">
        <v>5487</v>
      </c>
      <c r="P1977" s="34" t="str">
        <f t="shared" si="155"/>
        <v/>
      </c>
      <c r="V1977" t="s">
        <v>16</v>
      </c>
      <c r="W1977" t="s">
        <v>5494</v>
      </c>
      <c r="X1977" t="s">
        <v>5495</v>
      </c>
      <c r="Y1977" t="s">
        <v>5496</v>
      </c>
      <c r="Z1977" t="s">
        <v>5497</v>
      </c>
      <c r="AA1977" t="s">
        <v>5504</v>
      </c>
      <c r="AB1977" t="s">
        <v>5505</v>
      </c>
    </row>
    <row r="1978" spans="1:31" ht="15" hidden="1" customHeight="1" x14ac:dyDescent="0.2">
      <c r="A1978" t="s">
        <v>1526</v>
      </c>
      <c r="B1978" t="s">
        <v>5030</v>
      </c>
      <c r="C1978" s="50">
        <f t="shared" ca="1" si="153"/>
        <v>43</v>
      </c>
      <c r="D1978" t="s">
        <v>5037</v>
      </c>
      <c r="F1978" s="34" t="str">
        <f>IF(AND(V1978="TEXT",AB1978&lt;&gt;""),"Coded",VLOOKUP(V1978,Lists!$E$1:$F$12,2,FALSE))</f>
        <v>Coded</v>
      </c>
      <c r="G1978" s="50">
        <f t="shared" ca="1" si="154"/>
        <v>6</v>
      </c>
      <c r="H1978" t="s">
        <v>5506</v>
      </c>
      <c r="J1978" s="34" t="str">
        <f t="shared" si="151"/>
        <v/>
      </c>
      <c r="K1978" s="34" t="str">
        <f t="shared" si="152"/>
        <v/>
      </c>
      <c r="O1978" t="s">
        <v>5487</v>
      </c>
      <c r="P1978" s="34" t="str">
        <f t="shared" si="155"/>
        <v/>
      </c>
      <c r="V1978" t="s">
        <v>16</v>
      </c>
      <c r="W1978" t="s">
        <v>5494</v>
      </c>
      <c r="X1978" t="s">
        <v>5495</v>
      </c>
      <c r="Y1978" t="s">
        <v>5496</v>
      </c>
      <c r="Z1978" t="s">
        <v>5497</v>
      </c>
      <c r="AA1978" t="s">
        <v>5506</v>
      </c>
      <c r="AB1978" t="s">
        <v>5507</v>
      </c>
    </row>
    <row r="1979" spans="1:31" ht="15" hidden="1" customHeight="1" x14ac:dyDescent="0.2">
      <c r="A1979" t="s">
        <v>1526</v>
      </c>
      <c r="B1979" t="s">
        <v>5030</v>
      </c>
      <c r="C1979" s="50">
        <f t="shared" ca="1" si="153"/>
        <v>43</v>
      </c>
      <c r="D1979" t="s">
        <v>5037</v>
      </c>
      <c r="F1979" s="34" t="str">
        <f>IF(AND(V1979="TEXT",AB1979&lt;&gt;""),"Coded",VLOOKUP(V1979,Lists!$E$1:$F$12,2,FALSE))</f>
        <v>Coded</v>
      </c>
      <c r="G1979" s="50">
        <f t="shared" ca="1" si="154"/>
        <v>7</v>
      </c>
      <c r="H1979" t="s">
        <v>5508</v>
      </c>
      <c r="J1979" s="34" t="str">
        <f t="shared" si="151"/>
        <v/>
      </c>
      <c r="K1979" s="34" t="str">
        <f t="shared" si="152"/>
        <v/>
      </c>
      <c r="O1979" t="s">
        <v>5487</v>
      </c>
      <c r="P1979" s="34" t="str">
        <f t="shared" si="155"/>
        <v/>
      </c>
      <c r="V1979" t="s">
        <v>16</v>
      </c>
      <c r="W1979" t="s">
        <v>5494</v>
      </c>
      <c r="X1979" t="s">
        <v>5495</v>
      </c>
      <c r="Y1979" t="s">
        <v>5496</v>
      </c>
      <c r="Z1979" t="s">
        <v>5497</v>
      </c>
      <c r="AA1979" t="s">
        <v>5508</v>
      </c>
      <c r="AB1979" t="s">
        <v>5509</v>
      </c>
    </row>
    <row r="1980" spans="1:31" ht="15" hidden="1" customHeight="1" x14ac:dyDescent="0.2">
      <c r="A1980" t="s">
        <v>1526</v>
      </c>
      <c r="B1980" t="s">
        <v>5030</v>
      </c>
      <c r="C1980" s="50">
        <f t="shared" ca="1" si="153"/>
        <v>43</v>
      </c>
      <c r="D1980" t="s">
        <v>5037</v>
      </c>
      <c r="F1980" s="34" t="str">
        <f>IF(AND(V1980="TEXT",AB1980&lt;&gt;""),"Coded",VLOOKUP(V1980,Lists!$E$1:$F$12,2,FALSE))</f>
        <v>Coded</v>
      </c>
      <c r="G1980" s="50">
        <f t="shared" ca="1" si="154"/>
        <v>8</v>
      </c>
      <c r="H1980" t="s">
        <v>5510</v>
      </c>
      <c r="J1980" s="34" t="str">
        <f t="shared" si="151"/>
        <v/>
      </c>
      <c r="K1980" s="34" t="str">
        <f t="shared" si="152"/>
        <v/>
      </c>
      <c r="O1980" t="s">
        <v>5487</v>
      </c>
      <c r="P1980" s="34" t="str">
        <f t="shared" si="155"/>
        <v/>
      </c>
      <c r="V1980" t="s">
        <v>16</v>
      </c>
      <c r="W1980" t="s">
        <v>5494</v>
      </c>
      <c r="X1980" t="s">
        <v>5495</v>
      </c>
      <c r="Y1980" t="s">
        <v>5496</v>
      </c>
      <c r="Z1980" t="s">
        <v>5497</v>
      </c>
      <c r="AA1980" t="s">
        <v>5510</v>
      </c>
      <c r="AB1980" t="s">
        <v>5511</v>
      </c>
    </row>
    <row r="1981" spans="1:31" ht="15" hidden="1" customHeight="1" x14ac:dyDescent="0.2">
      <c r="A1981" t="s">
        <v>1526</v>
      </c>
      <c r="B1981" t="s">
        <v>5030</v>
      </c>
      <c r="C1981" s="50">
        <f t="shared" ca="1" si="153"/>
        <v>43</v>
      </c>
      <c r="D1981" t="s">
        <v>5037</v>
      </c>
      <c r="F1981" s="34" t="str">
        <f>IF(AND(V1981="TEXT",AB1981&lt;&gt;""),"Coded",VLOOKUP(V1981,Lists!$E$1:$F$12,2,FALSE))</f>
        <v>Coded</v>
      </c>
      <c r="G1981" s="50">
        <f t="shared" ca="1" si="154"/>
        <v>9</v>
      </c>
      <c r="H1981" t="s">
        <v>5512</v>
      </c>
      <c r="J1981" s="34" t="str">
        <f t="shared" si="151"/>
        <v/>
      </c>
      <c r="K1981" s="34" t="str">
        <f t="shared" si="152"/>
        <v/>
      </c>
      <c r="O1981" t="s">
        <v>5487</v>
      </c>
      <c r="P1981" s="34" t="str">
        <f t="shared" si="155"/>
        <v/>
      </c>
      <c r="V1981" t="s">
        <v>16</v>
      </c>
      <c r="W1981" t="s">
        <v>5494</v>
      </c>
      <c r="X1981" t="s">
        <v>5495</v>
      </c>
      <c r="Y1981" t="s">
        <v>5496</v>
      </c>
      <c r="Z1981" t="s">
        <v>5497</v>
      </c>
      <c r="AA1981" t="s">
        <v>5512</v>
      </c>
      <c r="AB1981" t="s">
        <v>5513</v>
      </c>
    </row>
    <row r="1982" spans="1:31" ht="15" hidden="1" customHeight="1" x14ac:dyDescent="0.2">
      <c r="A1982" t="s">
        <v>1526</v>
      </c>
      <c r="B1982" t="s">
        <v>5030</v>
      </c>
      <c r="C1982" s="50">
        <f t="shared" ca="1" si="153"/>
        <v>43</v>
      </c>
      <c r="D1982" t="s">
        <v>5037</v>
      </c>
      <c r="F1982" s="34" t="str">
        <f>IF(AND(V1982="TEXT",AB1982&lt;&gt;""),"Coded",VLOOKUP(V1982,Lists!$E$1:$F$12,2,FALSE))</f>
        <v>Coded</v>
      </c>
      <c r="G1982" s="50">
        <f t="shared" ca="1" si="154"/>
        <v>10</v>
      </c>
      <c r="H1982" t="s">
        <v>5514</v>
      </c>
      <c r="J1982" s="34" t="str">
        <f t="shared" si="151"/>
        <v/>
      </c>
      <c r="K1982" s="34" t="str">
        <f t="shared" si="152"/>
        <v/>
      </c>
      <c r="O1982" t="s">
        <v>5487</v>
      </c>
      <c r="P1982" s="34" t="str">
        <f t="shared" si="155"/>
        <v/>
      </c>
      <c r="V1982" t="s">
        <v>16</v>
      </c>
      <c r="W1982" t="s">
        <v>5494</v>
      </c>
      <c r="X1982" t="s">
        <v>5495</v>
      </c>
      <c r="Y1982" t="s">
        <v>5496</v>
      </c>
      <c r="Z1982" t="s">
        <v>5497</v>
      </c>
      <c r="AA1982" t="s">
        <v>5514</v>
      </c>
      <c r="AB1982" t="s">
        <v>5515</v>
      </c>
    </row>
    <row r="1983" spans="1:31" ht="15" hidden="1" customHeight="1" x14ac:dyDescent="0.2">
      <c r="A1983" t="s">
        <v>1526</v>
      </c>
      <c r="B1983" t="s">
        <v>5030</v>
      </c>
      <c r="C1983" s="50">
        <f t="shared" ca="1" si="153"/>
        <v>44</v>
      </c>
      <c r="D1983" t="s">
        <v>150</v>
      </c>
      <c r="F1983" s="34" t="str">
        <f>IF(AND(V1983="TEXT",AB1983&lt;&gt;""),"Coded",VLOOKUP(V1983,Lists!$E$1:$F$12,2,FALSE))</f>
        <v>Text</v>
      </c>
      <c r="G1983" s="50" t="str">
        <f t="shared" ca="1" si="154"/>
        <v/>
      </c>
      <c r="H1983" t="s">
        <v>1015</v>
      </c>
      <c r="J1983" s="34" t="str">
        <f t="shared" si="151"/>
        <v/>
      </c>
      <c r="K1983" s="34">
        <f t="shared" si="152"/>
        <v>255</v>
      </c>
      <c r="O1983" t="s">
        <v>5487</v>
      </c>
      <c r="P1983" s="34" t="str">
        <f t="shared" si="155"/>
        <v/>
      </c>
      <c r="V1983" t="s">
        <v>36</v>
      </c>
      <c r="W1983" t="s">
        <v>5466</v>
      </c>
      <c r="X1983" t="s">
        <v>5467</v>
      </c>
      <c r="Y1983" t="s">
        <v>1015</v>
      </c>
      <c r="Z1983" t="s">
        <v>1015</v>
      </c>
      <c r="AA1983" t="s">
        <v>1015</v>
      </c>
      <c r="AB1983" t="s">
        <v>1015</v>
      </c>
      <c r="AE1983" t="s">
        <v>5516</v>
      </c>
    </row>
    <row r="1984" spans="1:31" ht="15" hidden="1" customHeight="1" x14ac:dyDescent="0.2">
      <c r="A1984" s="58" t="s">
        <v>1526</v>
      </c>
      <c r="B1984" s="58" t="s">
        <v>5075</v>
      </c>
      <c r="C1984" s="57">
        <f t="shared" ca="1" si="153"/>
        <v>45</v>
      </c>
      <c r="D1984" s="58" t="s">
        <v>4400</v>
      </c>
      <c r="E1984" s="58"/>
      <c r="F1984" s="56" t="str">
        <f>IF(AND(V1984="TEXT",AB1984&lt;&gt;""),"Coded",VLOOKUP(V1984,Lists!$E$1:$F$12,2,FALSE))</f>
        <v>Coded</v>
      </c>
      <c r="G1984" s="57">
        <f t="shared" ca="1" si="154"/>
        <v>1</v>
      </c>
      <c r="H1984" s="58" t="s">
        <v>2683</v>
      </c>
      <c r="J1984" s="34" t="str">
        <f t="shared" si="151"/>
        <v/>
      </c>
      <c r="K1984" s="34" t="str">
        <f t="shared" si="152"/>
        <v/>
      </c>
      <c r="O1984" t="s">
        <v>5052</v>
      </c>
      <c r="P1984" s="34" t="str">
        <f t="shared" si="155"/>
        <v/>
      </c>
      <c r="V1984" t="s">
        <v>16</v>
      </c>
      <c r="W1984" t="s">
        <v>1819</v>
      </c>
      <c r="X1984" t="s">
        <v>1820</v>
      </c>
      <c r="Y1984" t="s">
        <v>1192</v>
      </c>
      <c r="Z1984" t="s">
        <v>1193</v>
      </c>
      <c r="AA1984" t="s">
        <v>2683</v>
      </c>
      <c r="AB1984" t="s">
        <v>2684</v>
      </c>
    </row>
    <row r="1985" spans="1:28" ht="15" hidden="1" customHeight="1" x14ac:dyDescent="0.2">
      <c r="A1985" s="58" t="s">
        <v>1526</v>
      </c>
      <c r="B1985" s="58" t="s">
        <v>5075</v>
      </c>
      <c r="C1985" s="57">
        <f t="shared" ca="1" si="153"/>
        <v>45</v>
      </c>
      <c r="D1985" s="58" t="s">
        <v>4400</v>
      </c>
      <c r="E1985" s="58"/>
      <c r="F1985" s="56" t="str">
        <f>IF(AND(V1985="TEXT",AB1985&lt;&gt;""),"Coded",VLOOKUP(V1985,Lists!$E$1:$F$12,2,FALSE))</f>
        <v>Coded</v>
      </c>
      <c r="G1985" s="57">
        <f t="shared" ca="1" si="154"/>
        <v>2</v>
      </c>
      <c r="H1985" s="58" t="s">
        <v>2627</v>
      </c>
      <c r="J1985" s="34" t="str">
        <f t="shared" si="151"/>
        <v/>
      </c>
      <c r="K1985" s="34" t="str">
        <f t="shared" si="152"/>
        <v/>
      </c>
      <c r="O1985" t="s">
        <v>5052</v>
      </c>
      <c r="P1985" s="34" t="str">
        <f t="shared" si="155"/>
        <v/>
      </c>
      <c r="V1985" t="s">
        <v>16</v>
      </c>
      <c r="W1985" t="s">
        <v>1819</v>
      </c>
      <c r="X1985" t="s">
        <v>1820</v>
      </c>
      <c r="Y1985" t="s">
        <v>1192</v>
      </c>
      <c r="Z1985" t="s">
        <v>1193</v>
      </c>
      <c r="AA1985" t="s">
        <v>2627</v>
      </c>
      <c r="AB1985" t="s">
        <v>2631</v>
      </c>
    </row>
    <row r="1986" spans="1:28" ht="15" hidden="1" customHeight="1" x14ac:dyDescent="0.2">
      <c r="A1986" s="58" t="s">
        <v>1526</v>
      </c>
      <c r="B1986" s="58" t="s">
        <v>5075</v>
      </c>
      <c r="C1986" s="57">
        <f t="shared" ca="1" si="153"/>
        <v>45</v>
      </c>
      <c r="D1986" s="58" t="s">
        <v>4400</v>
      </c>
      <c r="E1986" s="58"/>
      <c r="F1986" s="56" t="str">
        <f>IF(AND(V1986="TEXT",AB1986&lt;&gt;""),"Coded",VLOOKUP(V1986,Lists!$E$1:$F$12,2,FALSE))</f>
        <v>Coded</v>
      </c>
      <c r="G1986" s="57">
        <f t="shared" ca="1" si="154"/>
        <v>3</v>
      </c>
      <c r="H1986" s="58" t="s">
        <v>4401</v>
      </c>
      <c r="J1986" s="34" t="str">
        <f t="shared" si="151"/>
        <v/>
      </c>
      <c r="K1986" s="34" t="str">
        <f t="shared" si="152"/>
        <v/>
      </c>
      <c r="O1986" t="s">
        <v>5052</v>
      </c>
      <c r="P1986" s="34" t="str">
        <f t="shared" si="155"/>
        <v/>
      </c>
      <c r="V1986" t="s">
        <v>16</v>
      </c>
      <c r="W1986" t="s">
        <v>1819</v>
      </c>
      <c r="X1986" t="s">
        <v>1820</v>
      </c>
      <c r="Y1986" t="s">
        <v>1192</v>
      </c>
      <c r="Z1986" t="s">
        <v>1193</v>
      </c>
      <c r="AA1986" t="s">
        <v>4401</v>
      </c>
      <c r="AB1986" t="s">
        <v>4402</v>
      </c>
    </row>
    <row r="1987" spans="1:28" ht="15" hidden="1" customHeight="1" x14ac:dyDescent="0.2">
      <c r="A1987" s="58" t="s">
        <v>1526</v>
      </c>
      <c r="B1987" s="58" t="s">
        <v>5075</v>
      </c>
      <c r="C1987" s="57">
        <f t="shared" ca="1" si="153"/>
        <v>45</v>
      </c>
      <c r="D1987" s="58" t="s">
        <v>4400</v>
      </c>
      <c r="E1987" s="58"/>
      <c r="F1987" s="56" t="str">
        <f>IF(AND(V1987="TEXT",AB1987&lt;&gt;""),"Coded",VLOOKUP(V1987,Lists!$E$1:$F$12,2,FALSE))</f>
        <v>Coded</v>
      </c>
      <c r="G1987" s="57">
        <f t="shared" ca="1" si="154"/>
        <v>4</v>
      </c>
      <c r="H1987" s="58" t="s">
        <v>2656</v>
      </c>
      <c r="J1987" s="34" t="str">
        <f t="shared" ref="J1987:J2050" si="156">IF(V1987="BOOLEAN","Yes/no",IF(V1987="TRUE_ONLY","True only",IF(V1987="INTEGER","Integer",IF(V1987="INTEGER_ZERO_OR_POSITIVE","Integer zero or positive",""))))</f>
        <v/>
      </c>
      <c r="K1987" s="34" t="str">
        <f t="shared" ref="K1987:K2050" si="157">IF(V1987="LONG_TEXT",255,IF(AND(V1987="TEXT",AB1987=""),50,""))</f>
        <v/>
      </c>
      <c r="O1987" t="s">
        <v>5052</v>
      </c>
      <c r="P1987" s="34" t="str">
        <f t="shared" si="155"/>
        <v/>
      </c>
      <c r="V1987" t="s">
        <v>16</v>
      </c>
      <c r="W1987" t="s">
        <v>1819</v>
      </c>
      <c r="X1987" t="s">
        <v>1820</v>
      </c>
      <c r="Y1987" t="s">
        <v>1192</v>
      </c>
      <c r="Z1987" t="s">
        <v>1193</v>
      </c>
      <c r="AA1987" t="s">
        <v>2656</v>
      </c>
      <c r="AB1987" t="s">
        <v>2660</v>
      </c>
    </row>
    <row r="1988" spans="1:28" ht="15" hidden="1" customHeight="1" x14ac:dyDescent="0.2">
      <c r="A1988" s="58" t="s">
        <v>1526</v>
      </c>
      <c r="B1988" s="58" t="s">
        <v>5075</v>
      </c>
      <c r="C1988" s="57">
        <f t="shared" ref="C1988:C2051" ca="1" si="158">IF(A1988&lt;&gt;OFFSET(A1988,-1,0),1,OFFSET(C1988,-1,0)+IF(D1988=OFFSET(D1988,-1,0),0,1))</f>
        <v>45</v>
      </c>
      <c r="D1988" s="58" t="s">
        <v>4400</v>
      </c>
      <c r="E1988" s="58"/>
      <c r="F1988" s="56" t="str">
        <f>IF(AND(V1988="TEXT",AB1988&lt;&gt;""),"Coded",VLOOKUP(V1988,Lists!$E$1:$F$12,2,FALSE))</f>
        <v>Coded</v>
      </c>
      <c r="G1988" s="57">
        <f t="shared" ca="1" si="154"/>
        <v>5</v>
      </c>
      <c r="H1988" s="58" t="s">
        <v>2638</v>
      </c>
      <c r="J1988" s="34" t="str">
        <f t="shared" si="156"/>
        <v/>
      </c>
      <c r="K1988" s="34" t="str">
        <f t="shared" si="157"/>
        <v/>
      </c>
      <c r="O1988" t="s">
        <v>5052</v>
      </c>
      <c r="P1988" s="34" t="str">
        <f t="shared" si="155"/>
        <v/>
      </c>
      <c r="V1988" t="s">
        <v>16</v>
      </c>
      <c r="W1988" t="s">
        <v>1819</v>
      </c>
      <c r="X1988" t="s">
        <v>1820</v>
      </c>
      <c r="Y1988" t="s">
        <v>1192</v>
      </c>
      <c r="Z1988" t="s">
        <v>1193</v>
      </c>
      <c r="AA1988" t="s">
        <v>2638</v>
      </c>
      <c r="AB1988" t="s">
        <v>2639</v>
      </c>
    </row>
    <row r="1989" spans="1:28" ht="15" hidden="1" customHeight="1" x14ac:dyDescent="0.2">
      <c r="A1989" s="58" t="s">
        <v>1526</v>
      </c>
      <c r="B1989" s="58" t="s">
        <v>5075</v>
      </c>
      <c r="C1989" s="57">
        <f t="shared" ca="1" si="158"/>
        <v>45</v>
      </c>
      <c r="D1989" s="58" t="s">
        <v>4400</v>
      </c>
      <c r="E1989" s="58"/>
      <c r="F1989" s="56" t="str">
        <f>IF(AND(V1989="TEXT",AB1989&lt;&gt;""),"Coded",VLOOKUP(V1989,Lists!$E$1:$F$12,2,FALSE))</f>
        <v>Coded</v>
      </c>
      <c r="G1989" s="57">
        <f t="shared" ref="G1989:G2052" ca="1" si="159">IF(F1989="Coded",IF(D1989&lt;&gt;OFFSET(D1989,-1,0),1,_xlfn.MAXIFS(INDIRECT("G$1:G"&amp;ROW()-1),INDIRECT("A$1:A"&amp;ROW()-1),A1989,INDIRECT("D$1:D"&amp;ROW()-1),D1989)+1),"")</f>
        <v>6</v>
      </c>
      <c r="H1989" s="58" t="s">
        <v>2693</v>
      </c>
      <c r="J1989" s="34" t="str">
        <f t="shared" si="156"/>
        <v/>
      </c>
      <c r="K1989" s="34" t="str">
        <f t="shared" si="157"/>
        <v/>
      </c>
      <c r="O1989" t="s">
        <v>5052</v>
      </c>
      <c r="P1989" s="34" t="str">
        <f t="shared" si="155"/>
        <v/>
      </c>
      <c r="V1989" t="s">
        <v>16</v>
      </c>
      <c r="W1989" t="s">
        <v>1819</v>
      </c>
      <c r="X1989" t="s">
        <v>1820</v>
      </c>
      <c r="Y1989" t="s">
        <v>1192</v>
      </c>
      <c r="Z1989" t="s">
        <v>1193</v>
      </c>
      <c r="AA1989" t="s">
        <v>2693</v>
      </c>
      <c r="AB1989" t="s">
        <v>2696</v>
      </c>
    </row>
    <row r="1990" spans="1:28" ht="15" hidden="1" customHeight="1" x14ac:dyDescent="0.2">
      <c r="A1990" s="58" t="s">
        <v>1526</v>
      </c>
      <c r="B1990" s="58" t="s">
        <v>5075</v>
      </c>
      <c r="C1990" s="57">
        <f t="shared" ca="1" si="158"/>
        <v>45</v>
      </c>
      <c r="D1990" s="58" t="s">
        <v>4400</v>
      </c>
      <c r="E1990" s="58"/>
      <c r="F1990" s="56" t="str">
        <f>IF(AND(V1990="TEXT",AB1990&lt;&gt;""),"Coded",VLOOKUP(V1990,Lists!$E$1:$F$12,2,FALSE))</f>
        <v>Coded</v>
      </c>
      <c r="G1990" s="57">
        <f t="shared" ca="1" si="159"/>
        <v>7</v>
      </c>
      <c r="H1990" s="58" t="s">
        <v>2713</v>
      </c>
      <c r="J1990" s="34" t="str">
        <f t="shared" si="156"/>
        <v/>
      </c>
      <c r="K1990" s="34" t="str">
        <f t="shared" si="157"/>
        <v/>
      </c>
      <c r="O1990" t="s">
        <v>5052</v>
      </c>
      <c r="P1990" s="34" t="str">
        <f t="shared" si="155"/>
        <v/>
      </c>
      <c r="V1990" t="s">
        <v>16</v>
      </c>
      <c r="W1990" t="s">
        <v>1819</v>
      </c>
      <c r="X1990" t="s">
        <v>1820</v>
      </c>
      <c r="Y1990" t="s">
        <v>1192</v>
      </c>
      <c r="Z1990" t="s">
        <v>1193</v>
      </c>
      <c r="AA1990" t="s">
        <v>2713</v>
      </c>
      <c r="AB1990" t="s">
        <v>2714</v>
      </c>
    </row>
    <row r="1991" spans="1:28" ht="15" hidden="1" customHeight="1" x14ac:dyDescent="0.2">
      <c r="A1991" s="58" t="s">
        <v>1526</v>
      </c>
      <c r="B1991" s="58" t="s">
        <v>5075</v>
      </c>
      <c r="C1991" s="57">
        <f t="shared" ca="1" si="158"/>
        <v>45</v>
      </c>
      <c r="D1991" s="58" t="s">
        <v>4400</v>
      </c>
      <c r="E1991" s="58"/>
      <c r="F1991" s="56" t="str">
        <f>IF(AND(V1991="TEXT",AB1991&lt;&gt;""),"Coded",VLOOKUP(V1991,Lists!$E$1:$F$12,2,FALSE))</f>
        <v>Coded</v>
      </c>
      <c r="G1991" s="57">
        <f t="shared" ca="1" si="159"/>
        <v>8</v>
      </c>
      <c r="H1991" s="58" t="s">
        <v>4403</v>
      </c>
      <c r="J1991" s="34" t="str">
        <f t="shared" si="156"/>
        <v/>
      </c>
      <c r="K1991" s="34" t="str">
        <f t="shared" si="157"/>
        <v/>
      </c>
      <c r="O1991" t="s">
        <v>5052</v>
      </c>
      <c r="P1991" s="34" t="str">
        <f t="shared" si="155"/>
        <v/>
      </c>
      <c r="V1991" t="s">
        <v>16</v>
      </c>
      <c r="W1991" t="s">
        <v>1819</v>
      </c>
      <c r="X1991" t="s">
        <v>1820</v>
      </c>
      <c r="Y1991" t="s">
        <v>1192</v>
      </c>
      <c r="Z1991" t="s">
        <v>1193</v>
      </c>
      <c r="AA1991" t="s">
        <v>4403</v>
      </c>
      <c r="AB1991" t="s">
        <v>4404</v>
      </c>
    </row>
    <row r="1992" spans="1:28" ht="15" hidden="1" customHeight="1" x14ac:dyDescent="0.2">
      <c r="A1992" s="58" t="s">
        <v>1526</v>
      </c>
      <c r="B1992" s="58" t="s">
        <v>5075</v>
      </c>
      <c r="C1992" s="57">
        <f t="shared" ca="1" si="158"/>
        <v>45</v>
      </c>
      <c r="D1992" s="58" t="s">
        <v>4400</v>
      </c>
      <c r="E1992" s="58"/>
      <c r="F1992" s="56" t="str">
        <f>IF(AND(V1992="TEXT",AB1992&lt;&gt;""),"Coded",VLOOKUP(V1992,Lists!$E$1:$F$12,2,FALSE))</f>
        <v>Coded</v>
      </c>
      <c r="G1992" s="57">
        <f t="shared" ca="1" si="159"/>
        <v>9</v>
      </c>
      <c r="H1992" s="58" t="s">
        <v>2717</v>
      </c>
      <c r="J1992" s="34" t="str">
        <f t="shared" si="156"/>
        <v/>
      </c>
      <c r="K1992" s="34" t="str">
        <f t="shared" si="157"/>
        <v/>
      </c>
      <c r="O1992" t="s">
        <v>5052</v>
      </c>
      <c r="P1992" s="34" t="str">
        <f t="shared" si="155"/>
        <v/>
      </c>
      <c r="V1992" t="s">
        <v>16</v>
      </c>
      <c r="W1992" t="s">
        <v>1819</v>
      </c>
      <c r="X1992" t="s">
        <v>1820</v>
      </c>
      <c r="Y1992" t="s">
        <v>1192</v>
      </c>
      <c r="Z1992" t="s">
        <v>1193</v>
      </c>
      <c r="AA1992" t="s">
        <v>2717</v>
      </c>
      <c r="AB1992" t="s">
        <v>2720</v>
      </c>
    </row>
    <row r="1993" spans="1:28" ht="15" hidden="1" customHeight="1" x14ac:dyDescent="0.2">
      <c r="A1993" s="58" t="s">
        <v>1526</v>
      </c>
      <c r="B1993" s="58" t="s">
        <v>5075</v>
      </c>
      <c r="C1993" s="57">
        <f t="shared" ca="1" si="158"/>
        <v>45</v>
      </c>
      <c r="D1993" s="58" t="s">
        <v>4400</v>
      </c>
      <c r="E1993" s="58"/>
      <c r="F1993" s="56" t="str">
        <f>IF(AND(V1993="TEXT",AB1993&lt;&gt;""),"Coded",VLOOKUP(V1993,Lists!$E$1:$F$12,2,FALSE))</f>
        <v>Coded</v>
      </c>
      <c r="G1993" s="57">
        <f t="shared" ca="1" si="159"/>
        <v>10</v>
      </c>
      <c r="H1993" s="58" t="s">
        <v>2687</v>
      </c>
      <c r="J1993" s="34" t="str">
        <f t="shared" si="156"/>
        <v/>
      </c>
      <c r="K1993" s="34" t="str">
        <f t="shared" si="157"/>
        <v/>
      </c>
      <c r="O1993" t="s">
        <v>5052</v>
      </c>
      <c r="P1993" s="34" t="str">
        <f t="shared" si="155"/>
        <v/>
      </c>
      <c r="V1993" t="s">
        <v>16</v>
      </c>
      <c r="W1993" t="s">
        <v>1819</v>
      </c>
      <c r="X1993" t="s">
        <v>1820</v>
      </c>
      <c r="Y1993" t="s">
        <v>1192</v>
      </c>
      <c r="Z1993" t="s">
        <v>1193</v>
      </c>
      <c r="AA1993" t="s">
        <v>2687</v>
      </c>
      <c r="AB1993" t="s">
        <v>2690</v>
      </c>
    </row>
    <row r="1994" spans="1:28" ht="15" hidden="1" customHeight="1" x14ac:dyDescent="0.2">
      <c r="A1994" s="58" t="s">
        <v>1526</v>
      </c>
      <c r="B1994" s="58" t="s">
        <v>5075</v>
      </c>
      <c r="C1994" s="57">
        <f t="shared" ca="1" si="158"/>
        <v>45</v>
      </c>
      <c r="D1994" s="58" t="s">
        <v>4400</v>
      </c>
      <c r="E1994" s="58"/>
      <c r="F1994" s="56" t="str">
        <f>IF(AND(V1994="TEXT",AB1994&lt;&gt;""),"Coded",VLOOKUP(V1994,Lists!$E$1:$F$12,2,FALSE))</f>
        <v>Coded</v>
      </c>
      <c r="G1994" s="57">
        <f t="shared" ca="1" si="159"/>
        <v>11</v>
      </c>
      <c r="H1994" s="58" t="s">
        <v>2668</v>
      </c>
      <c r="J1994" s="34" t="str">
        <f t="shared" si="156"/>
        <v/>
      </c>
      <c r="K1994" s="34" t="str">
        <f t="shared" si="157"/>
        <v/>
      </c>
      <c r="O1994" t="s">
        <v>5052</v>
      </c>
      <c r="P1994" s="34" t="str">
        <f t="shared" si="155"/>
        <v/>
      </c>
      <c r="V1994" t="s">
        <v>16</v>
      </c>
      <c r="W1994" t="s">
        <v>1819</v>
      </c>
      <c r="X1994" t="s">
        <v>1820</v>
      </c>
      <c r="Y1994" t="s">
        <v>1192</v>
      </c>
      <c r="Z1994" t="s">
        <v>1193</v>
      </c>
      <c r="AA1994" t="s">
        <v>2668</v>
      </c>
      <c r="AB1994" t="s">
        <v>2671</v>
      </c>
    </row>
    <row r="1995" spans="1:28" ht="15" hidden="1" customHeight="1" x14ac:dyDescent="0.2">
      <c r="A1995" s="58" t="s">
        <v>1526</v>
      </c>
      <c r="B1995" s="58" t="s">
        <v>5075</v>
      </c>
      <c r="C1995" s="57">
        <f t="shared" ca="1" si="158"/>
        <v>45</v>
      </c>
      <c r="D1995" s="58" t="s">
        <v>4400</v>
      </c>
      <c r="E1995" s="58"/>
      <c r="F1995" s="56" t="str">
        <f>IF(AND(V1995="TEXT",AB1995&lt;&gt;""),"Coded",VLOOKUP(V1995,Lists!$E$1:$F$12,2,FALSE))</f>
        <v>Coded</v>
      </c>
      <c r="G1995" s="57">
        <f t="shared" ca="1" si="159"/>
        <v>12</v>
      </c>
      <c r="H1995" s="58" t="s">
        <v>2707</v>
      </c>
      <c r="J1995" s="34" t="str">
        <f t="shared" si="156"/>
        <v/>
      </c>
      <c r="K1995" s="34" t="str">
        <f t="shared" si="157"/>
        <v/>
      </c>
      <c r="O1995" t="s">
        <v>5052</v>
      </c>
      <c r="P1995" s="34" t="str">
        <f t="shared" si="155"/>
        <v/>
      </c>
      <c r="V1995" t="s">
        <v>16</v>
      </c>
      <c r="W1995" t="s">
        <v>1819</v>
      </c>
      <c r="X1995" t="s">
        <v>1820</v>
      </c>
      <c r="Y1995" t="s">
        <v>1192</v>
      </c>
      <c r="Z1995" t="s">
        <v>1193</v>
      </c>
      <c r="AA1995" t="s">
        <v>2707</v>
      </c>
      <c r="AB1995" t="s">
        <v>2708</v>
      </c>
    </row>
    <row r="1996" spans="1:28" ht="15" hidden="1" customHeight="1" x14ac:dyDescent="0.2">
      <c r="A1996" s="58" t="s">
        <v>1526</v>
      </c>
      <c r="B1996" s="58" t="s">
        <v>5075</v>
      </c>
      <c r="C1996" s="57">
        <f t="shared" ca="1" si="158"/>
        <v>45</v>
      </c>
      <c r="D1996" s="58" t="s">
        <v>4400</v>
      </c>
      <c r="E1996" s="58"/>
      <c r="F1996" s="56" t="str">
        <f>IF(AND(V1996="TEXT",AB1996&lt;&gt;""),"Coded",VLOOKUP(V1996,Lists!$E$1:$F$12,2,FALSE))</f>
        <v>Coded</v>
      </c>
      <c r="G1996" s="57">
        <f t="shared" ca="1" si="159"/>
        <v>13</v>
      </c>
      <c r="H1996" s="58" t="s">
        <v>2652</v>
      </c>
      <c r="J1996" s="34" t="str">
        <f t="shared" si="156"/>
        <v/>
      </c>
      <c r="K1996" s="34" t="str">
        <f t="shared" si="157"/>
        <v/>
      </c>
      <c r="O1996" t="s">
        <v>5052</v>
      </c>
      <c r="P1996" s="34" t="str">
        <f t="shared" si="155"/>
        <v/>
      </c>
      <c r="V1996" t="s">
        <v>16</v>
      </c>
      <c r="W1996" t="s">
        <v>1819</v>
      </c>
      <c r="X1996" t="s">
        <v>1820</v>
      </c>
      <c r="Y1996" t="s">
        <v>1192</v>
      </c>
      <c r="Z1996" t="s">
        <v>1193</v>
      </c>
      <c r="AA1996" t="s">
        <v>2652</v>
      </c>
      <c r="AB1996" t="s">
        <v>2653</v>
      </c>
    </row>
    <row r="1997" spans="1:28" ht="15" hidden="1" customHeight="1" x14ac:dyDescent="0.2">
      <c r="A1997" s="58" t="s">
        <v>1526</v>
      </c>
      <c r="B1997" s="58" t="s">
        <v>5075</v>
      </c>
      <c r="C1997" s="57">
        <f t="shared" ca="1" si="158"/>
        <v>45</v>
      </c>
      <c r="D1997" s="58" t="s">
        <v>4400</v>
      </c>
      <c r="E1997" s="58"/>
      <c r="F1997" s="56" t="str">
        <f>IF(AND(V1997="TEXT",AB1997&lt;&gt;""),"Coded",VLOOKUP(V1997,Lists!$E$1:$F$12,2,FALSE))</f>
        <v>Coded</v>
      </c>
      <c r="G1997" s="57">
        <f t="shared" ca="1" si="159"/>
        <v>14</v>
      </c>
      <c r="H1997" s="58" t="s">
        <v>2395</v>
      </c>
      <c r="J1997" s="34" t="str">
        <f t="shared" si="156"/>
        <v/>
      </c>
      <c r="K1997" s="34" t="str">
        <f t="shared" si="157"/>
        <v/>
      </c>
      <c r="O1997" t="s">
        <v>5052</v>
      </c>
      <c r="P1997" s="34" t="str">
        <f t="shared" si="155"/>
        <v/>
      </c>
      <c r="V1997" t="s">
        <v>16</v>
      </c>
      <c r="W1997" t="s">
        <v>1819</v>
      </c>
      <c r="X1997" t="s">
        <v>1820</v>
      </c>
      <c r="Y1997" t="s">
        <v>1192</v>
      </c>
      <c r="Z1997" t="s">
        <v>1193</v>
      </c>
      <c r="AA1997" t="s">
        <v>2395</v>
      </c>
      <c r="AB1997" t="s">
        <v>2700</v>
      </c>
    </row>
    <row r="1998" spans="1:28" ht="15" hidden="1" customHeight="1" x14ac:dyDescent="0.2">
      <c r="A1998" s="58" t="s">
        <v>1526</v>
      </c>
      <c r="B1998" s="58" t="s">
        <v>5075</v>
      </c>
      <c r="C1998" s="57">
        <f t="shared" ca="1" si="158"/>
        <v>45</v>
      </c>
      <c r="D1998" s="58" t="s">
        <v>4400</v>
      </c>
      <c r="E1998" s="58"/>
      <c r="F1998" s="56" t="str">
        <f>IF(AND(V1998="TEXT",AB1998&lt;&gt;""),"Coded",VLOOKUP(V1998,Lists!$E$1:$F$12,2,FALSE))</f>
        <v>Coded</v>
      </c>
      <c r="G1998" s="57">
        <f t="shared" ca="1" si="159"/>
        <v>15</v>
      </c>
      <c r="H1998" s="58" t="s">
        <v>2728</v>
      </c>
      <c r="J1998" s="34" t="str">
        <f t="shared" si="156"/>
        <v/>
      </c>
      <c r="K1998" s="34" t="str">
        <f t="shared" si="157"/>
        <v/>
      </c>
      <c r="O1998" t="s">
        <v>5052</v>
      </c>
      <c r="P1998" s="34" t="str">
        <f t="shared" si="155"/>
        <v/>
      </c>
      <c r="V1998" t="s">
        <v>16</v>
      </c>
      <c r="W1998" t="s">
        <v>1819</v>
      </c>
      <c r="X1998" t="s">
        <v>1820</v>
      </c>
      <c r="Y1998" t="s">
        <v>1192</v>
      </c>
      <c r="Z1998" t="s">
        <v>1193</v>
      </c>
      <c r="AA1998" t="s">
        <v>2728</v>
      </c>
      <c r="AB1998" t="s">
        <v>2729</v>
      </c>
    </row>
    <row r="1999" spans="1:28" ht="15" hidden="1" customHeight="1" x14ac:dyDescent="0.2">
      <c r="A1999" s="58" t="s">
        <v>1526</v>
      </c>
      <c r="B1999" s="58" t="s">
        <v>5075</v>
      </c>
      <c r="C1999" s="57">
        <f t="shared" ca="1" si="158"/>
        <v>45</v>
      </c>
      <c r="D1999" s="58" t="s">
        <v>4400</v>
      </c>
      <c r="E1999" s="58"/>
      <c r="F1999" s="56" t="str">
        <f>IF(AND(V1999="TEXT",AB1999&lt;&gt;""),"Coded",VLOOKUP(V1999,Lists!$E$1:$F$12,2,FALSE))</f>
        <v>Coded</v>
      </c>
      <c r="G1999" s="57">
        <f t="shared" ca="1" si="159"/>
        <v>16</v>
      </c>
      <c r="H1999" s="58" t="s">
        <v>4405</v>
      </c>
      <c r="J1999" s="34" t="str">
        <f t="shared" si="156"/>
        <v/>
      </c>
      <c r="K1999" s="34" t="str">
        <f t="shared" si="157"/>
        <v/>
      </c>
      <c r="O1999" t="s">
        <v>5052</v>
      </c>
      <c r="P1999" s="34" t="str">
        <f t="shared" si="155"/>
        <v/>
      </c>
      <c r="V1999" t="s">
        <v>16</v>
      </c>
      <c r="W1999" t="s">
        <v>1819</v>
      </c>
      <c r="X1999" t="s">
        <v>1820</v>
      </c>
      <c r="Y1999" t="s">
        <v>1192</v>
      </c>
      <c r="Z1999" t="s">
        <v>1193</v>
      </c>
      <c r="AA1999" t="s">
        <v>4405</v>
      </c>
      <c r="AB1999" t="s">
        <v>4406</v>
      </c>
    </row>
    <row r="2000" spans="1:28" ht="15" hidden="1" customHeight="1" x14ac:dyDescent="0.2">
      <c r="A2000" s="58" t="s">
        <v>1526</v>
      </c>
      <c r="B2000" s="58" t="s">
        <v>5075</v>
      </c>
      <c r="C2000" s="57">
        <f t="shared" ca="1" si="158"/>
        <v>45</v>
      </c>
      <c r="D2000" s="58" t="s">
        <v>4400</v>
      </c>
      <c r="E2000" s="58"/>
      <c r="F2000" s="56" t="str">
        <f>IF(AND(V2000="TEXT",AB2000&lt;&gt;""),"Coded",VLOOKUP(V2000,Lists!$E$1:$F$12,2,FALSE))</f>
        <v>Coded</v>
      </c>
      <c r="G2000" s="57">
        <f t="shared" ca="1" si="159"/>
        <v>17</v>
      </c>
      <c r="H2000" s="58" t="s">
        <v>2664</v>
      </c>
      <c r="J2000" s="34" t="str">
        <f t="shared" si="156"/>
        <v/>
      </c>
      <c r="K2000" s="34" t="str">
        <f t="shared" si="157"/>
        <v/>
      </c>
      <c r="O2000" t="s">
        <v>5052</v>
      </c>
      <c r="P2000" s="34" t="str">
        <f t="shared" si="155"/>
        <v/>
      </c>
      <c r="V2000" t="s">
        <v>16</v>
      </c>
      <c r="W2000" t="s">
        <v>1819</v>
      </c>
      <c r="X2000" t="s">
        <v>1820</v>
      </c>
      <c r="Y2000" t="s">
        <v>1192</v>
      </c>
      <c r="Z2000" t="s">
        <v>1193</v>
      </c>
      <c r="AA2000" t="s">
        <v>2664</v>
      </c>
      <c r="AB2000" t="s">
        <v>2665</v>
      </c>
    </row>
    <row r="2001" spans="1:28" ht="15" hidden="1" customHeight="1" x14ac:dyDescent="0.2">
      <c r="A2001" s="58" t="s">
        <v>1526</v>
      </c>
      <c r="B2001" s="58" t="s">
        <v>5075</v>
      </c>
      <c r="C2001" s="57">
        <f t="shared" ca="1" si="158"/>
        <v>45</v>
      </c>
      <c r="D2001" s="58" t="s">
        <v>4400</v>
      </c>
      <c r="E2001" s="58"/>
      <c r="F2001" s="56" t="str">
        <f>IF(AND(V2001="TEXT",AB2001&lt;&gt;""),"Coded",VLOOKUP(V2001,Lists!$E$1:$F$12,2,FALSE))</f>
        <v>Coded</v>
      </c>
      <c r="G2001" s="57">
        <f t="shared" ca="1" si="159"/>
        <v>18</v>
      </c>
      <c r="H2001" s="58" t="s">
        <v>2740</v>
      </c>
      <c r="J2001" s="34" t="str">
        <f t="shared" si="156"/>
        <v/>
      </c>
      <c r="K2001" s="34" t="str">
        <f t="shared" si="157"/>
        <v/>
      </c>
      <c r="O2001" t="s">
        <v>5052</v>
      </c>
      <c r="P2001" s="34" t="str">
        <f t="shared" si="155"/>
        <v/>
      </c>
      <c r="V2001" t="s">
        <v>16</v>
      </c>
      <c r="W2001" t="s">
        <v>1819</v>
      </c>
      <c r="X2001" t="s">
        <v>1820</v>
      </c>
      <c r="Y2001" t="s">
        <v>1192</v>
      </c>
      <c r="Z2001" t="s">
        <v>1193</v>
      </c>
      <c r="AA2001" t="s">
        <v>2740</v>
      </c>
      <c r="AB2001" t="s">
        <v>2741</v>
      </c>
    </row>
    <row r="2002" spans="1:28" ht="15" hidden="1" customHeight="1" x14ac:dyDescent="0.2">
      <c r="A2002" s="58" t="s">
        <v>1526</v>
      </c>
      <c r="B2002" s="58" t="s">
        <v>5075</v>
      </c>
      <c r="C2002" s="57">
        <f t="shared" ca="1" si="158"/>
        <v>45</v>
      </c>
      <c r="D2002" s="58" t="s">
        <v>4400</v>
      </c>
      <c r="E2002" s="58"/>
      <c r="F2002" s="56" t="str">
        <f>IF(AND(V2002="TEXT",AB2002&lt;&gt;""),"Coded",VLOOKUP(V2002,Lists!$E$1:$F$12,2,FALSE))</f>
        <v>Coded</v>
      </c>
      <c r="G2002" s="57">
        <f t="shared" ca="1" si="159"/>
        <v>19</v>
      </c>
      <c r="H2002" s="58" t="s">
        <v>4407</v>
      </c>
      <c r="J2002" s="34" t="str">
        <f t="shared" si="156"/>
        <v/>
      </c>
      <c r="K2002" s="34" t="str">
        <f t="shared" si="157"/>
        <v/>
      </c>
      <c r="O2002" t="s">
        <v>5052</v>
      </c>
      <c r="P2002" s="34" t="str">
        <f t="shared" ref="P2002:P2065" si="160">IF(RIGHT(TRIM(SUBSTITUTE(D2002,":","")),7)="specify","Hide concept if ["&amp;D2001&amp;"] &lt;&gt; 'Other'","")</f>
        <v/>
      </c>
      <c r="V2002" t="s">
        <v>16</v>
      </c>
      <c r="W2002" t="s">
        <v>1819</v>
      </c>
      <c r="X2002" t="s">
        <v>1820</v>
      </c>
      <c r="Y2002" t="s">
        <v>1192</v>
      </c>
      <c r="Z2002" t="s">
        <v>1193</v>
      </c>
      <c r="AA2002" t="s">
        <v>4407</v>
      </c>
      <c r="AB2002" t="s">
        <v>4408</v>
      </c>
    </row>
    <row r="2003" spans="1:28" ht="15" hidden="1" customHeight="1" x14ac:dyDescent="0.2">
      <c r="A2003" s="58" t="s">
        <v>1526</v>
      </c>
      <c r="B2003" s="58" t="s">
        <v>5075</v>
      </c>
      <c r="C2003" s="57">
        <f t="shared" ca="1" si="158"/>
        <v>45</v>
      </c>
      <c r="D2003" s="58" t="s">
        <v>4400</v>
      </c>
      <c r="E2003" s="58"/>
      <c r="F2003" s="56" t="str">
        <f>IF(AND(V2003="TEXT",AB2003&lt;&gt;""),"Coded",VLOOKUP(V2003,Lists!$E$1:$F$12,2,FALSE))</f>
        <v>Coded</v>
      </c>
      <c r="G2003" s="57">
        <f t="shared" ca="1" si="159"/>
        <v>20</v>
      </c>
      <c r="H2003" s="58" t="s">
        <v>4409</v>
      </c>
      <c r="J2003" s="34" t="str">
        <f t="shared" si="156"/>
        <v/>
      </c>
      <c r="K2003" s="34" t="str">
        <f t="shared" si="157"/>
        <v/>
      </c>
      <c r="O2003" t="s">
        <v>5052</v>
      </c>
      <c r="P2003" s="34" t="str">
        <f t="shared" si="160"/>
        <v/>
      </c>
      <c r="V2003" t="s">
        <v>16</v>
      </c>
      <c r="W2003" t="s">
        <v>1819</v>
      </c>
      <c r="X2003" t="s">
        <v>1820</v>
      </c>
      <c r="Y2003" t="s">
        <v>1192</v>
      </c>
      <c r="Z2003" t="s">
        <v>1193</v>
      </c>
      <c r="AA2003" t="s">
        <v>4409</v>
      </c>
      <c r="AB2003" t="s">
        <v>4410</v>
      </c>
    </row>
    <row r="2004" spans="1:28" ht="15" hidden="1" customHeight="1" x14ac:dyDescent="0.2">
      <c r="A2004" s="58" t="s">
        <v>1526</v>
      </c>
      <c r="B2004" s="58" t="s">
        <v>5075</v>
      </c>
      <c r="C2004" s="57">
        <f t="shared" ca="1" si="158"/>
        <v>45</v>
      </c>
      <c r="D2004" s="58" t="s">
        <v>4400</v>
      </c>
      <c r="E2004" s="58"/>
      <c r="F2004" s="56" t="str">
        <f>IF(AND(V2004="TEXT",AB2004&lt;&gt;""),"Coded",VLOOKUP(V2004,Lists!$E$1:$F$12,2,FALSE))</f>
        <v>Coded</v>
      </c>
      <c r="G2004" s="57">
        <f t="shared" ca="1" si="159"/>
        <v>21</v>
      </c>
      <c r="H2004" s="58" t="s">
        <v>4411</v>
      </c>
      <c r="J2004" s="34" t="str">
        <f t="shared" si="156"/>
        <v/>
      </c>
      <c r="K2004" s="34" t="str">
        <f t="shared" si="157"/>
        <v/>
      </c>
      <c r="O2004" t="s">
        <v>5052</v>
      </c>
      <c r="P2004" s="34" t="str">
        <f t="shared" si="160"/>
        <v/>
      </c>
      <c r="V2004" t="s">
        <v>16</v>
      </c>
      <c r="W2004" t="s">
        <v>1819</v>
      </c>
      <c r="X2004" t="s">
        <v>1820</v>
      </c>
      <c r="Y2004" t="s">
        <v>1192</v>
      </c>
      <c r="Z2004" t="s">
        <v>1193</v>
      </c>
      <c r="AA2004" t="s">
        <v>4411</v>
      </c>
      <c r="AB2004" t="s">
        <v>4412</v>
      </c>
    </row>
    <row r="2005" spans="1:28" ht="15" hidden="1" customHeight="1" x14ac:dyDescent="0.2">
      <c r="A2005" s="58" t="s">
        <v>1526</v>
      </c>
      <c r="B2005" s="58" t="s">
        <v>5075</v>
      </c>
      <c r="C2005" s="57">
        <f t="shared" ca="1" si="158"/>
        <v>45</v>
      </c>
      <c r="D2005" s="58" t="s">
        <v>4400</v>
      </c>
      <c r="E2005" s="58"/>
      <c r="F2005" s="56" t="str">
        <f>IF(AND(V2005="TEXT",AB2005&lt;&gt;""),"Coded",VLOOKUP(V2005,Lists!$E$1:$F$12,2,FALSE))</f>
        <v>Coded</v>
      </c>
      <c r="G2005" s="57">
        <f t="shared" ca="1" si="159"/>
        <v>22</v>
      </c>
      <c r="H2005" s="58" t="s">
        <v>2733</v>
      </c>
      <c r="J2005" s="34" t="str">
        <f t="shared" si="156"/>
        <v/>
      </c>
      <c r="K2005" s="34" t="str">
        <f t="shared" si="157"/>
        <v/>
      </c>
      <c r="O2005" t="s">
        <v>5052</v>
      </c>
      <c r="P2005" s="34" t="str">
        <f t="shared" si="160"/>
        <v/>
      </c>
      <c r="V2005" t="s">
        <v>16</v>
      </c>
      <c r="W2005" t="s">
        <v>1819</v>
      </c>
      <c r="X2005" t="s">
        <v>1820</v>
      </c>
      <c r="Y2005" t="s">
        <v>1192</v>
      </c>
      <c r="Z2005" t="s">
        <v>1193</v>
      </c>
      <c r="AA2005" t="s">
        <v>2733</v>
      </c>
      <c r="AB2005" t="s">
        <v>2734</v>
      </c>
    </row>
    <row r="2006" spans="1:28" ht="15" hidden="1" customHeight="1" x14ac:dyDescent="0.2">
      <c r="A2006" s="58" t="s">
        <v>1526</v>
      </c>
      <c r="B2006" s="58" t="s">
        <v>5075</v>
      </c>
      <c r="C2006" s="57">
        <f t="shared" ca="1" si="158"/>
        <v>45</v>
      </c>
      <c r="D2006" s="58" t="s">
        <v>4400</v>
      </c>
      <c r="E2006" s="58"/>
      <c r="F2006" s="56" t="str">
        <f>IF(AND(V2006="TEXT",AB2006&lt;&gt;""),"Coded",VLOOKUP(V2006,Lists!$E$1:$F$12,2,FALSE))</f>
        <v>Coded</v>
      </c>
      <c r="G2006" s="57">
        <f t="shared" ca="1" si="159"/>
        <v>23</v>
      </c>
      <c r="H2006" s="58" t="s">
        <v>4413</v>
      </c>
      <c r="J2006" s="34" t="str">
        <f t="shared" si="156"/>
        <v/>
      </c>
      <c r="K2006" s="34" t="str">
        <f t="shared" si="157"/>
        <v/>
      </c>
      <c r="O2006" t="s">
        <v>5052</v>
      </c>
      <c r="P2006" s="34" t="str">
        <f t="shared" si="160"/>
        <v/>
      </c>
      <c r="V2006" t="s">
        <v>16</v>
      </c>
      <c r="W2006" t="s">
        <v>1819</v>
      </c>
      <c r="X2006" t="s">
        <v>1820</v>
      </c>
      <c r="Y2006" t="s">
        <v>1192</v>
      </c>
      <c r="Z2006" t="s">
        <v>1193</v>
      </c>
      <c r="AA2006" t="s">
        <v>4413</v>
      </c>
      <c r="AB2006" t="s">
        <v>4414</v>
      </c>
    </row>
    <row r="2007" spans="1:28" ht="15" hidden="1" customHeight="1" x14ac:dyDescent="0.2">
      <c r="A2007" s="58" t="s">
        <v>1526</v>
      </c>
      <c r="B2007" s="58" t="s">
        <v>5075</v>
      </c>
      <c r="C2007" s="57">
        <f t="shared" ca="1" si="158"/>
        <v>45</v>
      </c>
      <c r="D2007" s="58" t="s">
        <v>4400</v>
      </c>
      <c r="E2007" s="58"/>
      <c r="F2007" s="56" t="str">
        <f>IF(AND(V2007="TEXT",AB2007&lt;&gt;""),"Coded",VLOOKUP(V2007,Lists!$E$1:$F$12,2,FALSE))</f>
        <v>Coded</v>
      </c>
      <c r="G2007" s="57">
        <f t="shared" ca="1" si="159"/>
        <v>24</v>
      </c>
      <c r="H2007" s="58" t="s">
        <v>2475</v>
      </c>
      <c r="J2007" s="34" t="str">
        <f t="shared" si="156"/>
        <v/>
      </c>
      <c r="K2007" s="34" t="str">
        <f t="shared" si="157"/>
        <v/>
      </c>
      <c r="O2007" t="s">
        <v>5052</v>
      </c>
      <c r="P2007" s="34" t="str">
        <f t="shared" si="160"/>
        <v/>
      </c>
      <c r="V2007" t="s">
        <v>16</v>
      </c>
      <c r="W2007" t="s">
        <v>1819</v>
      </c>
      <c r="X2007" t="s">
        <v>1820</v>
      </c>
      <c r="Y2007" t="s">
        <v>1192</v>
      </c>
      <c r="Z2007" t="s">
        <v>1193</v>
      </c>
      <c r="AA2007" t="s">
        <v>2475</v>
      </c>
      <c r="AB2007" t="s">
        <v>4415</v>
      </c>
    </row>
    <row r="2008" spans="1:28" ht="15" hidden="1" customHeight="1" x14ac:dyDescent="0.2">
      <c r="A2008" s="58" t="s">
        <v>1526</v>
      </c>
      <c r="B2008" s="58" t="s">
        <v>5075</v>
      </c>
      <c r="C2008" s="57">
        <f t="shared" ca="1" si="158"/>
        <v>45</v>
      </c>
      <c r="D2008" s="58" t="s">
        <v>4400</v>
      </c>
      <c r="E2008" s="58"/>
      <c r="F2008" s="56" t="str">
        <f>IF(AND(V2008="TEXT",AB2008&lt;&gt;""),"Coded",VLOOKUP(V2008,Lists!$E$1:$F$12,2,FALSE))</f>
        <v>Coded</v>
      </c>
      <c r="G2008" s="57">
        <f t="shared" ca="1" si="159"/>
        <v>25</v>
      </c>
      <c r="H2008" s="58" t="s">
        <v>4416</v>
      </c>
      <c r="J2008" s="34" t="str">
        <f t="shared" si="156"/>
        <v/>
      </c>
      <c r="K2008" s="34" t="str">
        <f t="shared" si="157"/>
        <v/>
      </c>
      <c r="O2008" t="s">
        <v>5052</v>
      </c>
      <c r="P2008" s="34" t="str">
        <f t="shared" si="160"/>
        <v/>
      </c>
      <c r="V2008" t="s">
        <v>16</v>
      </c>
      <c r="W2008" t="s">
        <v>1819</v>
      </c>
      <c r="X2008" t="s">
        <v>1820</v>
      </c>
      <c r="Y2008" t="s">
        <v>1192</v>
      </c>
      <c r="Z2008" t="s">
        <v>1193</v>
      </c>
      <c r="AA2008" t="s">
        <v>4416</v>
      </c>
      <c r="AB2008" t="s">
        <v>4417</v>
      </c>
    </row>
    <row r="2009" spans="1:28" ht="15" hidden="1" customHeight="1" x14ac:dyDescent="0.2">
      <c r="A2009" s="58" t="s">
        <v>1526</v>
      </c>
      <c r="B2009" s="58" t="s">
        <v>5075</v>
      </c>
      <c r="C2009" s="57">
        <f t="shared" ca="1" si="158"/>
        <v>45</v>
      </c>
      <c r="D2009" s="58" t="s">
        <v>4400</v>
      </c>
      <c r="E2009" s="58"/>
      <c r="F2009" s="56" t="str">
        <f>IF(AND(V2009="TEXT",AB2009&lt;&gt;""),"Coded",VLOOKUP(V2009,Lists!$E$1:$F$12,2,FALSE))</f>
        <v>Coded</v>
      </c>
      <c r="G2009" s="57">
        <f t="shared" ca="1" si="159"/>
        <v>26</v>
      </c>
      <c r="H2009" s="58" t="s">
        <v>2645</v>
      </c>
      <c r="J2009" s="34" t="str">
        <f t="shared" si="156"/>
        <v/>
      </c>
      <c r="K2009" s="34" t="str">
        <f t="shared" si="157"/>
        <v/>
      </c>
      <c r="O2009" t="s">
        <v>5052</v>
      </c>
      <c r="P2009" s="34" t="str">
        <f t="shared" si="160"/>
        <v/>
      </c>
      <c r="V2009" t="s">
        <v>16</v>
      </c>
      <c r="W2009" t="s">
        <v>1819</v>
      </c>
      <c r="X2009" t="s">
        <v>1820</v>
      </c>
      <c r="Y2009" t="s">
        <v>1192</v>
      </c>
      <c r="Z2009" t="s">
        <v>1193</v>
      </c>
      <c r="AA2009" t="s">
        <v>2645</v>
      </c>
      <c r="AB2009" t="s">
        <v>2646</v>
      </c>
    </row>
    <row r="2010" spans="1:28" ht="15" hidden="1" customHeight="1" x14ac:dyDescent="0.2">
      <c r="A2010" s="58" t="s">
        <v>1526</v>
      </c>
      <c r="B2010" s="58" t="s">
        <v>5075</v>
      </c>
      <c r="C2010" s="57">
        <f t="shared" ca="1" si="158"/>
        <v>45</v>
      </c>
      <c r="D2010" s="58" t="s">
        <v>4400</v>
      </c>
      <c r="E2010" s="58"/>
      <c r="F2010" s="56" t="str">
        <f>IF(AND(V2010="TEXT",AB2010&lt;&gt;""),"Coded",VLOOKUP(V2010,Lists!$E$1:$F$12,2,FALSE))</f>
        <v>Coded</v>
      </c>
      <c r="G2010" s="57">
        <f t="shared" ca="1" si="159"/>
        <v>27</v>
      </c>
      <c r="H2010" s="58" t="s">
        <v>2675</v>
      </c>
      <c r="J2010" s="34" t="str">
        <f t="shared" si="156"/>
        <v/>
      </c>
      <c r="K2010" s="34" t="str">
        <f t="shared" si="157"/>
        <v/>
      </c>
      <c r="O2010" t="s">
        <v>5052</v>
      </c>
      <c r="P2010" s="34" t="str">
        <f t="shared" si="160"/>
        <v/>
      </c>
      <c r="V2010" t="s">
        <v>16</v>
      </c>
      <c r="W2010" t="s">
        <v>1819</v>
      </c>
      <c r="X2010" t="s">
        <v>1820</v>
      </c>
      <c r="Y2010" t="s">
        <v>1192</v>
      </c>
      <c r="Z2010" t="s">
        <v>1193</v>
      </c>
      <c r="AA2010" t="s">
        <v>2675</v>
      </c>
      <c r="AB2010" t="s">
        <v>2676</v>
      </c>
    </row>
    <row r="2011" spans="1:28" ht="15" hidden="1" customHeight="1" x14ac:dyDescent="0.2">
      <c r="A2011" s="58" t="s">
        <v>1526</v>
      </c>
      <c r="B2011" s="58" t="s">
        <v>5075</v>
      </c>
      <c r="C2011" s="57">
        <f t="shared" ca="1" si="158"/>
        <v>45</v>
      </c>
      <c r="D2011" s="58" t="s">
        <v>4400</v>
      </c>
      <c r="E2011" s="58"/>
      <c r="F2011" s="56" t="str">
        <f>IF(AND(V2011="TEXT",AB2011&lt;&gt;""),"Coded",VLOOKUP(V2011,Lists!$E$1:$F$12,2,FALSE))</f>
        <v>Coded</v>
      </c>
      <c r="G2011" s="57">
        <f t="shared" ca="1" si="159"/>
        <v>28</v>
      </c>
      <c r="H2011" s="58" t="s">
        <v>2723</v>
      </c>
      <c r="J2011" s="34" t="str">
        <f t="shared" si="156"/>
        <v/>
      </c>
      <c r="K2011" s="34" t="str">
        <f t="shared" si="157"/>
        <v/>
      </c>
      <c r="O2011" t="s">
        <v>5052</v>
      </c>
      <c r="P2011" s="34" t="str">
        <f t="shared" si="160"/>
        <v/>
      </c>
      <c r="V2011" t="s">
        <v>16</v>
      </c>
      <c r="W2011" t="s">
        <v>1819</v>
      </c>
      <c r="X2011" t="s">
        <v>1820</v>
      </c>
      <c r="Y2011" t="s">
        <v>1192</v>
      </c>
      <c r="Z2011" t="s">
        <v>1193</v>
      </c>
      <c r="AA2011" t="s">
        <v>2723</v>
      </c>
      <c r="AB2011" t="s">
        <v>2724</v>
      </c>
    </row>
    <row r="2012" spans="1:28" ht="15" hidden="1" customHeight="1" x14ac:dyDescent="0.2">
      <c r="A2012" s="58" t="s">
        <v>1526</v>
      </c>
      <c r="B2012" s="58" t="s">
        <v>5075</v>
      </c>
      <c r="C2012" s="57">
        <f t="shared" ca="1" si="158"/>
        <v>46</v>
      </c>
      <c r="D2012" s="58" t="s">
        <v>5056</v>
      </c>
      <c r="E2012" s="58"/>
      <c r="F2012" s="56" t="str">
        <f>IF(AND(V2012="TEXT",AB2012&lt;&gt;""),"Coded",VLOOKUP(V2012,Lists!$E$1:$F$12,2,FALSE))</f>
        <v>Text</v>
      </c>
      <c r="G2012" s="57" t="str">
        <f t="shared" ca="1" si="159"/>
        <v/>
      </c>
      <c r="H2012" s="58" t="s">
        <v>1015</v>
      </c>
      <c r="J2012" s="34" t="str">
        <f t="shared" si="156"/>
        <v/>
      </c>
      <c r="K2012" s="34">
        <f t="shared" si="157"/>
        <v>50</v>
      </c>
      <c r="O2012" t="s">
        <v>5052</v>
      </c>
      <c r="P2012" s="34" t="str">
        <f t="shared" si="160"/>
        <v>Hide concept if [Main clinical diagnosis] &lt;&gt; 'Other'</v>
      </c>
      <c r="V2012" t="s">
        <v>16</v>
      </c>
      <c r="W2012" t="s">
        <v>1821</v>
      </c>
      <c r="X2012" t="s">
        <v>1822</v>
      </c>
      <c r="Y2012" t="s">
        <v>1015</v>
      </c>
      <c r="Z2012" t="s">
        <v>1015</v>
      </c>
      <c r="AA2012" t="s">
        <v>1015</v>
      </c>
      <c r="AB2012" t="s">
        <v>1015</v>
      </c>
    </row>
    <row r="2013" spans="1:28" ht="15" hidden="1" customHeight="1" x14ac:dyDescent="0.2">
      <c r="A2013" s="58" t="s">
        <v>1526</v>
      </c>
      <c r="B2013" s="58" t="s">
        <v>5075</v>
      </c>
      <c r="C2013" s="57">
        <f t="shared" ca="1" si="158"/>
        <v>47</v>
      </c>
      <c r="D2013" s="58" t="s">
        <v>5057</v>
      </c>
      <c r="E2013" s="58"/>
      <c r="F2013" s="56" t="str">
        <f>IF(AND(V2013="TEXT",AB2013&lt;&gt;""),"Coded",VLOOKUP(V2013,Lists!$E$1:$F$12,2,FALSE))</f>
        <v>Text</v>
      </c>
      <c r="G2013" s="57" t="str">
        <f t="shared" ca="1" si="159"/>
        <v/>
      </c>
      <c r="H2013" s="58" t="s">
        <v>1015</v>
      </c>
      <c r="J2013" s="34" t="str">
        <f t="shared" si="156"/>
        <v/>
      </c>
      <c r="K2013" s="34">
        <f t="shared" si="157"/>
        <v>50</v>
      </c>
      <c r="O2013" t="s">
        <v>5052</v>
      </c>
      <c r="P2013" s="34" t="str">
        <f t="shared" si="160"/>
        <v/>
      </c>
      <c r="V2013" t="s">
        <v>16</v>
      </c>
      <c r="W2013" t="s">
        <v>5517</v>
      </c>
      <c r="X2013" t="s">
        <v>5518</v>
      </c>
      <c r="Y2013" t="s">
        <v>1015</v>
      </c>
      <c r="Z2013" t="s">
        <v>1015</v>
      </c>
      <c r="AA2013" t="s">
        <v>1015</v>
      </c>
      <c r="AB2013" t="s">
        <v>1015</v>
      </c>
    </row>
    <row r="2014" spans="1:28" ht="15" hidden="1" customHeight="1" x14ac:dyDescent="0.2">
      <c r="A2014" s="58" t="s">
        <v>1526</v>
      </c>
      <c r="B2014" s="58" t="s">
        <v>5075</v>
      </c>
      <c r="C2014" s="57">
        <f t="shared" ca="1" si="158"/>
        <v>48</v>
      </c>
      <c r="D2014" s="58" t="s">
        <v>5058</v>
      </c>
      <c r="E2014" s="58"/>
      <c r="F2014" s="56" t="str">
        <f>IF(AND(V2014="TEXT",AB2014&lt;&gt;""),"Coded",VLOOKUP(V2014,Lists!$E$1:$F$12,2,FALSE))</f>
        <v>Boolean</v>
      </c>
      <c r="G2014" s="57" t="str">
        <f t="shared" ca="1" si="159"/>
        <v/>
      </c>
      <c r="H2014" s="58" t="s">
        <v>1015</v>
      </c>
      <c r="J2014" s="34" t="str">
        <f t="shared" si="156"/>
        <v>Yes/no</v>
      </c>
      <c r="K2014" s="34" t="str">
        <f t="shared" si="157"/>
        <v/>
      </c>
      <c r="O2014" t="s">
        <v>5052</v>
      </c>
      <c r="P2014" s="34" t="str">
        <f t="shared" si="160"/>
        <v/>
      </c>
      <c r="V2014" t="s">
        <v>24</v>
      </c>
      <c r="W2014" t="s">
        <v>1832</v>
      </c>
      <c r="X2014" t="s">
        <v>1833</v>
      </c>
      <c r="Y2014" t="s">
        <v>1015</v>
      </c>
      <c r="Z2014" t="s">
        <v>1015</v>
      </c>
      <c r="AA2014" t="s">
        <v>1015</v>
      </c>
      <c r="AB2014" t="s">
        <v>1015</v>
      </c>
    </row>
    <row r="2015" spans="1:28" ht="15" hidden="1" customHeight="1" x14ac:dyDescent="0.2">
      <c r="A2015" s="58" t="s">
        <v>1526</v>
      </c>
      <c r="B2015" s="58" t="s">
        <v>5075</v>
      </c>
      <c r="C2015" s="57">
        <f t="shared" ca="1" si="158"/>
        <v>49</v>
      </c>
      <c r="D2015" s="58" t="s">
        <v>5059</v>
      </c>
      <c r="E2015" s="58"/>
      <c r="F2015" s="56" t="str">
        <f>IF(AND(V2015="TEXT",AB2015&lt;&gt;""),"Coded",VLOOKUP(V2015,Lists!$E$1:$F$12,2,FALSE))</f>
        <v>Coded</v>
      </c>
      <c r="G2015" s="57">
        <f t="shared" ca="1" si="159"/>
        <v>1</v>
      </c>
      <c r="H2015" s="58" t="s">
        <v>49</v>
      </c>
      <c r="J2015" s="34" t="str">
        <f t="shared" si="156"/>
        <v/>
      </c>
      <c r="K2015" s="34" t="str">
        <f t="shared" si="157"/>
        <v/>
      </c>
      <c r="O2015" t="s">
        <v>5052</v>
      </c>
      <c r="P2015" s="34" t="str">
        <f t="shared" si="160"/>
        <v/>
      </c>
      <c r="V2015" t="s">
        <v>16</v>
      </c>
      <c r="W2015" t="s">
        <v>1828</v>
      </c>
      <c r="X2015" t="s">
        <v>1829</v>
      </c>
      <c r="Y2015" t="s">
        <v>1830</v>
      </c>
      <c r="Z2015" t="s">
        <v>1831</v>
      </c>
      <c r="AA2015" t="s">
        <v>49</v>
      </c>
      <c r="AB2015" t="s">
        <v>5519</v>
      </c>
    </row>
    <row r="2016" spans="1:28" ht="15" hidden="1" customHeight="1" x14ac:dyDescent="0.2">
      <c r="A2016" s="58" t="s">
        <v>1526</v>
      </c>
      <c r="B2016" s="58" t="s">
        <v>5075</v>
      </c>
      <c r="C2016" s="57">
        <f t="shared" ca="1" si="158"/>
        <v>49</v>
      </c>
      <c r="D2016" s="58" t="s">
        <v>5059</v>
      </c>
      <c r="E2016" s="58"/>
      <c r="F2016" s="56" t="str">
        <f>IF(AND(V2016="TEXT",AB2016&lt;&gt;""),"Coded",VLOOKUP(V2016,Lists!$E$1:$F$12,2,FALSE))</f>
        <v>Coded</v>
      </c>
      <c r="G2016" s="57">
        <f t="shared" ca="1" si="159"/>
        <v>2</v>
      </c>
      <c r="H2016" s="58" t="s">
        <v>3156</v>
      </c>
      <c r="J2016" s="34" t="str">
        <f t="shared" si="156"/>
        <v/>
      </c>
      <c r="K2016" s="34" t="str">
        <f t="shared" si="157"/>
        <v/>
      </c>
      <c r="O2016" t="s">
        <v>5052</v>
      </c>
      <c r="P2016" s="34" t="str">
        <f t="shared" si="160"/>
        <v/>
      </c>
      <c r="V2016" t="s">
        <v>16</v>
      </c>
      <c r="W2016" t="s">
        <v>1828</v>
      </c>
      <c r="X2016" t="s">
        <v>1829</v>
      </c>
      <c r="Y2016" t="s">
        <v>1830</v>
      </c>
      <c r="Z2016" t="s">
        <v>1831</v>
      </c>
      <c r="AA2016" t="s">
        <v>3156</v>
      </c>
      <c r="AB2016" t="s">
        <v>5520</v>
      </c>
    </row>
    <row r="2017" spans="1:28" ht="15" hidden="1" customHeight="1" x14ac:dyDescent="0.2">
      <c r="A2017" s="58" t="s">
        <v>1526</v>
      </c>
      <c r="B2017" s="58" t="s">
        <v>5075</v>
      </c>
      <c r="C2017" s="57">
        <f t="shared" ca="1" si="158"/>
        <v>49</v>
      </c>
      <c r="D2017" s="58" t="s">
        <v>5059</v>
      </c>
      <c r="E2017" s="58"/>
      <c r="F2017" s="56" t="str">
        <f>IF(AND(V2017="TEXT",AB2017&lt;&gt;""),"Coded",VLOOKUP(V2017,Lists!$E$1:$F$12,2,FALSE))</f>
        <v>Coded</v>
      </c>
      <c r="G2017" s="57">
        <f t="shared" ca="1" si="159"/>
        <v>3</v>
      </c>
      <c r="H2017" s="58" t="s">
        <v>3161</v>
      </c>
      <c r="J2017" s="34" t="str">
        <f t="shared" si="156"/>
        <v/>
      </c>
      <c r="K2017" s="34" t="str">
        <f t="shared" si="157"/>
        <v/>
      </c>
      <c r="O2017" t="s">
        <v>5052</v>
      </c>
      <c r="P2017" s="34" t="str">
        <f t="shared" si="160"/>
        <v/>
      </c>
      <c r="V2017" t="s">
        <v>16</v>
      </c>
      <c r="W2017" t="s">
        <v>1828</v>
      </c>
      <c r="X2017" t="s">
        <v>1829</v>
      </c>
      <c r="Y2017" t="s">
        <v>1830</v>
      </c>
      <c r="Z2017" t="s">
        <v>1831</v>
      </c>
      <c r="AA2017" t="s">
        <v>3161</v>
      </c>
      <c r="AB2017" t="s">
        <v>5521</v>
      </c>
    </row>
    <row r="2018" spans="1:28" ht="15" hidden="1" customHeight="1" x14ac:dyDescent="0.2">
      <c r="A2018" s="58" t="s">
        <v>1526</v>
      </c>
      <c r="B2018" s="58" t="s">
        <v>5075</v>
      </c>
      <c r="C2018" s="57">
        <f t="shared" ca="1" si="158"/>
        <v>49</v>
      </c>
      <c r="D2018" s="58" t="s">
        <v>5059</v>
      </c>
      <c r="E2018" s="58"/>
      <c r="F2018" s="56" t="str">
        <f>IF(AND(V2018="TEXT",AB2018&lt;&gt;""),"Coded",VLOOKUP(V2018,Lists!$E$1:$F$12,2,FALSE))</f>
        <v>Coded</v>
      </c>
      <c r="G2018" s="57">
        <f t="shared" ca="1" si="159"/>
        <v>4</v>
      </c>
      <c r="H2018" s="58" t="s">
        <v>3165</v>
      </c>
      <c r="J2018" s="34" t="str">
        <f t="shared" si="156"/>
        <v/>
      </c>
      <c r="K2018" s="34" t="str">
        <f t="shared" si="157"/>
        <v/>
      </c>
      <c r="O2018" t="s">
        <v>5052</v>
      </c>
      <c r="P2018" s="34" t="str">
        <f t="shared" si="160"/>
        <v/>
      </c>
      <c r="V2018" t="s">
        <v>16</v>
      </c>
      <c r="W2018" t="s">
        <v>1828</v>
      </c>
      <c r="X2018" t="s">
        <v>1829</v>
      </c>
      <c r="Y2018" t="s">
        <v>1830</v>
      </c>
      <c r="Z2018" t="s">
        <v>1831</v>
      </c>
      <c r="AA2018" t="s">
        <v>3165</v>
      </c>
      <c r="AB2018" t="s">
        <v>5522</v>
      </c>
    </row>
    <row r="2019" spans="1:28" ht="15" hidden="1" customHeight="1" x14ac:dyDescent="0.2">
      <c r="A2019" s="58" t="s">
        <v>1526</v>
      </c>
      <c r="B2019" s="58" t="s">
        <v>5075</v>
      </c>
      <c r="C2019" s="57">
        <f t="shared" ca="1" si="158"/>
        <v>49</v>
      </c>
      <c r="D2019" s="58" t="s">
        <v>5059</v>
      </c>
      <c r="E2019" s="58"/>
      <c r="F2019" s="56" t="str">
        <f>IF(AND(V2019="TEXT",AB2019&lt;&gt;""),"Coded",VLOOKUP(V2019,Lists!$E$1:$F$12,2,FALSE))</f>
        <v>Coded</v>
      </c>
      <c r="G2019" s="57">
        <f t="shared" ca="1" si="159"/>
        <v>5</v>
      </c>
      <c r="H2019" s="58" t="s">
        <v>3169</v>
      </c>
      <c r="J2019" s="34" t="str">
        <f t="shared" si="156"/>
        <v/>
      </c>
      <c r="K2019" s="34" t="str">
        <f t="shared" si="157"/>
        <v/>
      </c>
      <c r="O2019" t="s">
        <v>5052</v>
      </c>
      <c r="P2019" s="34" t="str">
        <f t="shared" si="160"/>
        <v/>
      </c>
      <c r="V2019" t="s">
        <v>16</v>
      </c>
      <c r="W2019" t="s">
        <v>1828</v>
      </c>
      <c r="X2019" t="s">
        <v>1829</v>
      </c>
      <c r="Y2019" t="s">
        <v>1830</v>
      </c>
      <c r="Z2019" t="s">
        <v>1831</v>
      </c>
      <c r="AA2019" t="s">
        <v>3169</v>
      </c>
      <c r="AB2019" t="s">
        <v>5523</v>
      </c>
    </row>
    <row r="2020" spans="1:28" ht="15" hidden="1" customHeight="1" x14ac:dyDescent="0.2">
      <c r="A2020" s="58" t="s">
        <v>1526</v>
      </c>
      <c r="B2020" s="58" t="s">
        <v>5075</v>
      </c>
      <c r="C2020" s="57">
        <f t="shared" ca="1" si="158"/>
        <v>49</v>
      </c>
      <c r="D2020" s="58" t="s">
        <v>5059</v>
      </c>
      <c r="E2020" s="58"/>
      <c r="F2020" s="56" t="str">
        <f>IF(AND(V2020="TEXT",AB2020&lt;&gt;""),"Coded",VLOOKUP(V2020,Lists!$E$1:$F$12,2,FALSE))</f>
        <v>Coded</v>
      </c>
      <c r="G2020" s="57">
        <f t="shared" ca="1" si="159"/>
        <v>6</v>
      </c>
      <c r="H2020" s="58" t="s">
        <v>3173</v>
      </c>
      <c r="J2020" s="34" t="str">
        <f t="shared" si="156"/>
        <v/>
      </c>
      <c r="K2020" s="34" t="str">
        <f t="shared" si="157"/>
        <v/>
      </c>
      <c r="O2020" t="s">
        <v>5052</v>
      </c>
      <c r="P2020" s="34" t="str">
        <f t="shared" si="160"/>
        <v/>
      </c>
      <c r="V2020" t="s">
        <v>16</v>
      </c>
      <c r="W2020" t="s">
        <v>1828</v>
      </c>
      <c r="X2020" t="s">
        <v>1829</v>
      </c>
      <c r="Y2020" t="s">
        <v>1830</v>
      </c>
      <c r="Z2020" t="s">
        <v>1831</v>
      </c>
      <c r="AA2020" t="s">
        <v>3173</v>
      </c>
      <c r="AB2020" t="s">
        <v>5524</v>
      </c>
    </row>
    <row r="2021" spans="1:28" ht="15" hidden="1" customHeight="1" x14ac:dyDescent="0.2">
      <c r="A2021" s="58" t="s">
        <v>1526</v>
      </c>
      <c r="B2021" s="58" t="s">
        <v>5075</v>
      </c>
      <c r="C2021" s="57">
        <f t="shared" ca="1" si="158"/>
        <v>49</v>
      </c>
      <c r="D2021" s="58" t="s">
        <v>5059</v>
      </c>
      <c r="E2021" s="58"/>
      <c r="F2021" s="56" t="str">
        <f>IF(AND(V2021="TEXT",AB2021&lt;&gt;""),"Coded",VLOOKUP(V2021,Lists!$E$1:$F$12,2,FALSE))</f>
        <v>Coded</v>
      </c>
      <c r="G2021" s="57">
        <f t="shared" ca="1" si="159"/>
        <v>7</v>
      </c>
      <c r="H2021" s="58" t="s">
        <v>3177</v>
      </c>
      <c r="J2021" s="34" t="str">
        <f t="shared" si="156"/>
        <v/>
      </c>
      <c r="K2021" s="34" t="str">
        <f t="shared" si="157"/>
        <v/>
      </c>
      <c r="O2021" t="s">
        <v>5052</v>
      </c>
      <c r="P2021" s="34" t="str">
        <f t="shared" si="160"/>
        <v/>
      </c>
      <c r="V2021" t="s">
        <v>16</v>
      </c>
      <c r="W2021" t="s">
        <v>1828</v>
      </c>
      <c r="X2021" t="s">
        <v>1829</v>
      </c>
      <c r="Y2021" t="s">
        <v>1830</v>
      </c>
      <c r="Z2021" t="s">
        <v>1831</v>
      </c>
      <c r="AA2021" t="s">
        <v>3177</v>
      </c>
      <c r="AB2021" t="s">
        <v>5525</v>
      </c>
    </row>
    <row r="2022" spans="1:28" ht="15" hidden="1" customHeight="1" x14ac:dyDescent="0.2">
      <c r="A2022" s="58" t="s">
        <v>1526</v>
      </c>
      <c r="B2022" s="58" t="s">
        <v>5075</v>
      </c>
      <c r="C2022" s="57">
        <f t="shared" ca="1" si="158"/>
        <v>49</v>
      </c>
      <c r="D2022" s="58" t="s">
        <v>5059</v>
      </c>
      <c r="E2022" s="58"/>
      <c r="F2022" s="56" t="str">
        <f>IF(AND(V2022="TEXT",AB2022&lt;&gt;""),"Coded",VLOOKUP(V2022,Lists!$E$1:$F$12,2,FALSE))</f>
        <v>Coded</v>
      </c>
      <c r="G2022" s="57">
        <f t="shared" ca="1" si="159"/>
        <v>8</v>
      </c>
      <c r="H2022" s="58" t="s">
        <v>3181</v>
      </c>
      <c r="J2022" s="34" t="str">
        <f t="shared" si="156"/>
        <v/>
      </c>
      <c r="K2022" s="34" t="str">
        <f t="shared" si="157"/>
        <v/>
      </c>
      <c r="O2022" t="s">
        <v>5052</v>
      </c>
      <c r="P2022" s="34" t="str">
        <f t="shared" si="160"/>
        <v/>
      </c>
      <c r="V2022" t="s">
        <v>16</v>
      </c>
      <c r="W2022" t="s">
        <v>1828</v>
      </c>
      <c r="X2022" t="s">
        <v>1829</v>
      </c>
      <c r="Y2022" t="s">
        <v>1830</v>
      </c>
      <c r="Z2022" t="s">
        <v>1831</v>
      </c>
      <c r="AA2022" t="s">
        <v>3181</v>
      </c>
      <c r="AB2022" t="s">
        <v>5526</v>
      </c>
    </row>
    <row r="2023" spans="1:28" ht="15" hidden="1" customHeight="1" x14ac:dyDescent="0.2">
      <c r="A2023" s="58" t="s">
        <v>1526</v>
      </c>
      <c r="B2023" s="58" t="s">
        <v>5075</v>
      </c>
      <c r="C2023" s="57">
        <f t="shared" ca="1" si="158"/>
        <v>49</v>
      </c>
      <c r="D2023" s="58" t="s">
        <v>5059</v>
      </c>
      <c r="E2023" s="58"/>
      <c r="F2023" s="56" t="str">
        <f>IF(AND(V2023="TEXT",AB2023&lt;&gt;""),"Coded",VLOOKUP(V2023,Lists!$E$1:$F$12,2,FALSE))</f>
        <v>Coded</v>
      </c>
      <c r="G2023" s="57">
        <f t="shared" ca="1" si="159"/>
        <v>9</v>
      </c>
      <c r="H2023" s="58" t="s">
        <v>3185</v>
      </c>
      <c r="J2023" s="34" t="str">
        <f t="shared" si="156"/>
        <v/>
      </c>
      <c r="K2023" s="34" t="str">
        <f t="shared" si="157"/>
        <v/>
      </c>
      <c r="O2023" t="s">
        <v>5052</v>
      </c>
      <c r="P2023" s="34" t="str">
        <f t="shared" si="160"/>
        <v/>
      </c>
      <c r="V2023" t="s">
        <v>16</v>
      </c>
      <c r="W2023" t="s">
        <v>1828</v>
      </c>
      <c r="X2023" t="s">
        <v>1829</v>
      </c>
      <c r="Y2023" t="s">
        <v>1830</v>
      </c>
      <c r="Z2023" t="s">
        <v>1831</v>
      </c>
      <c r="AA2023" t="s">
        <v>3185</v>
      </c>
      <c r="AB2023" t="s">
        <v>5527</v>
      </c>
    </row>
    <row r="2024" spans="1:28" ht="15" hidden="1" customHeight="1" x14ac:dyDescent="0.2">
      <c r="A2024" s="58" t="s">
        <v>1526</v>
      </c>
      <c r="B2024" s="58" t="s">
        <v>5075</v>
      </c>
      <c r="C2024" s="57">
        <f t="shared" ca="1" si="158"/>
        <v>49</v>
      </c>
      <c r="D2024" s="58" t="s">
        <v>5059</v>
      </c>
      <c r="E2024" s="58"/>
      <c r="F2024" s="56" t="str">
        <f>IF(AND(V2024="TEXT",AB2024&lt;&gt;""),"Coded",VLOOKUP(V2024,Lists!$E$1:$F$12,2,FALSE))</f>
        <v>Coded</v>
      </c>
      <c r="G2024" s="57">
        <f t="shared" ca="1" si="159"/>
        <v>10</v>
      </c>
      <c r="H2024" s="58" t="s">
        <v>3189</v>
      </c>
      <c r="J2024" s="34" t="str">
        <f t="shared" si="156"/>
        <v/>
      </c>
      <c r="K2024" s="34" t="str">
        <f t="shared" si="157"/>
        <v/>
      </c>
      <c r="O2024" t="s">
        <v>5052</v>
      </c>
      <c r="P2024" s="34" t="str">
        <f t="shared" si="160"/>
        <v/>
      </c>
      <c r="V2024" t="s">
        <v>16</v>
      </c>
      <c r="W2024" t="s">
        <v>1828</v>
      </c>
      <c r="X2024" t="s">
        <v>1829</v>
      </c>
      <c r="Y2024" t="s">
        <v>1830</v>
      </c>
      <c r="Z2024" t="s">
        <v>1831</v>
      </c>
      <c r="AA2024" t="s">
        <v>3189</v>
      </c>
      <c r="AB2024" t="s">
        <v>5528</v>
      </c>
    </row>
    <row r="2025" spans="1:28" ht="15" hidden="1" customHeight="1" x14ac:dyDescent="0.2">
      <c r="A2025" s="58" t="s">
        <v>1526</v>
      </c>
      <c r="B2025" s="58" t="s">
        <v>5075</v>
      </c>
      <c r="C2025" s="57">
        <f t="shared" ca="1" si="158"/>
        <v>49</v>
      </c>
      <c r="D2025" s="58" t="s">
        <v>5059</v>
      </c>
      <c r="E2025" s="58"/>
      <c r="F2025" s="56" t="str">
        <f>IF(AND(V2025="TEXT",AB2025&lt;&gt;""),"Coded",VLOOKUP(V2025,Lists!$E$1:$F$12,2,FALSE))</f>
        <v>Coded</v>
      </c>
      <c r="G2025" s="57">
        <f t="shared" ca="1" si="159"/>
        <v>11</v>
      </c>
      <c r="H2025" s="58" t="s">
        <v>3193</v>
      </c>
      <c r="J2025" s="34" t="str">
        <f t="shared" si="156"/>
        <v/>
      </c>
      <c r="K2025" s="34" t="str">
        <f t="shared" si="157"/>
        <v/>
      </c>
      <c r="O2025" t="s">
        <v>5052</v>
      </c>
      <c r="P2025" s="34" t="str">
        <f t="shared" si="160"/>
        <v/>
      </c>
      <c r="V2025" t="s">
        <v>16</v>
      </c>
      <c r="W2025" t="s">
        <v>1828</v>
      </c>
      <c r="X2025" t="s">
        <v>1829</v>
      </c>
      <c r="Y2025" t="s">
        <v>1830</v>
      </c>
      <c r="Z2025" t="s">
        <v>1831</v>
      </c>
      <c r="AA2025" t="s">
        <v>3193</v>
      </c>
      <c r="AB2025" t="s">
        <v>5529</v>
      </c>
    </row>
    <row r="2026" spans="1:28" ht="15" hidden="1" customHeight="1" x14ac:dyDescent="0.2">
      <c r="A2026" s="58" t="s">
        <v>1526</v>
      </c>
      <c r="B2026" s="58" t="s">
        <v>5075</v>
      </c>
      <c r="C2026" s="57">
        <f t="shared" ca="1" si="158"/>
        <v>49</v>
      </c>
      <c r="D2026" s="58" t="s">
        <v>5059</v>
      </c>
      <c r="E2026" s="58"/>
      <c r="F2026" s="56" t="str">
        <f>IF(AND(V2026="TEXT",AB2026&lt;&gt;""),"Coded",VLOOKUP(V2026,Lists!$E$1:$F$12,2,FALSE))</f>
        <v>Coded</v>
      </c>
      <c r="G2026" s="57">
        <f t="shared" ca="1" si="159"/>
        <v>12</v>
      </c>
      <c r="H2026" s="58" t="s">
        <v>3197</v>
      </c>
      <c r="J2026" s="34" t="str">
        <f t="shared" si="156"/>
        <v/>
      </c>
      <c r="K2026" s="34" t="str">
        <f t="shared" si="157"/>
        <v/>
      </c>
      <c r="O2026" t="s">
        <v>5052</v>
      </c>
      <c r="P2026" s="34" t="str">
        <f t="shared" si="160"/>
        <v/>
      </c>
      <c r="V2026" t="s">
        <v>16</v>
      </c>
      <c r="W2026" t="s">
        <v>1828</v>
      </c>
      <c r="X2026" t="s">
        <v>1829</v>
      </c>
      <c r="Y2026" t="s">
        <v>1830</v>
      </c>
      <c r="Z2026" t="s">
        <v>1831</v>
      </c>
      <c r="AA2026" t="s">
        <v>3197</v>
      </c>
      <c r="AB2026" t="s">
        <v>5530</v>
      </c>
    </row>
    <row r="2027" spans="1:28" ht="15" hidden="1" customHeight="1" x14ac:dyDescent="0.2">
      <c r="A2027" s="58" t="s">
        <v>1526</v>
      </c>
      <c r="B2027" s="58" t="s">
        <v>5075</v>
      </c>
      <c r="C2027" s="57">
        <f t="shared" ca="1" si="158"/>
        <v>49</v>
      </c>
      <c r="D2027" s="58" t="s">
        <v>5059</v>
      </c>
      <c r="E2027" s="58"/>
      <c r="F2027" s="56" t="str">
        <f>IF(AND(V2027="TEXT",AB2027&lt;&gt;""),"Coded",VLOOKUP(V2027,Lists!$E$1:$F$12,2,FALSE))</f>
        <v>Coded</v>
      </c>
      <c r="G2027" s="57">
        <f t="shared" ca="1" si="159"/>
        <v>13</v>
      </c>
      <c r="H2027" s="58" t="s">
        <v>3199</v>
      </c>
      <c r="J2027" s="34" t="str">
        <f t="shared" si="156"/>
        <v/>
      </c>
      <c r="K2027" s="34" t="str">
        <f t="shared" si="157"/>
        <v/>
      </c>
      <c r="O2027" t="s">
        <v>5052</v>
      </c>
      <c r="P2027" s="34" t="str">
        <f t="shared" si="160"/>
        <v/>
      </c>
      <c r="V2027" t="s">
        <v>16</v>
      </c>
      <c r="W2027" t="s">
        <v>1828</v>
      </c>
      <c r="X2027" t="s">
        <v>1829</v>
      </c>
      <c r="Y2027" t="s">
        <v>1830</v>
      </c>
      <c r="Z2027" t="s">
        <v>1831</v>
      </c>
      <c r="AA2027" t="s">
        <v>3199</v>
      </c>
      <c r="AB2027" t="s">
        <v>5531</v>
      </c>
    </row>
    <row r="2028" spans="1:28" ht="15" hidden="1" customHeight="1" x14ac:dyDescent="0.2">
      <c r="A2028" s="58" t="s">
        <v>1526</v>
      </c>
      <c r="B2028" s="58" t="s">
        <v>5075</v>
      </c>
      <c r="C2028" s="57">
        <f t="shared" ca="1" si="158"/>
        <v>49</v>
      </c>
      <c r="D2028" s="58" t="s">
        <v>5059</v>
      </c>
      <c r="E2028" s="58"/>
      <c r="F2028" s="56" t="str">
        <f>IF(AND(V2028="TEXT",AB2028&lt;&gt;""),"Coded",VLOOKUP(V2028,Lists!$E$1:$F$12,2,FALSE))</f>
        <v>Coded</v>
      </c>
      <c r="G2028" s="57">
        <f t="shared" ca="1" si="159"/>
        <v>14</v>
      </c>
      <c r="H2028" s="58" t="s">
        <v>3203</v>
      </c>
      <c r="J2028" s="34" t="str">
        <f t="shared" si="156"/>
        <v/>
      </c>
      <c r="K2028" s="34" t="str">
        <f t="shared" si="157"/>
        <v/>
      </c>
      <c r="O2028" t="s">
        <v>5052</v>
      </c>
      <c r="P2028" s="34" t="str">
        <f t="shared" si="160"/>
        <v/>
      </c>
      <c r="V2028" t="s">
        <v>16</v>
      </c>
      <c r="W2028" t="s">
        <v>1828</v>
      </c>
      <c r="X2028" t="s">
        <v>1829</v>
      </c>
      <c r="Y2028" t="s">
        <v>1830</v>
      </c>
      <c r="Z2028" t="s">
        <v>1831</v>
      </c>
      <c r="AA2028" t="s">
        <v>3203</v>
      </c>
      <c r="AB2028" t="s">
        <v>5532</v>
      </c>
    </row>
    <row r="2029" spans="1:28" ht="15" hidden="1" customHeight="1" x14ac:dyDescent="0.2">
      <c r="A2029" s="58" t="s">
        <v>1526</v>
      </c>
      <c r="B2029" s="58" t="s">
        <v>5075</v>
      </c>
      <c r="C2029" s="57">
        <f t="shared" ca="1" si="158"/>
        <v>49</v>
      </c>
      <c r="D2029" s="58" t="s">
        <v>5059</v>
      </c>
      <c r="E2029" s="58"/>
      <c r="F2029" s="56" t="str">
        <f>IF(AND(V2029="TEXT",AB2029&lt;&gt;""),"Coded",VLOOKUP(V2029,Lists!$E$1:$F$12,2,FALSE))</f>
        <v>Coded</v>
      </c>
      <c r="G2029" s="57">
        <f t="shared" ca="1" si="159"/>
        <v>15</v>
      </c>
      <c r="H2029" s="58" t="s">
        <v>3207</v>
      </c>
      <c r="J2029" s="34" t="str">
        <f t="shared" si="156"/>
        <v/>
      </c>
      <c r="K2029" s="34" t="str">
        <f t="shared" si="157"/>
        <v/>
      </c>
      <c r="O2029" t="s">
        <v>5052</v>
      </c>
      <c r="P2029" s="34" t="str">
        <f t="shared" si="160"/>
        <v/>
      </c>
      <c r="V2029" t="s">
        <v>16</v>
      </c>
      <c r="W2029" t="s">
        <v>1828</v>
      </c>
      <c r="X2029" t="s">
        <v>1829</v>
      </c>
      <c r="Y2029" t="s">
        <v>1830</v>
      </c>
      <c r="Z2029" t="s">
        <v>1831</v>
      </c>
      <c r="AA2029" t="s">
        <v>3207</v>
      </c>
      <c r="AB2029" t="s">
        <v>5533</v>
      </c>
    </row>
    <row r="2030" spans="1:28" ht="15" hidden="1" customHeight="1" x14ac:dyDescent="0.2">
      <c r="A2030" s="58" t="s">
        <v>1526</v>
      </c>
      <c r="B2030" s="58" t="s">
        <v>5075</v>
      </c>
      <c r="C2030" s="57">
        <f t="shared" ca="1" si="158"/>
        <v>49</v>
      </c>
      <c r="D2030" s="58" t="s">
        <v>5059</v>
      </c>
      <c r="E2030" s="58"/>
      <c r="F2030" s="56" t="str">
        <f>IF(AND(V2030="TEXT",AB2030&lt;&gt;""),"Coded",VLOOKUP(V2030,Lists!$E$1:$F$12,2,FALSE))</f>
        <v>Coded</v>
      </c>
      <c r="G2030" s="57">
        <f t="shared" ca="1" si="159"/>
        <v>16</v>
      </c>
      <c r="H2030" s="58" t="s">
        <v>3211</v>
      </c>
      <c r="J2030" s="34" t="str">
        <f t="shared" si="156"/>
        <v/>
      </c>
      <c r="K2030" s="34" t="str">
        <f t="shared" si="157"/>
        <v/>
      </c>
      <c r="O2030" t="s">
        <v>5052</v>
      </c>
      <c r="P2030" s="34" t="str">
        <f t="shared" si="160"/>
        <v/>
      </c>
      <c r="V2030" t="s">
        <v>16</v>
      </c>
      <c r="W2030" t="s">
        <v>1828</v>
      </c>
      <c r="X2030" t="s">
        <v>1829</v>
      </c>
      <c r="Y2030" t="s">
        <v>1830</v>
      </c>
      <c r="Z2030" t="s">
        <v>1831</v>
      </c>
      <c r="AA2030" t="s">
        <v>3211</v>
      </c>
      <c r="AB2030" t="s">
        <v>5534</v>
      </c>
    </row>
    <row r="2031" spans="1:28" ht="15" hidden="1" customHeight="1" x14ac:dyDescent="0.2">
      <c r="A2031" s="58" t="s">
        <v>1526</v>
      </c>
      <c r="B2031" s="58" t="s">
        <v>5075</v>
      </c>
      <c r="C2031" s="57">
        <f t="shared" ca="1" si="158"/>
        <v>49</v>
      </c>
      <c r="D2031" s="58" t="s">
        <v>5059</v>
      </c>
      <c r="E2031" s="58"/>
      <c r="F2031" s="56" t="str">
        <f>IF(AND(V2031="TEXT",AB2031&lt;&gt;""),"Coded",VLOOKUP(V2031,Lists!$E$1:$F$12,2,FALSE))</f>
        <v>Coded</v>
      </c>
      <c r="G2031" s="57">
        <f t="shared" ca="1" si="159"/>
        <v>17</v>
      </c>
      <c r="H2031" s="58" t="s">
        <v>3215</v>
      </c>
      <c r="J2031" s="34" t="str">
        <f t="shared" si="156"/>
        <v/>
      </c>
      <c r="K2031" s="34" t="str">
        <f t="shared" si="157"/>
        <v/>
      </c>
      <c r="O2031" t="s">
        <v>5052</v>
      </c>
      <c r="P2031" s="34" t="str">
        <f t="shared" si="160"/>
        <v/>
      </c>
      <c r="V2031" t="s">
        <v>16</v>
      </c>
      <c r="W2031" t="s">
        <v>1828</v>
      </c>
      <c r="X2031" t="s">
        <v>1829</v>
      </c>
      <c r="Y2031" t="s">
        <v>1830</v>
      </c>
      <c r="Z2031" t="s">
        <v>1831</v>
      </c>
      <c r="AA2031" t="s">
        <v>3215</v>
      </c>
      <c r="AB2031" t="s">
        <v>5535</v>
      </c>
    </row>
    <row r="2032" spans="1:28" ht="15" hidden="1" customHeight="1" x14ac:dyDescent="0.2">
      <c r="A2032" s="58" t="s">
        <v>1526</v>
      </c>
      <c r="B2032" s="58" t="s">
        <v>5075</v>
      </c>
      <c r="C2032" s="57">
        <f t="shared" ca="1" si="158"/>
        <v>49</v>
      </c>
      <c r="D2032" s="58" t="s">
        <v>5059</v>
      </c>
      <c r="E2032" s="58"/>
      <c r="F2032" s="56" t="str">
        <f>IF(AND(V2032="TEXT",AB2032&lt;&gt;""),"Coded",VLOOKUP(V2032,Lists!$E$1:$F$12,2,FALSE))</f>
        <v>Coded</v>
      </c>
      <c r="G2032" s="57">
        <f t="shared" ca="1" si="159"/>
        <v>18</v>
      </c>
      <c r="H2032" s="58" t="s">
        <v>3219</v>
      </c>
      <c r="J2032" s="34" t="str">
        <f t="shared" si="156"/>
        <v/>
      </c>
      <c r="K2032" s="34" t="str">
        <f t="shared" si="157"/>
        <v/>
      </c>
      <c r="O2032" t="s">
        <v>5052</v>
      </c>
      <c r="P2032" s="34" t="str">
        <f t="shared" si="160"/>
        <v/>
      </c>
      <c r="V2032" t="s">
        <v>16</v>
      </c>
      <c r="W2032" t="s">
        <v>1828</v>
      </c>
      <c r="X2032" t="s">
        <v>1829</v>
      </c>
      <c r="Y2032" t="s">
        <v>1830</v>
      </c>
      <c r="Z2032" t="s">
        <v>1831</v>
      </c>
      <c r="AA2032" t="s">
        <v>3219</v>
      </c>
      <c r="AB2032" t="s">
        <v>5536</v>
      </c>
    </row>
    <row r="2033" spans="1:28" ht="15" hidden="1" customHeight="1" x14ac:dyDescent="0.2">
      <c r="A2033" s="58" t="s">
        <v>1526</v>
      </c>
      <c r="B2033" s="58" t="s">
        <v>5075</v>
      </c>
      <c r="C2033" s="57">
        <f t="shared" ca="1" si="158"/>
        <v>49</v>
      </c>
      <c r="D2033" s="58" t="s">
        <v>5059</v>
      </c>
      <c r="E2033" s="58"/>
      <c r="F2033" s="56" t="str">
        <f>IF(AND(V2033="TEXT",AB2033&lt;&gt;""),"Coded",VLOOKUP(V2033,Lists!$E$1:$F$12,2,FALSE))</f>
        <v>Coded</v>
      </c>
      <c r="G2033" s="57">
        <f t="shared" ca="1" si="159"/>
        <v>19</v>
      </c>
      <c r="H2033" s="58" t="s">
        <v>3223</v>
      </c>
      <c r="J2033" s="34" t="str">
        <f t="shared" si="156"/>
        <v/>
      </c>
      <c r="K2033" s="34" t="str">
        <f t="shared" si="157"/>
        <v/>
      </c>
      <c r="O2033" t="s">
        <v>5052</v>
      </c>
      <c r="P2033" s="34" t="str">
        <f t="shared" si="160"/>
        <v/>
      </c>
      <c r="V2033" t="s">
        <v>16</v>
      </c>
      <c r="W2033" t="s">
        <v>1828</v>
      </c>
      <c r="X2033" t="s">
        <v>1829</v>
      </c>
      <c r="Y2033" t="s">
        <v>1830</v>
      </c>
      <c r="Z2033" t="s">
        <v>1831</v>
      </c>
      <c r="AA2033" t="s">
        <v>3223</v>
      </c>
      <c r="AB2033" t="s">
        <v>5537</v>
      </c>
    </row>
    <row r="2034" spans="1:28" ht="15" hidden="1" customHeight="1" x14ac:dyDescent="0.2">
      <c r="A2034" s="58" t="s">
        <v>1526</v>
      </c>
      <c r="B2034" s="58" t="s">
        <v>5075</v>
      </c>
      <c r="C2034" s="57">
        <f t="shared" ca="1" si="158"/>
        <v>49</v>
      </c>
      <c r="D2034" s="58" t="s">
        <v>5059</v>
      </c>
      <c r="E2034" s="58"/>
      <c r="F2034" s="56" t="str">
        <f>IF(AND(V2034="TEXT",AB2034&lt;&gt;""),"Coded",VLOOKUP(V2034,Lists!$E$1:$F$12,2,FALSE))</f>
        <v>Coded</v>
      </c>
      <c r="G2034" s="57">
        <f t="shared" ca="1" si="159"/>
        <v>20</v>
      </c>
      <c r="H2034" s="58" t="s">
        <v>580</v>
      </c>
      <c r="J2034" s="34" t="str">
        <f t="shared" si="156"/>
        <v/>
      </c>
      <c r="K2034" s="34" t="str">
        <f t="shared" si="157"/>
        <v/>
      </c>
      <c r="O2034" t="s">
        <v>5052</v>
      </c>
      <c r="P2034" s="34" t="str">
        <f t="shared" si="160"/>
        <v/>
      </c>
      <c r="V2034" t="s">
        <v>16</v>
      </c>
      <c r="W2034" t="s">
        <v>1828</v>
      </c>
      <c r="X2034" t="s">
        <v>1829</v>
      </c>
      <c r="Y2034" t="s">
        <v>1830</v>
      </c>
      <c r="Z2034" t="s">
        <v>1831</v>
      </c>
      <c r="AA2034" t="s">
        <v>580</v>
      </c>
      <c r="AB2034" t="s">
        <v>5538</v>
      </c>
    </row>
    <row r="2035" spans="1:28" ht="15" hidden="1" customHeight="1" x14ac:dyDescent="0.2">
      <c r="A2035" s="58" t="s">
        <v>1526</v>
      </c>
      <c r="B2035" s="58" t="s">
        <v>5075</v>
      </c>
      <c r="C2035" s="57">
        <f t="shared" ca="1" si="158"/>
        <v>50</v>
      </c>
      <c r="D2035" s="58" t="s">
        <v>5060</v>
      </c>
      <c r="E2035" s="58"/>
      <c r="F2035" s="56" t="str">
        <f>IF(AND(V2035="TEXT",AB2035&lt;&gt;""),"Coded",VLOOKUP(V2035,Lists!$E$1:$F$12,2,FALSE))</f>
        <v>Boolean</v>
      </c>
      <c r="G2035" s="57" t="str">
        <f t="shared" ca="1" si="159"/>
        <v/>
      </c>
      <c r="H2035" s="58" t="s">
        <v>1015</v>
      </c>
      <c r="J2035" s="34" t="str">
        <f t="shared" si="156"/>
        <v>Yes/no</v>
      </c>
      <c r="K2035" s="34" t="str">
        <f t="shared" si="157"/>
        <v/>
      </c>
      <c r="O2035" t="s">
        <v>5052</v>
      </c>
      <c r="P2035" s="34" t="str">
        <f t="shared" si="160"/>
        <v/>
      </c>
      <c r="V2035" t="s">
        <v>24</v>
      </c>
      <c r="W2035" t="s">
        <v>1836</v>
      </c>
      <c r="X2035" t="s">
        <v>1837</v>
      </c>
      <c r="Y2035" t="s">
        <v>1015</v>
      </c>
      <c r="Z2035" t="s">
        <v>1015</v>
      </c>
      <c r="AA2035" t="s">
        <v>1015</v>
      </c>
      <c r="AB2035" t="s">
        <v>1015</v>
      </c>
    </row>
    <row r="2036" spans="1:28" ht="15" hidden="1" customHeight="1" x14ac:dyDescent="0.2">
      <c r="A2036" s="58" t="s">
        <v>1526</v>
      </c>
      <c r="B2036" s="58" t="s">
        <v>5075</v>
      </c>
      <c r="C2036" s="57">
        <f t="shared" ca="1" si="158"/>
        <v>51</v>
      </c>
      <c r="D2036" s="58" t="s">
        <v>5061</v>
      </c>
      <c r="E2036" s="58"/>
      <c r="F2036" s="56" t="str">
        <f>IF(AND(V2036="TEXT",AB2036&lt;&gt;""),"Coded",VLOOKUP(V2036,Lists!$E$1:$F$12,2,FALSE))</f>
        <v>Coded</v>
      </c>
      <c r="G2036" s="57">
        <f t="shared" ca="1" si="159"/>
        <v>1</v>
      </c>
      <c r="H2036" s="58" t="s">
        <v>49</v>
      </c>
      <c r="J2036" s="34" t="str">
        <f t="shared" si="156"/>
        <v/>
      </c>
      <c r="K2036" s="34" t="str">
        <f t="shared" si="157"/>
        <v/>
      </c>
      <c r="O2036" t="s">
        <v>5052</v>
      </c>
      <c r="P2036" s="34" t="str">
        <f t="shared" si="160"/>
        <v/>
      </c>
      <c r="V2036" t="s">
        <v>16</v>
      </c>
      <c r="W2036" t="s">
        <v>1834</v>
      </c>
      <c r="X2036" t="s">
        <v>1835</v>
      </c>
      <c r="Y2036" t="s">
        <v>1830</v>
      </c>
      <c r="Z2036" t="s">
        <v>1831</v>
      </c>
      <c r="AA2036" t="s">
        <v>49</v>
      </c>
      <c r="AB2036" t="s">
        <v>5519</v>
      </c>
    </row>
    <row r="2037" spans="1:28" ht="15" hidden="1" customHeight="1" x14ac:dyDescent="0.2">
      <c r="A2037" s="58" t="s">
        <v>1526</v>
      </c>
      <c r="B2037" s="58" t="s">
        <v>5075</v>
      </c>
      <c r="C2037" s="57">
        <f t="shared" ca="1" si="158"/>
        <v>51</v>
      </c>
      <c r="D2037" s="58" t="s">
        <v>5061</v>
      </c>
      <c r="E2037" s="58"/>
      <c r="F2037" s="56" t="str">
        <f>IF(AND(V2037="TEXT",AB2037&lt;&gt;""),"Coded",VLOOKUP(V2037,Lists!$E$1:$F$12,2,FALSE))</f>
        <v>Coded</v>
      </c>
      <c r="G2037" s="57">
        <f t="shared" ca="1" si="159"/>
        <v>2</v>
      </c>
      <c r="H2037" s="58" t="s">
        <v>3156</v>
      </c>
      <c r="J2037" s="34" t="str">
        <f t="shared" si="156"/>
        <v/>
      </c>
      <c r="K2037" s="34" t="str">
        <f t="shared" si="157"/>
        <v/>
      </c>
      <c r="O2037" t="s">
        <v>5052</v>
      </c>
      <c r="P2037" s="34" t="str">
        <f t="shared" si="160"/>
        <v/>
      </c>
      <c r="V2037" t="s">
        <v>16</v>
      </c>
      <c r="W2037" t="s">
        <v>1834</v>
      </c>
      <c r="X2037" t="s">
        <v>1835</v>
      </c>
      <c r="Y2037" t="s">
        <v>1830</v>
      </c>
      <c r="Z2037" t="s">
        <v>1831</v>
      </c>
      <c r="AA2037" t="s">
        <v>3156</v>
      </c>
      <c r="AB2037" t="s">
        <v>5520</v>
      </c>
    </row>
    <row r="2038" spans="1:28" ht="15" hidden="1" customHeight="1" x14ac:dyDescent="0.2">
      <c r="A2038" s="58" t="s">
        <v>1526</v>
      </c>
      <c r="B2038" s="58" t="s">
        <v>5075</v>
      </c>
      <c r="C2038" s="57">
        <f t="shared" ca="1" si="158"/>
        <v>51</v>
      </c>
      <c r="D2038" s="58" t="s">
        <v>5061</v>
      </c>
      <c r="E2038" s="58"/>
      <c r="F2038" s="56" t="str">
        <f>IF(AND(V2038="TEXT",AB2038&lt;&gt;""),"Coded",VLOOKUP(V2038,Lists!$E$1:$F$12,2,FALSE))</f>
        <v>Coded</v>
      </c>
      <c r="G2038" s="57">
        <f t="shared" ca="1" si="159"/>
        <v>3</v>
      </c>
      <c r="H2038" s="58" t="s">
        <v>3161</v>
      </c>
      <c r="J2038" s="34" t="str">
        <f t="shared" si="156"/>
        <v/>
      </c>
      <c r="K2038" s="34" t="str">
        <f t="shared" si="157"/>
        <v/>
      </c>
      <c r="O2038" t="s">
        <v>5052</v>
      </c>
      <c r="P2038" s="34" t="str">
        <f t="shared" si="160"/>
        <v/>
      </c>
      <c r="V2038" t="s">
        <v>16</v>
      </c>
      <c r="W2038" t="s">
        <v>1834</v>
      </c>
      <c r="X2038" t="s">
        <v>1835</v>
      </c>
      <c r="Y2038" t="s">
        <v>1830</v>
      </c>
      <c r="Z2038" t="s">
        <v>1831</v>
      </c>
      <c r="AA2038" t="s">
        <v>3161</v>
      </c>
      <c r="AB2038" t="s">
        <v>5521</v>
      </c>
    </row>
    <row r="2039" spans="1:28" ht="15" hidden="1" customHeight="1" x14ac:dyDescent="0.2">
      <c r="A2039" s="58" t="s">
        <v>1526</v>
      </c>
      <c r="B2039" s="58" t="s">
        <v>5075</v>
      </c>
      <c r="C2039" s="57">
        <f t="shared" ca="1" si="158"/>
        <v>51</v>
      </c>
      <c r="D2039" s="58" t="s">
        <v>5061</v>
      </c>
      <c r="E2039" s="58"/>
      <c r="F2039" s="56" t="str">
        <f>IF(AND(V2039="TEXT",AB2039&lt;&gt;""),"Coded",VLOOKUP(V2039,Lists!$E$1:$F$12,2,FALSE))</f>
        <v>Coded</v>
      </c>
      <c r="G2039" s="57">
        <f t="shared" ca="1" si="159"/>
        <v>4</v>
      </c>
      <c r="H2039" s="58" t="s">
        <v>3165</v>
      </c>
      <c r="J2039" s="34" t="str">
        <f t="shared" si="156"/>
        <v/>
      </c>
      <c r="K2039" s="34" t="str">
        <f t="shared" si="157"/>
        <v/>
      </c>
      <c r="O2039" t="s">
        <v>5052</v>
      </c>
      <c r="P2039" s="34" t="str">
        <f t="shared" si="160"/>
        <v/>
      </c>
      <c r="V2039" t="s">
        <v>16</v>
      </c>
      <c r="W2039" t="s">
        <v>1834</v>
      </c>
      <c r="X2039" t="s">
        <v>1835</v>
      </c>
      <c r="Y2039" t="s">
        <v>1830</v>
      </c>
      <c r="Z2039" t="s">
        <v>1831</v>
      </c>
      <c r="AA2039" t="s">
        <v>3165</v>
      </c>
      <c r="AB2039" t="s">
        <v>5522</v>
      </c>
    </row>
    <row r="2040" spans="1:28" ht="15" hidden="1" customHeight="1" x14ac:dyDescent="0.2">
      <c r="A2040" s="58" t="s">
        <v>1526</v>
      </c>
      <c r="B2040" s="58" t="s">
        <v>5075</v>
      </c>
      <c r="C2040" s="57">
        <f t="shared" ca="1" si="158"/>
        <v>51</v>
      </c>
      <c r="D2040" s="58" t="s">
        <v>5061</v>
      </c>
      <c r="E2040" s="58"/>
      <c r="F2040" s="56" t="str">
        <f>IF(AND(V2040="TEXT",AB2040&lt;&gt;""),"Coded",VLOOKUP(V2040,Lists!$E$1:$F$12,2,FALSE))</f>
        <v>Coded</v>
      </c>
      <c r="G2040" s="57">
        <f t="shared" ca="1" si="159"/>
        <v>5</v>
      </c>
      <c r="H2040" s="58" t="s">
        <v>3169</v>
      </c>
      <c r="J2040" s="34" t="str">
        <f t="shared" si="156"/>
        <v/>
      </c>
      <c r="K2040" s="34" t="str">
        <f t="shared" si="157"/>
        <v/>
      </c>
      <c r="O2040" t="s">
        <v>5052</v>
      </c>
      <c r="P2040" s="34" t="str">
        <f t="shared" si="160"/>
        <v/>
      </c>
      <c r="V2040" t="s">
        <v>16</v>
      </c>
      <c r="W2040" t="s">
        <v>1834</v>
      </c>
      <c r="X2040" t="s">
        <v>1835</v>
      </c>
      <c r="Y2040" t="s">
        <v>1830</v>
      </c>
      <c r="Z2040" t="s">
        <v>1831</v>
      </c>
      <c r="AA2040" t="s">
        <v>3169</v>
      </c>
      <c r="AB2040" t="s">
        <v>5523</v>
      </c>
    </row>
    <row r="2041" spans="1:28" ht="15" hidden="1" customHeight="1" x14ac:dyDescent="0.2">
      <c r="A2041" s="58" t="s">
        <v>1526</v>
      </c>
      <c r="B2041" s="58" t="s">
        <v>5075</v>
      </c>
      <c r="C2041" s="57">
        <f t="shared" ca="1" si="158"/>
        <v>51</v>
      </c>
      <c r="D2041" s="58" t="s">
        <v>5061</v>
      </c>
      <c r="E2041" s="58"/>
      <c r="F2041" s="56" t="str">
        <f>IF(AND(V2041="TEXT",AB2041&lt;&gt;""),"Coded",VLOOKUP(V2041,Lists!$E$1:$F$12,2,FALSE))</f>
        <v>Coded</v>
      </c>
      <c r="G2041" s="57">
        <f t="shared" ca="1" si="159"/>
        <v>6</v>
      </c>
      <c r="H2041" s="58" t="s">
        <v>3173</v>
      </c>
      <c r="J2041" s="34" t="str">
        <f t="shared" si="156"/>
        <v/>
      </c>
      <c r="K2041" s="34" t="str">
        <f t="shared" si="157"/>
        <v/>
      </c>
      <c r="O2041" t="s">
        <v>5052</v>
      </c>
      <c r="P2041" s="34" t="str">
        <f t="shared" si="160"/>
        <v/>
      </c>
      <c r="V2041" t="s">
        <v>16</v>
      </c>
      <c r="W2041" t="s">
        <v>1834</v>
      </c>
      <c r="X2041" t="s">
        <v>1835</v>
      </c>
      <c r="Y2041" t="s">
        <v>1830</v>
      </c>
      <c r="Z2041" t="s">
        <v>1831</v>
      </c>
      <c r="AA2041" t="s">
        <v>3173</v>
      </c>
      <c r="AB2041" t="s">
        <v>5524</v>
      </c>
    </row>
    <row r="2042" spans="1:28" ht="15" hidden="1" customHeight="1" x14ac:dyDescent="0.2">
      <c r="A2042" s="58" t="s">
        <v>1526</v>
      </c>
      <c r="B2042" s="58" t="s">
        <v>5075</v>
      </c>
      <c r="C2042" s="57">
        <f t="shared" ca="1" si="158"/>
        <v>51</v>
      </c>
      <c r="D2042" s="58" t="s">
        <v>5061</v>
      </c>
      <c r="E2042" s="58"/>
      <c r="F2042" s="56" t="str">
        <f>IF(AND(V2042="TEXT",AB2042&lt;&gt;""),"Coded",VLOOKUP(V2042,Lists!$E$1:$F$12,2,FALSE))</f>
        <v>Coded</v>
      </c>
      <c r="G2042" s="57">
        <f t="shared" ca="1" si="159"/>
        <v>7</v>
      </c>
      <c r="H2042" s="58" t="s">
        <v>3177</v>
      </c>
      <c r="J2042" s="34" t="str">
        <f t="shared" si="156"/>
        <v/>
      </c>
      <c r="K2042" s="34" t="str">
        <f t="shared" si="157"/>
        <v/>
      </c>
      <c r="O2042" t="s">
        <v>5052</v>
      </c>
      <c r="P2042" s="34" t="str">
        <f t="shared" si="160"/>
        <v/>
      </c>
      <c r="V2042" t="s">
        <v>16</v>
      </c>
      <c r="W2042" t="s">
        <v>1834</v>
      </c>
      <c r="X2042" t="s">
        <v>1835</v>
      </c>
      <c r="Y2042" t="s">
        <v>1830</v>
      </c>
      <c r="Z2042" t="s">
        <v>1831</v>
      </c>
      <c r="AA2042" t="s">
        <v>3177</v>
      </c>
      <c r="AB2042" t="s">
        <v>5525</v>
      </c>
    </row>
    <row r="2043" spans="1:28" ht="15" hidden="1" customHeight="1" x14ac:dyDescent="0.2">
      <c r="A2043" s="58" t="s">
        <v>1526</v>
      </c>
      <c r="B2043" s="58" t="s">
        <v>5075</v>
      </c>
      <c r="C2043" s="57">
        <f t="shared" ca="1" si="158"/>
        <v>51</v>
      </c>
      <c r="D2043" s="58" t="s">
        <v>5061</v>
      </c>
      <c r="E2043" s="58"/>
      <c r="F2043" s="56" t="str">
        <f>IF(AND(V2043="TEXT",AB2043&lt;&gt;""),"Coded",VLOOKUP(V2043,Lists!$E$1:$F$12,2,FALSE))</f>
        <v>Coded</v>
      </c>
      <c r="G2043" s="57">
        <f t="shared" ca="1" si="159"/>
        <v>8</v>
      </c>
      <c r="H2043" s="58" t="s">
        <v>3181</v>
      </c>
      <c r="J2043" s="34" t="str">
        <f t="shared" si="156"/>
        <v/>
      </c>
      <c r="K2043" s="34" t="str">
        <f t="shared" si="157"/>
        <v/>
      </c>
      <c r="O2043" t="s">
        <v>5052</v>
      </c>
      <c r="P2043" s="34" t="str">
        <f t="shared" si="160"/>
        <v/>
      </c>
      <c r="V2043" t="s">
        <v>16</v>
      </c>
      <c r="W2043" t="s">
        <v>1834</v>
      </c>
      <c r="X2043" t="s">
        <v>1835</v>
      </c>
      <c r="Y2043" t="s">
        <v>1830</v>
      </c>
      <c r="Z2043" t="s">
        <v>1831</v>
      </c>
      <c r="AA2043" t="s">
        <v>3181</v>
      </c>
      <c r="AB2043" t="s">
        <v>5526</v>
      </c>
    </row>
    <row r="2044" spans="1:28" ht="15" hidden="1" customHeight="1" x14ac:dyDescent="0.2">
      <c r="A2044" s="58" t="s">
        <v>1526</v>
      </c>
      <c r="B2044" s="58" t="s">
        <v>5075</v>
      </c>
      <c r="C2044" s="57">
        <f t="shared" ca="1" si="158"/>
        <v>51</v>
      </c>
      <c r="D2044" s="58" t="s">
        <v>5061</v>
      </c>
      <c r="E2044" s="58"/>
      <c r="F2044" s="56" t="str">
        <f>IF(AND(V2044="TEXT",AB2044&lt;&gt;""),"Coded",VLOOKUP(V2044,Lists!$E$1:$F$12,2,FALSE))</f>
        <v>Coded</v>
      </c>
      <c r="G2044" s="57">
        <f t="shared" ca="1" si="159"/>
        <v>9</v>
      </c>
      <c r="H2044" s="58" t="s">
        <v>3185</v>
      </c>
      <c r="J2044" s="34" t="str">
        <f t="shared" si="156"/>
        <v/>
      </c>
      <c r="K2044" s="34" t="str">
        <f t="shared" si="157"/>
        <v/>
      </c>
      <c r="O2044" t="s">
        <v>5052</v>
      </c>
      <c r="P2044" s="34" t="str">
        <f t="shared" si="160"/>
        <v/>
      </c>
      <c r="V2044" t="s">
        <v>16</v>
      </c>
      <c r="W2044" t="s">
        <v>1834</v>
      </c>
      <c r="X2044" t="s">
        <v>1835</v>
      </c>
      <c r="Y2044" t="s">
        <v>1830</v>
      </c>
      <c r="Z2044" t="s">
        <v>1831</v>
      </c>
      <c r="AA2044" t="s">
        <v>3185</v>
      </c>
      <c r="AB2044" t="s">
        <v>5527</v>
      </c>
    </row>
    <row r="2045" spans="1:28" ht="15" hidden="1" customHeight="1" x14ac:dyDescent="0.2">
      <c r="A2045" s="58" t="s">
        <v>1526</v>
      </c>
      <c r="B2045" s="58" t="s">
        <v>5075</v>
      </c>
      <c r="C2045" s="57">
        <f t="shared" ca="1" si="158"/>
        <v>51</v>
      </c>
      <c r="D2045" s="58" t="s">
        <v>5061</v>
      </c>
      <c r="E2045" s="58"/>
      <c r="F2045" s="56" t="str">
        <f>IF(AND(V2045="TEXT",AB2045&lt;&gt;""),"Coded",VLOOKUP(V2045,Lists!$E$1:$F$12,2,FALSE))</f>
        <v>Coded</v>
      </c>
      <c r="G2045" s="57">
        <f t="shared" ca="1" si="159"/>
        <v>10</v>
      </c>
      <c r="H2045" s="58" t="s">
        <v>3189</v>
      </c>
      <c r="J2045" s="34" t="str">
        <f t="shared" si="156"/>
        <v/>
      </c>
      <c r="K2045" s="34" t="str">
        <f t="shared" si="157"/>
        <v/>
      </c>
      <c r="O2045" t="s">
        <v>5052</v>
      </c>
      <c r="P2045" s="34" t="str">
        <f t="shared" si="160"/>
        <v/>
      </c>
      <c r="V2045" t="s">
        <v>16</v>
      </c>
      <c r="W2045" t="s">
        <v>1834</v>
      </c>
      <c r="X2045" t="s">
        <v>1835</v>
      </c>
      <c r="Y2045" t="s">
        <v>1830</v>
      </c>
      <c r="Z2045" t="s">
        <v>1831</v>
      </c>
      <c r="AA2045" t="s">
        <v>3189</v>
      </c>
      <c r="AB2045" t="s">
        <v>5528</v>
      </c>
    </row>
    <row r="2046" spans="1:28" ht="15" hidden="1" customHeight="1" x14ac:dyDescent="0.2">
      <c r="A2046" s="58" t="s">
        <v>1526</v>
      </c>
      <c r="B2046" s="58" t="s">
        <v>5075</v>
      </c>
      <c r="C2046" s="57">
        <f t="shared" ca="1" si="158"/>
        <v>51</v>
      </c>
      <c r="D2046" s="58" t="s">
        <v>5061</v>
      </c>
      <c r="E2046" s="58"/>
      <c r="F2046" s="56" t="str">
        <f>IF(AND(V2046="TEXT",AB2046&lt;&gt;""),"Coded",VLOOKUP(V2046,Lists!$E$1:$F$12,2,FALSE))</f>
        <v>Coded</v>
      </c>
      <c r="G2046" s="57">
        <f t="shared" ca="1" si="159"/>
        <v>11</v>
      </c>
      <c r="H2046" s="58" t="s">
        <v>3193</v>
      </c>
      <c r="J2046" s="34" t="str">
        <f t="shared" si="156"/>
        <v/>
      </c>
      <c r="K2046" s="34" t="str">
        <f t="shared" si="157"/>
        <v/>
      </c>
      <c r="O2046" t="s">
        <v>5052</v>
      </c>
      <c r="P2046" s="34" t="str">
        <f t="shared" si="160"/>
        <v/>
      </c>
      <c r="V2046" t="s">
        <v>16</v>
      </c>
      <c r="W2046" t="s">
        <v>1834</v>
      </c>
      <c r="X2046" t="s">
        <v>1835</v>
      </c>
      <c r="Y2046" t="s">
        <v>1830</v>
      </c>
      <c r="Z2046" t="s">
        <v>1831</v>
      </c>
      <c r="AA2046" t="s">
        <v>3193</v>
      </c>
      <c r="AB2046" t="s">
        <v>5529</v>
      </c>
    </row>
    <row r="2047" spans="1:28" ht="15" hidden="1" customHeight="1" x14ac:dyDescent="0.2">
      <c r="A2047" s="58" t="s">
        <v>1526</v>
      </c>
      <c r="B2047" s="58" t="s">
        <v>5075</v>
      </c>
      <c r="C2047" s="57">
        <f t="shared" ca="1" si="158"/>
        <v>51</v>
      </c>
      <c r="D2047" s="58" t="s">
        <v>5061</v>
      </c>
      <c r="E2047" s="58"/>
      <c r="F2047" s="56" t="str">
        <f>IF(AND(V2047="TEXT",AB2047&lt;&gt;""),"Coded",VLOOKUP(V2047,Lists!$E$1:$F$12,2,FALSE))</f>
        <v>Coded</v>
      </c>
      <c r="G2047" s="57">
        <f t="shared" ca="1" si="159"/>
        <v>12</v>
      </c>
      <c r="H2047" s="58" t="s">
        <v>3197</v>
      </c>
      <c r="J2047" s="34" t="str">
        <f t="shared" si="156"/>
        <v/>
      </c>
      <c r="K2047" s="34" t="str">
        <f t="shared" si="157"/>
        <v/>
      </c>
      <c r="O2047" t="s">
        <v>5052</v>
      </c>
      <c r="P2047" s="34" t="str">
        <f t="shared" si="160"/>
        <v/>
      </c>
      <c r="V2047" t="s">
        <v>16</v>
      </c>
      <c r="W2047" t="s">
        <v>1834</v>
      </c>
      <c r="X2047" t="s">
        <v>1835</v>
      </c>
      <c r="Y2047" t="s">
        <v>1830</v>
      </c>
      <c r="Z2047" t="s">
        <v>1831</v>
      </c>
      <c r="AA2047" t="s">
        <v>3197</v>
      </c>
      <c r="AB2047" t="s">
        <v>5530</v>
      </c>
    </row>
    <row r="2048" spans="1:28" ht="15" hidden="1" customHeight="1" x14ac:dyDescent="0.2">
      <c r="A2048" s="58" t="s">
        <v>1526</v>
      </c>
      <c r="B2048" s="58" t="s">
        <v>5075</v>
      </c>
      <c r="C2048" s="57">
        <f t="shared" ca="1" si="158"/>
        <v>51</v>
      </c>
      <c r="D2048" s="58" t="s">
        <v>5061</v>
      </c>
      <c r="E2048" s="58"/>
      <c r="F2048" s="56" t="str">
        <f>IF(AND(V2048="TEXT",AB2048&lt;&gt;""),"Coded",VLOOKUP(V2048,Lists!$E$1:$F$12,2,FALSE))</f>
        <v>Coded</v>
      </c>
      <c r="G2048" s="57">
        <f t="shared" ca="1" si="159"/>
        <v>13</v>
      </c>
      <c r="H2048" s="58" t="s">
        <v>3199</v>
      </c>
      <c r="J2048" s="34" t="str">
        <f t="shared" si="156"/>
        <v/>
      </c>
      <c r="K2048" s="34" t="str">
        <f t="shared" si="157"/>
        <v/>
      </c>
      <c r="O2048" t="s">
        <v>5052</v>
      </c>
      <c r="P2048" s="34" t="str">
        <f t="shared" si="160"/>
        <v/>
      </c>
      <c r="V2048" t="s">
        <v>16</v>
      </c>
      <c r="W2048" t="s">
        <v>1834</v>
      </c>
      <c r="X2048" t="s">
        <v>1835</v>
      </c>
      <c r="Y2048" t="s">
        <v>1830</v>
      </c>
      <c r="Z2048" t="s">
        <v>1831</v>
      </c>
      <c r="AA2048" t="s">
        <v>3199</v>
      </c>
      <c r="AB2048" t="s">
        <v>5531</v>
      </c>
    </row>
    <row r="2049" spans="1:28" ht="15" hidden="1" customHeight="1" x14ac:dyDescent="0.2">
      <c r="A2049" s="58" t="s">
        <v>1526</v>
      </c>
      <c r="B2049" s="58" t="s">
        <v>5075</v>
      </c>
      <c r="C2049" s="57">
        <f t="shared" ca="1" si="158"/>
        <v>51</v>
      </c>
      <c r="D2049" s="58" t="s">
        <v>5061</v>
      </c>
      <c r="E2049" s="58"/>
      <c r="F2049" s="56" t="str">
        <f>IF(AND(V2049="TEXT",AB2049&lt;&gt;""),"Coded",VLOOKUP(V2049,Lists!$E$1:$F$12,2,FALSE))</f>
        <v>Coded</v>
      </c>
      <c r="G2049" s="57">
        <f t="shared" ca="1" si="159"/>
        <v>14</v>
      </c>
      <c r="H2049" s="58" t="s">
        <v>3203</v>
      </c>
      <c r="J2049" s="34" t="str">
        <f t="shared" si="156"/>
        <v/>
      </c>
      <c r="K2049" s="34" t="str">
        <f t="shared" si="157"/>
        <v/>
      </c>
      <c r="O2049" t="s">
        <v>5052</v>
      </c>
      <c r="P2049" s="34" t="str">
        <f t="shared" si="160"/>
        <v/>
      </c>
      <c r="V2049" t="s">
        <v>16</v>
      </c>
      <c r="W2049" t="s">
        <v>1834</v>
      </c>
      <c r="X2049" t="s">
        <v>1835</v>
      </c>
      <c r="Y2049" t="s">
        <v>1830</v>
      </c>
      <c r="Z2049" t="s">
        <v>1831</v>
      </c>
      <c r="AA2049" t="s">
        <v>3203</v>
      </c>
      <c r="AB2049" t="s">
        <v>5532</v>
      </c>
    </row>
    <row r="2050" spans="1:28" ht="15" hidden="1" customHeight="1" x14ac:dyDescent="0.2">
      <c r="A2050" s="58" t="s">
        <v>1526</v>
      </c>
      <c r="B2050" s="58" t="s">
        <v>5075</v>
      </c>
      <c r="C2050" s="57">
        <f t="shared" ca="1" si="158"/>
        <v>51</v>
      </c>
      <c r="D2050" s="58" t="s">
        <v>5061</v>
      </c>
      <c r="E2050" s="58"/>
      <c r="F2050" s="56" t="str">
        <f>IF(AND(V2050="TEXT",AB2050&lt;&gt;""),"Coded",VLOOKUP(V2050,Lists!$E$1:$F$12,2,FALSE))</f>
        <v>Coded</v>
      </c>
      <c r="G2050" s="57">
        <f t="shared" ca="1" si="159"/>
        <v>15</v>
      </c>
      <c r="H2050" s="58" t="s">
        <v>3207</v>
      </c>
      <c r="J2050" s="34" t="str">
        <f t="shared" si="156"/>
        <v/>
      </c>
      <c r="K2050" s="34" t="str">
        <f t="shared" si="157"/>
        <v/>
      </c>
      <c r="O2050" t="s">
        <v>5052</v>
      </c>
      <c r="P2050" s="34" t="str">
        <f t="shared" si="160"/>
        <v/>
      </c>
      <c r="V2050" t="s">
        <v>16</v>
      </c>
      <c r="W2050" t="s">
        <v>1834</v>
      </c>
      <c r="X2050" t="s">
        <v>1835</v>
      </c>
      <c r="Y2050" t="s">
        <v>1830</v>
      </c>
      <c r="Z2050" t="s">
        <v>1831</v>
      </c>
      <c r="AA2050" t="s">
        <v>3207</v>
      </c>
      <c r="AB2050" t="s">
        <v>5533</v>
      </c>
    </row>
    <row r="2051" spans="1:28" ht="15" hidden="1" customHeight="1" x14ac:dyDescent="0.2">
      <c r="A2051" s="58" t="s">
        <v>1526</v>
      </c>
      <c r="B2051" s="58" t="s">
        <v>5075</v>
      </c>
      <c r="C2051" s="57">
        <f t="shared" ca="1" si="158"/>
        <v>51</v>
      </c>
      <c r="D2051" s="58" t="s">
        <v>5061</v>
      </c>
      <c r="E2051" s="58"/>
      <c r="F2051" s="56" t="str">
        <f>IF(AND(V2051="TEXT",AB2051&lt;&gt;""),"Coded",VLOOKUP(V2051,Lists!$E$1:$F$12,2,FALSE))</f>
        <v>Coded</v>
      </c>
      <c r="G2051" s="57">
        <f t="shared" ca="1" si="159"/>
        <v>16</v>
      </c>
      <c r="H2051" s="58" t="s">
        <v>3211</v>
      </c>
      <c r="J2051" s="34" t="str">
        <f t="shared" ref="J2051:J2114" si="161">IF(V2051="BOOLEAN","Yes/no",IF(V2051="TRUE_ONLY","True only",IF(V2051="INTEGER","Integer",IF(V2051="INTEGER_ZERO_OR_POSITIVE","Integer zero or positive",""))))</f>
        <v/>
      </c>
      <c r="K2051" s="34" t="str">
        <f t="shared" ref="K2051:K2114" si="162">IF(V2051="LONG_TEXT",255,IF(AND(V2051="TEXT",AB2051=""),50,""))</f>
        <v/>
      </c>
      <c r="O2051" t="s">
        <v>5052</v>
      </c>
      <c r="P2051" s="34" t="str">
        <f t="shared" si="160"/>
        <v/>
      </c>
      <c r="V2051" t="s">
        <v>16</v>
      </c>
      <c r="W2051" t="s">
        <v>1834</v>
      </c>
      <c r="X2051" t="s">
        <v>1835</v>
      </c>
      <c r="Y2051" t="s">
        <v>1830</v>
      </c>
      <c r="Z2051" t="s">
        <v>1831</v>
      </c>
      <c r="AA2051" t="s">
        <v>3211</v>
      </c>
      <c r="AB2051" t="s">
        <v>5534</v>
      </c>
    </row>
    <row r="2052" spans="1:28" ht="15" hidden="1" customHeight="1" x14ac:dyDescent="0.2">
      <c r="A2052" s="58" t="s">
        <v>1526</v>
      </c>
      <c r="B2052" s="58" t="s">
        <v>5075</v>
      </c>
      <c r="C2052" s="57">
        <f t="shared" ref="C2052:C2115" ca="1" si="163">IF(A2052&lt;&gt;OFFSET(A2052,-1,0),1,OFFSET(C2052,-1,0)+IF(D2052=OFFSET(D2052,-1,0),0,1))</f>
        <v>51</v>
      </c>
      <c r="D2052" s="58" t="s">
        <v>5061</v>
      </c>
      <c r="E2052" s="58"/>
      <c r="F2052" s="56" t="str">
        <f>IF(AND(V2052="TEXT",AB2052&lt;&gt;""),"Coded",VLOOKUP(V2052,Lists!$E$1:$F$12,2,FALSE))</f>
        <v>Coded</v>
      </c>
      <c r="G2052" s="57">
        <f t="shared" ca="1" si="159"/>
        <v>17</v>
      </c>
      <c r="H2052" s="58" t="s">
        <v>3215</v>
      </c>
      <c r="J2052" s="34" t="str">
        <f t="shared" si="161"/>
        <v/>
      </c>
      <c r="K2052" s="34" t="str">
        <f t="shared" si="162"/>
        <v/>
      </c>
      <c r="O2052" t="s">
        <v>5052</v>
      </c>
      <c r="P2052" s="34" t="str">
        <f t="shared" si="160"/>
        <v/>
      </c>
      <c r="V2052" t="s">
        <v>16</v>
      </c>
      <c r="W2052" t="s">
        <v>1834</v>
      </c>
      <c r="X2052" t="s">
        <v>1835</v>
      </c>
      <c r="Y2052" t="s">
        <v>1830</v>
      </c>
      <c r="Z2052" t="s">
        <v>1831</v>
      </c>
      <c r="AA2052" t="s">
        <v>3215</v>
      </c>
      <c r="AB2052" t="s">
        <v>5535</v>
      </c>
    </row>
    <row r="2053" spans="1:28" ht="15" hidden="1" customHeight="1" x14ac:dyDescent="0.2">
      <c r="A2053" s="58" t="s">
        <v>1526</v>
      </c>
      <c r="B2053" s="58" t="s">
        <v>5075</v>
      </c>
      <c r="C2053" s="57">
        <f t="shared" ca="1" si="163"/>
        <v>51</v>
      </c>
      <c r="D2053" s="58" t="s">
        <v>5061</v>
      </c>
      <c r="E2053" s="58"/>
      <c r="F2053" s="56" t="str">
        <f>IF(AND(V2053="TEXT",AB2053&lt;&gt;""),"Coded",VLOOKUP(V2053,Lists!$E$1:$F$12,2,FALSE))</f>
        <v>Coded</v>
      </c>
      <c r="G2053" s="57">
        <f t="shared" ref="G2053:G2116" ca="1" si="164">IF(F2053="Coded",IF(D2053&lt;&gt;OFFSET(D2053,-1,0),1,_xlfn.MAXIFS(INDIRECT("G$1:G"&amp;ROW()-1),INDIRECT("A$1:A"&amp;ROW()-1),A2053,INDIRECT("D$1:D"&amp;ROW()-1),D2053)+1),"")</f>
        <v>18</v>
      </c>
      <c r="H2053" s="58" t="s">
        <v>3219</v>
      </c>
      <c r="J2053" s="34" t="str">
        <f t="shared" si="161"/>
        <v/>
      </c>
      <c r="K2053" s="34" t="str">
        <f t="shared" si="162"/>
        <v/>
      </c>
      <c r="O2053" t="s">
        <v>5052</v>
      </c>
      <c r="P2053" s="34" t="str">
        <f t="shared" si="160"/>
        <v/>
      </c>
      <c r="V2053" t="s">
        <v>16</v>
      </c>
      <c r="W2053" t="s">
        <v>1834</v>
      </c>
      <c r="X2053" t="s">
        <v>1835</v>
      </c>
      <c r="Y2053" t="s">
        <v>1830</v>
      </c>
      <c r="Z2053" t="s">
        <v>1831</v>
      </c>
      <c r="AA2053" t="s">
        <v>3219</v>
      </c>
      <c r="AB2053" t="s">
        <v>5536</v>
      </c>
    </row>
    <row r="2054" spans="1:28" ht="15" hidden="1" customHeight="1" x14ac:dyDescent="0.2">
      <c r="A2054" s="58" t="s">
        <v>1526</v>
      </c>
      <c r="B2054" s="58" t="s">
        <v>5075</v>
      </c>
      <c r="C2054" s="57">
        <f t="shared" ca="1" si="163"/>
        <v>51</v>
      </c>
      <c r="D2054" s="58" t="s">
        <v>5061</v>
      </c>
      <c r="E2054" s="58"/>
      <c r="F2054" s="56" t="str">
        <f>IF(AND(V2054="TEXT",AB2054&lt;&gt;""),"Coded",VLOOKUP(V2054,Lists!$E$1:$F$12,2,FALSE))</f>
        <v>Coded</v>
      </c>
      <c r="G2054" s="57">
        <f t="shared" ca="1" si="164"/>
        <v>19</v>
      </c>
      <c r="H2054" s="58" t="s">
        <v>3223</v>
      </c>
      <c r="J2054" s="34" t="str">
        <f t="shared" si="161"/>
        <v/>
      </c>
      <c r="K2054" s="34" t="str">
        <f t="shared" si="162"/>
        <v/>
      </c>
      <c r="O2054" t="s">
        <v>5052</v>
      </c>
      <c r="P2054" s="34" t="str">
        <f t="shared" si="160"/>
        <v/>
      </c>
      <c r="V2054" t="s">
        <v>16</v>
      </c>
      <c r="W2054" t="s">
        <v>1834</v>
      </c>
      <c r="X2054" t="s">
        <v>1835</v>
      </c>
      <c r="Y2054" t="s">
        <v>1830</v>
      </c>
      <c r="Z2054" t="s">
        <v>1831</v>
      </c>
      <c r="AA2054" t="s">
        <v>3223</v>
      </c>
      <c r="AB2054" t="s">
        <v>5537</v>
      </c>
    </row>
    <row r="2055" spans="1:28" ht="15" hidden="1" customHeight="1" x14ac:dyDescent="0.2">
      <c r="A2055" s="58" t="s">
        <v>1526</v>
      </c>
      <c r="B2055" s="58" t="s">
        <v>5075</v>
      </c>
      <c r="C2055" s="57">
        <f t="shared" ca="1" si="163"/>
        <v>51</v>
      </c>
      <c r="D2055" s="58" t="s">
        <v>5061</v>
      </c>
      <c r="E2055" s="58"/>
      <c r="F2055" s="56" t="str">
        <f>IF(AND(V2055="TEXT",AB2055&lt;&gt;""),"Coded",VLOOKUP(V2055,Lists!$E$1:$F$12,2,FALSE))</f>
        <v>Coded</v>
      </c>
      <c r="G2055" s="57">
        <f t="shared" ca="1" si="164"/>
        <v>20</v>
      </c>
      <c r="H2055" s="58" t="s">
        <v>580</v>
      </c>
      <c r="J2055" s="34" t="str">
        <f t="shared" si="161"/>
        <v/>
      </c>
      <c r="K2055" s="34" t="str">
        <f t="shared" si="162"/>
        <v/>
      </c>
      <c r="O2055" t="s">
        <v>5052</v>
      </c>
      <c r="P2055" s="34" t="str">
        <f t="shared" si="160"/>
        <v/>
      </c>
      <c r="V2055" t="s">
        <v>16</v>
      </c>
      <c r="W2055" t="s">
        <v>1834</v>
      </c>
      <c r="X2055" t="s">
        <v>1835</v>
      </c>
      <c r="Y2055" t="s">
        <v>1830</v>
      </c>
      <c r="Z2055" t="s">
        <v>1831</v>
      </c>
      <c r="AA2055" t="s">
        <v>580</v>
      </c>
      <c r="AB2055" t="s">
        <v>5538</v>
      </c>
    </row>
    <row r="2056" spans="1:28" ht="15" hidden="1" customHeight="1" x14ac:dyDescent="0.2">
      <c r="A2056" s="58" t="s">
        <v>1526</v>
      </c>
      <c r="B2056" s="58" t="s">
        <v>5075</v>
      </c>
      <c r="C2056" s="57">
        <f t="shared" ca="1" si="163"/>
        <v>52</v>
      </c>
      <c r="D2056" s="58" t="s">
        <v>5062</v>
      </c>
      <c r="E2056" s="58"/>
      <c r="F2056" s="56" t="str">
        <f>IF(AND(V2056="TEXT",AB2056&lt;&gt;""),"Coded",VLOOKUP(V2056,Lists!$E$1:$F$12,2,FALSE))</f>
        <v>Boolean</v>
      </c>
      <c r="G2056" s="57" t="str">
        <f t="shared" ca="1" si="164"/>
        <v/>
      </c>
      <c r="H2056" s="58" t="s">
        <v>1015</v>
      </c>
      <c r="J2056" s="34" t="str">
        <f t="shared" si="161"/>
        <v>Yes/no</v>
      </c>
      <c r="K2056" s="34" t="str">
        <f t="shared" si="162"/>
        <v/>
      </c>
      <c r="O2056" t="s">
        <v>5052</v>
      </c>
      <c r="P2056" s="34" t="str">
        <f t="shared" si="160"/>
        <v/>
      </c>
      <c r="V2056" t="s">
        <v>24</v>
      </c>
      <c r="W2056" t="s">
        <v>1840</v>
      </c>
      <c r="X2056" t="s">
        <v>1841</v>
      </c>
      <c r="Y2056" t="s">
        <v>1015</v>
      </c>
      <c r="Z2056" t="s">
        <v>1015</v>
      </c>
      <c r="AA2056" t="s">
        <v>1015</v>
      </c>
      <c r="AB2056" t="s">
        <v>1015</v>
      </c>
    </row>
    <row r="2057" spans="1:28" ht="15" hidden="1" customHeight="1" x14ac:dyDescent="0.2">
      <c r="A2057" s="58" t="s">
        <v>1526</v>
      </c>
      <c r="B2057" s="58" t="s">
        <v>5075</v>
      </c>
      <c r="C2057" s="57">
        <f t="shared" ca="1" si="163"/>
        <v>53</v>
      </c>
      <c r="D2057" s="58" t="s">
        <v>5063</v>
      </c>
      <c r="E2057" s="58"/>
      <c r="F2057" s="56" t="str">
        <f>IF(AND(V2057="TEXT",AB2057&lt;&gt;""),"Coded",VLOOKUP(V2057,Lists!$E$1:$F$12,2,FALSE))</f>
        <v>Coded</v>
      </c>
      <c r="G2057" s="57">
        <f t="shared" ca="1" si="164"/>
        <v>1</v>
      </c>
      <c r="H2057" s="58" t="s">
        <v>49</v>
      </c>
      <c r="J2057" s="34" t="str">
        <f t="shared" si="161"/>
        <v/>
      </c>
      <c r="K2057" s="34" t="str">
        <f t="shared" si="162"/>
        <v/>
      </c>
      <c r="O2057" t="s">
        <v>5052</v>
      </c>
      <c r="P2057" s="34" t="str">
        <f t="shared" si="160"/>
        <v/>
      </c>
      <c r="V2057" t="s">
        <v>16</v>
      </c>
      <c r="W2057" t="s">
        <v>1838</v>
      </c>
      <c r="X2057" t="s">
        <v>1839</v>
      </c>
      <c r="Y2057" t="s">
        <v>1830</v>
      </c>
      <c r="Z2057" t="s">
        <v>1831</v>
      </c>
      <c r="AA2057" t="s">
        <v>49</v>
      </c>
      <c r="AB2057" t="s">
        <v>5519</v>
      </c>
    </row>
    <row r="2058" spans="1:28" ht="15" hidden="1" customHeight="1" x14ac:dyDescent="0.2">
      <c r="A2058" s="58" t="s">
        <v>1526</v>
      </c>
      <c r="B2058" s="58" t="s">
        <v>5075</v>
      </c>
      <c r="C2058" s="57">
        <f t="shared" ca="1" si="163"/>
        <v>53</v>
      </c>
      <c r="D2058" s="58" t="s">
        <v>5063</v>
      </c>
      <c r="E2058" s="58"/>
      <c r="F2058" s="56" t="str">
        <f>IF(AND(V2058="TEXT",AB2058&lt;&gt;""),"Coded",VLOOKUP(V2058,Lists!$E$1:$F$12,2,FALSE))</f>
        <v>Coded</v>
      </c>
      <c r="G2058" s="57">
        <f t="shared" ca="1" si="164"/>
        <v>2</v>
      </c>
      <c r="H2058" s="58" t="s">
        <v>3156</v>
      </c>
      <c r="J2058" s="34" t="str">
        <f t="shared" si="161"/>
        <v/>
      </c>
      <c r="K2058" s="34" t="str">
        <f t="shared" si="162"/>
        <v/>
      </c>
      <c r="O2058" t="s">
        <v>5052</v>
      </c>
      <c r="P2058" s="34" t="str">
        <f t="shared" si="160"/>
        <v/>
      </c>
      <c r="V2058" t="s">
        <v>16</v>
      </c>
      <c r="W2058" t="s">
        <v>1838</v>
      </c>
      <c r="X2058" t="s">
        <v>1839</v>
      </c>
      <c r="Y2058" t="s">
        <v>1830</v>
      </c>
      <c r="Z2058" t="s">
        <v>1831</v>
      </c>
      <c r="AA2058" t="s">
        <v>3156</v>
      </c>
      <c r="AB2058" t="s">
        <v>5520</v>
      </c>
    </row>
    <row r="2059" spans="1:28" ht="15" hidden="1" customHeight="1" x14ac:dyDescent="0.2">
      <c r="A2059" s="58" t="s">
        <v>1526</v>
      </c>
      <c r="B2059" s="58" t="s">
        <v>5075</v>
      </c>
      <c r="C2059" s="57">
        <f t="shared" ca="1" si="163"/>
        <v>53</v>
      </c>
      <c r="D2059" s="58" t="s">
        <v>5063</v>
      </c>
      <c r="E2059" s="58"/>
      <c r="F2059" s="56" t="str">
        <f>IF(AND(V2059="TEXT",AB2059&lt;&gt;""),"Coded",VLOOKUP(V2059,Lists!$E$1:$F$12,2,FALSE))</f>
        <v>Coded</v>
      </c>
      <c r="G2059" s="57">
        <f t="shared" ca="1" si="164"/>
        <v>3</v>
      </c>
      <c r="H2059" s="58" t="s">
        <v>3161</v>
      </c>
      <c r="J2059" s="34" t="str">
        <f t="shared" si="161"/>
        <v/>
      </c>
      <c r="K2059" s="34" t="str">
        <f t="shared" si="162"/>
        <v/>
      </c>
      <c r="O2059" t="s">
        <v>5052</v>
      </c>
      <c r="P2059" s="34" t="str">
        <f t="shared" si="160"/>
        <v/>
      </c>
      <c r="V2059" t="s">
        <v>16</v>
      </c>
      <c r="W2059" t="s">
        <v>1838</v>
      </c>
      <c r="X2059" t="s">
        <v>1839</v>
      </c>
      <c r="Y2059" t="s">
        <v>1830</v>
      </c>
      <c r="Z2059" t="s">
        <v>1831</v>
      </c>
      <c r="AA2059" t="s">
        <v>3161</v>
      </c>
      <c r="AB2059" t="s">
        <v>5521</v>
      </c>
    </row>
    <row r="2060" spans="1:28" ht="15" hidden="1" customHeight="1" x14ac:dyDescent="0.2">
      <c r="A2060" s="58" t="s">
        <v>1526</v>
      </c>
      <c r="B2060" s="58" t="s">
        <v>5075</v>
      </c>
      <c r="C2060" s="57">
        <f t="shared" ca="1" si="163"/>
        <v>53</v>
      </c>
      <c r="D2060" s="58" t="s">
        <v>5063</v>
      </c>
      <c r="E2060" s="58"/>
      <c r="F2060" s="56" t="str">
        <f>IF(AND(V2060="TEXT",AB2060&lt;&gt;""),"Coded",VLOOKUP(V2060,Lists!$E$1:$F$12,2,FALSE))</f>
        <v>Coded</v>
      </c>
      <c r="G2060" s="57">
        <f t="shared" ca="1" si="164"/>
        <v>4</v>
      </c>
      <c r="H2060" s="58" t="s">
        <v>3165</v>
      </c>
      <c r="J2060" s="34" t="str">
        <f t="shared" si="161"/>
        <v/>
      </c>
      <c r="K2060" s="34" t="str">
        <f t="shared" si="162"/>
        <v/>
      </c>
      <c r="O2060" t="s">
        <v>5052</v>
      </c>
      <c r="P2060" s="34" t="str">
        <f t="shared" si="160"/>
        <v/>
      </c>
      <c r="V2060" t="s">
        <v>16</v>
      </c>
      <c r="W2060" t="s">
        <v>1838</v>
      </c>
      <c r="X2060" t="s">
        <v>1839</v>
      </c>
      <c r="Y2060" t="s">
        <v>1830</v>
      </c>
      <c r="Z2060" t="s">
        <v>1831</v>
      </c>
      <c r="AA2060" t="s">
        <v>3165</v>
      </c>
      <c r="AB2060" t="s">
        <v>5522</v>
      </c>
    </row>
    <row r="2061" spans="1:28" ht="15" hidden="1" customHeight="1" x14ac:dyDescent="0.2">
      <c r="A2061" s="58" t="s">
        <v>1526</v>
      </c>
      <c r="B2061" s="58" t="s">
        <v>5075</v>
      </c>
      <c r="C2061" s="57">
        <f t="shared" ca="1" si="163"/>
        <v>53</v>
      </c>
      <c r="D2061" s="58" t="s">
        <v>5063</v>
      </c>
      <c r="E2061" s="58"/>
      <c r="F2061" s="56" t="str">
        <f>IF(AND(V2061="TEXT",AB2061&lt;&gt;""),"Coded",VLOOKUP(V2061,Lists!$E$1:$F$12,2,FALSE))</f>
        <v>Coded</v>
      </c>
      <c r="G2061" s="57">
        <f t="shared" ca="1" si="164"/>
        <v>5</v>
      </c>
      <c r="H2061" s="58" t="s">
        <v>3169</v>
      </c>
      <c r="J2061" s="34" t="str">
        <f t="shared" si="161"/>
        <v/>
      </c>
      <c r="K2061" s="34" t="str">
        <f t="shared" si="162"/>
        <v/>
      </c>
      <c r="O2061" t="s">
        <v>5052</v>
      </c>
      <c r="P2061" s="34" t="str">
        <f t="shared" si="160"/>
        <v/>
      </c>
      <c r="V2061" t="s">
        <v>16</v>
      </c>
      <c r="W2061" t="s">
        <v>1838</v>
      </c>
      <c r="X2061" t="s">
        <v>1839</v>
      </c>
      <c r="Y2061" t="s">
        <v>1830</v>
      </c>
      <c r="Z2061" t="s">
        <v>1831</v>
      </c>
      <c r="AA2061" t="s">
        <v>3169</v>
      </c>
      <c r="AB2061" t="s">
        <v>5523</v>
      </c>
    </row>
    <row r="2062" spans="1:28" ht="15" hidden="1" customHeight="1" x14ac:dyDescent="0.2">
      <c r="A2062" s="58" t="s">
        <v>1526</v>
      </c>
      <c r="B2062" s="58" t="s">
        <v>5075</v>
      </c>
      <c r="C2062" s="57">
        <f t="shared" ca="1" si="163"/>
        <v>53</v>
      </c>
      <c r="D2062" s="58" t="s">
        <v>5063</v>
      </c>
      <c r="E2062" s="58"/>
      <c r="F2062" s="56" t="str">
        <f>IF(AND(V2062="TEXT",AB2062&lt;&gt;""),"Coded",VLOOKUP(V2062,Lists!$E$1:$F$12,2,FALSE))</f>
        <v>Coded</v>
      </c>
      <c r="G2062" s="57">
        <f t="shared" ca="1" si="164"/>
        <v>6</v>
      </c>
      <c r="H2062" s="58" t="s">
        <v>3173</v>
      </c>
      <c r="J2062" s="34" t="str">
        <f t="shared" si="161"/>
        <v/>
      </c>
      <c r="K2062" s="34" t="str">
        <f t="shared" si="162"/>
        <v/>
      </c>
      <c r="O2062" t="s">
        <v>5052</v>
      </c>
      <c r="P2062" s="34" t="str">
        <f t="shared" si="160"/>
        <v/>
      </c>
      <c r="V2062" t="s">
        <v>16</v>
      </c>
      <c r="W2062" t="s">
        <v>1838</v>
      </c>
      <c r="X2062" t="s">
        <v>1839</v>
      </c>
      <c r="Y2062" t="s">
        <v>1830</v>
      </c>
      <c r="Z2062" t="s">
        <v>1831</v>
      </c>
      <c r="AA2062" t="s">
        <v>3173</v>
      </c>
      <c r="AB2062" t="s">
        <v>5524</v>
      </c>
    </row>
    <row r="2063" spans="1:28" ht="15" hidden="1" customHeight="1" x14ac:dyDescent="0.2">
      <c r="A2063" s="58" t="s">
        <v>1526</v>
      </c>
      <c r="B2063" s="58" t="s">
        <v>5075</v>
      </c>
      <c r="C2063" s="57">
        <f t="shared" ca="1" si="163"/>
        <v>53</v>
      </c>
      <c r="D2063" s="58" t="s">
        <v>5063</v>
      </c>
      <c r="E2063" s="58"/>
      <c r="F2063" s="56" t="str">
        <f>IF(AND(V2063="TEXT",AB2063&lt;&gt;""),"Coded",VLOOKUP(V2063,Lists!$E$1:$F$12,2,FALSE))</f>
        <v>Coded</v>
      </c>
      <c r="G2063" s="57">
        <f t="shared" ca="1" si="164"/>
        <v>7</v>
      </c>
      <c r="H2063" s="58" t="s">
        <v>3177</v>
      </c>
      <c r="J2063" s="34" t="str">
        <f t="shared" si="161"/>
        <v/>
      </c>
      <c r="K2063" s="34" t="str">
        <f t="shared" si="162"/>
        <v/>
      </c>
      <c r="O2063" t="s">
        <v>5052</v>
      </c>
      <c r="P2063" s="34" t="str">
        <f t="shared" si="160"/>
        <v/>
      </c>
      <c r="V2063" t="s">
        <v>16</v>
      </c>
      <c r="W2063" t="s">
        <v>1838</v>
      </c>
      <c r="X2063" t="s">
        <v>1839</v>
      </c>
      <c r="Y2063" t="s">
        <v>1830</v>
      </c>
      <c r="Z2063" t="s">
        <v>1831</v>
      </c>
      <c r="AA2063" t="s">
        <v>3177</v>
      </c>
      <c r="AB2063" t="s">
        <v>5525</v>
      </c>
    </row>
    <row r="2064" spans="1:28" ht="15" hidden="1" customHeight="1" x14ac:dyDescent="0.2">
      <c r="A2064" s="58" t="s">
        <v>1526</v>
      </c>
      <c r="B2064" s="58" t="s">
        <v>5075</v>
      </c>
      <c r="C2064" s="57">
        <f t="shared" ca="1" si="163"/>
        <v>53</v>
      </c>
      <c r="D2064" s="58" t="s">
        <v>5063</v>
      </c>
      <c r="E2064" s="58"/>
      <c r="F2064" s="56" t="str">
        <f>IF(AND(V2064="TEXT",AB2064&lt;&gt;""),"Coded",VLOOKUP(V2064,Lists!$E$1:$F$12,2,FALSE))</f>
        <v>Coded</v>
      </c>
      <c r="G2064" s="57">
        <f t="shared" ca="1" si="164"/>
        <v>8</v>
      </c>
      <c r="H2064" s="58" t="s">
        <v>3181</v>
      </c>
      <c r="J2064" s="34" t="str">
        <f t="shared" si="161"/>
        <v/>
      </c>
      <c r="K2064" s="34" t="str">
        <f t="shared" si="162"/>
        <v/>
      </c>
      <c r="O2064" t="s">
        <v>5052</v>
      </c>
      <c r="P2064" s="34" t="str">
        <f t="shared" si="160"/>
        <v/>
      </c>
      <c r="V2064" t="s">
        <v>16</v>
      </c>
      <c r="W2064" t="s">
        <v>1838</v>
      </c>
      <c r="X2064" t="s">
        <v>1839</v>
      </c>
      <c r="Y2064" t="s">
        <v>1830</v>
      </c>
      <c r="Z2064" t="s">
        <v>1831</v>
      </c>
      <c r="AA2064" t="s">
        <v>3181</v>
      </c>
      <c r="AB2064" t="s">
        <v>5526</v>
      </c>
    </row>
    <row r="2065" spans="1:28" ht="15" hidden="1" customHeight="1" x14ac:dyDescent="0.2">
      <c r="A2065" s="58" t="s">
        <v>1526</v>
      </c>
      <c r="B2065" s="58" t="s">
        <v>5075</v>
      </c>
      <c r="C2065" s="57">
        <f t="shared" ca="1" si="163"/>
        <v>53</v>
      </c>
      <c r="D2065" s="58" t="s">
        <v>5063</v>
      </c>
      <c r="E2065" s="58"/>
      <c r="F2065" s="56" t="str">
        <f>IF(AND(V2065="TEXT",AB2065&lt;&gt;""),"Coded",VLOOKUP(V2065,Lists!$E$1:$F$12,2,FALSE))</f>
        <v>Coded</v>
      </c>
      <c r="G2065" s="57">
        <f t="shared" ca="1" si="164"/>
        <v>9</v>
      </c>
      <c r="H2065" s="58" t="s">
        <v>3185</v>
      </c>
      <c r="J2065" s="34" t="str">
        <f t="shared" si="161"/>
        <v/>
      </c>
      <c r="K2065" s="34" t="str">
        <f t="shared" si="162"/>
        <v/>
      </c>
      <c r="O2065" t="s">
        <v>5052</v>
      </c>
      <c r="P2065" s="34" t="str">
        <f t="shared" si="160"/>
        <v/>
      </c>
      <c r="V2065" t="s">
        <v>16</v>
      </c>
      <c r="W2065" t="s">
        <v>1838</v>
      </c>
      <c r="X2065" t="s">
        <v>1839</v>
      </c>
      <c r="Y2065" t="s">
        <v>1830</v>
      </c>
      <c r="Z2065" t="s">
        <v>1831</v>
      </c>
      <c r="AA2065" t="s">
        <v>3185</v>
      </c>
      <c r="AB2065" t="s">
        <v>5527</v>
      </c>
    </row>
    <row r="2066" spans="1:28" ht="15" hidden="1" customHeight="1" x14ac:dyDescent="0.2">
      <c r="A2066" s="58" t="s">
        <v>1526</v>
      </c>
      <c r="B2066" s="58" t="s">
        <v>5075</v>
      </c>
      <c r="C2066" s="57">
        <f t="shared" ca="1" si="163"/>
        <v>53</v>
      </c>
      <c r="D2066" s="58" t="s">
        <v>5063</v>
      </c>
      <c r="E2066" s="58"/>
      <c r="F2066" s="56" t="str">
        <f>IF(AND(V2066="TEXT",AB2066&lt;&gt;""),"Coded",VLOOKUP(V2066,Lists!$E$1:$F$12,2,FALSE))</f>
        <v>Coded</v>
      </c>
      <c r="G2066" s="57">
        <f t="shared" ca="1" si="164"/>
        <v>10</v>
      </c>
      <c r="H2066" s="58" t="s">
        <v>3189</v>
      </c>
      <c r="J2066" s="34" t="str">
        <f t="shared" si="161"/>
        <v/>
      </c>
      <c r="K2066" s="34" t="str">
        <f t="shared" si="162"/>
        <v/>
      </c>
      <c r="O2066" t="s">
        <v>5052</v>
      </c>
      <c r="P2066" s="34" t="str">
        <f t="shared" ref="P2066:P2129" si="165">IF(RIGHT(TRIM(SUBSTITUTE(D2066,":","")),7)="specify","Hide concept if ["&amp;D2065&amp;"] &lt;&gt; 'Other'","")</f>
        <v/>
      </c>
      <c r="V2066" t="s">
        <v>16</v>
      </c>
      <c r="W2066" t="s">
        <v>1838</v>
      </c>
      <c r="X2066" t="s">
        <v>1839</v>
      </c>
      <c r="Y2066" t="s">
        <v>1830</v>
      </c>
      <c r="Z2066" t="s">
        <v>1831</v>
      </c>
      <c r="AA2066" t="s">
        <v>3189</v>
      </c>
      <c r="AB2066" t="s">
        <v>5528</v>
      </c>
    </row>
    <row r="2067" spans="1:28" ht="15" hidden="1" customHeight="1" x14ac:dyDescent="0.2">
      <c r="A2067" s="58" t="s">
        <v>1526</v>
      </c>
      <c r="B2067" s="58" t="s">
        <v>5075</v>
      </c>
      <c r="C2067" s="57">
        <f t="shared" ca="1" si="163"/>
        <v>53</v>
      </c>
      <c r="D2067" s="58" t="s">
        <v>5063</v>
      </c>
      <c r="E2067" s="58"/>
      <c r="F2067" s="56" t="str">
        <f>IF(AND(V2067="TEXT",AB2067&lt;&gt;""),"Coded",VLOOKUP(V2067,Lists!$E$1:$F$12,2,FALSE))</f>
        <v>Coded</v>
      </c>
      <c r="G2067" s="57">
        <f t="shared" ca="1" si="164"/>
        <v>11</v>
      </c>
      <c r="H2067" s="58" t="s">
        <v>3193</v>
      </c>
      <c r="J2067" s="34" t="str">
        <f t="shared" si="161"/>
        <v/>
      </c>
      <c r="K2067" s="34" t="str">
        <f t="shared" si="162"/>
        <v/>
      </c>
      <c r="O2067" t="s">
        <v>5052</v>
      </c>
      <c r="P2067" s="34" t="str">
        <f t="shared" si="165"/>
        <v/>
      </c>
      <c r="V2067" t="s">
        <v>16</v>
      </c>
      <c r="W2067" t="s">
        <v>1838</v>
      </c>
      <c r="X2067" t="s">
        <v>1839</v>
      </c>
      <c r="Y2067" t="s">
        <v>1830</v>
      </c>
      <c r="Z2067" t="s">
        <v>1831</v>
      </c>
      <c r="AA2067" t="s">
        <v>3193</v>
      </c>
      <c r="AB2067" t="s">
        <v>5529</v>
      </c>
    </row>
    <row r="2068" spans="1:28" ht="15" hidden="1" customHeight="1" x14ac:dyDescent="0.2">
      <c r="A2068" s="58" t="s">
        <v>1526</v>
      </c>
      <c r="B2068" s="58" t="s">
        <v>5075</v>
      </c>
      <c r="C2068" s="57">
        <f t="shared" ca="1" si="163"/>
        <v>53</v>
      </c>
      <c r="D2068" s="58" t="s">
        <v>5063</v>
      </c>
      <c r="E2068" s="58"/>
      <c r="F2068" s="56" t="str">
        <f>IF(AND(V2068="TEXT",AB2068&lt;&gt;""),"Coded",VLOOKUP(V2068,Lists!$E$1:$F$12,2,FALSE))</f>
        <v>Coded</v>
      </c>
      <c r="G2068" s="57">
        <f t="shared" ca="1" si="164"/>
        <v>12</v>
      </c>
      <c r="H2068" s="58" t="s">
        <v>3197</v>
      </c>
      <c r="J2068" s="34" t="str">
        <f t="shared" si="161"/>
        <v/>
      </c>
      <c r="K2068" s="34" t="str">
        <f t="shared" si="162"/>
        <v/>
      </c>
      <c r="O2068" t="s">
        <v>5052</v>
      </c>
      <c r="P2068" s="34" t="str">
        <f t="shared" si="165"/>
        <v/>
      </c>
      <c r="V2068" t="s">
        <v>16</v>
      </c>
      <c r="W2068" t="s">
        <v>1838</v>
      </c>
      <c r="X2068" t="s">
        <v>1839</v>
      </c>
      <c r="Y2068" t="s">
        <v>1830</v>
      </c>
      <c r="Z2068" t="s">
        <v>1831</v>
      </c>
      <c r="AA2068" t="s">
        <v>3197</v>
      </c>
      <c r="AB2068" t="s">
        <v>5530</v>
      </c>
    </row>
    <row r="2069" spans="1:28" ht="15" hidden="1" customHeight="1" x14ac:dyDescent="0.2">
      <c r="A2069" s="58" t="s">
        <v>1526</v>
      </c>
      <c r="B2069" s="58" t="s">
        <v>5075</v>
      </c>
      <c r="C2069" s="57">
        <f t="shared" ca="1" si="163"/>
        <v>53</v>
      </c>
      <c r="D2069" s="58" t="s">
        <v>5063</v>
      </c>
      <c r="E2069" s="58"/>
      <c r="F2069" s="56" t="str">
        <f>IF(AND(V2069="TEXT",AB2069&lt;&gt;""),"Coded",VLOOKUP(V2069,Lists!$E$1:$F$12,2,FALSE))</f>
        <v>Coded</v>
      </c>
      <c r="G2069" s="57">
        <f t="shared" ca="1" si="164"/>
        <v>13</v>
      </c>
      <c r="H2069" s="58" t="s">
        <v>3199</v>
      </c>
      <c r="J2069" s="34" t="str">
        <f t="shared" si="161"/>
        <v/>
      </c>
      <c r="K2069" s="34" t="str">
        <f t="shared" si="162"/>
        <v/>
      </c>
      <c r="O2069" t="s">
        <v>5052</v>
      </c>
      <c r="P2069" s="34" t="str">
        <f t="shared" si="165"/>
        <v/>
      </c>
      <c r="V2069" t="s">
        <v>16</v>
      </c>
      <c r="W2069" t="s">
        <v>1838</v>
      </c>
      <c r="X2069" t="s">
        <v>1839</v>
      </c>
      <c r="Y2069" t="s">
        <v>1830</v>
      </c>
      <c r="Z2069" t="s">
        <v>1831</v>
      </c>
      <c r="AA2069" t="s">
        <v>3199</v>
      </c>
      <c r="AB2069" t="s">
        <v>5531</v>
      </c>
    </row>
    <row r="2070" spans="1:28" ht="15" hidden="1" customHeight="1" x14ac:dyDescent="0.2">
      <c r="A2070" s="58" t="s">
        <v>1526</v>
      </c>
      <c r="B2070" s="58" t="s">
        <v>5075</v>
      </c>
      <c r="C2070" s="57">
        <f t="shared" ca="1" si="163"/>
        <v>53</v>
      </c>
      <c r="D2070" s="58" t="s">
        <v>5063</v>
      </c>
      <c r="E2070" s="58"/>
      <c r="F2070" s="56" t="str">
        <f>IF(AND(V2070="TEXT",AB2070&lt;&gt;""),"Coded",VLOOKUP(V2070,Lists!$E$1:$F$12,2,FALSE))</f>
        <v>Coded</v>
      </c>
      <c r="G2070" s="57">
        <f t="shared" ca="1" si="164"/>
        <v>14</v>
      </c>
      <c r="H2070" s="58" t="s">
        <v>3203</v>
      </c>
      <c r="J2070" s="34" t="str">
        <f t="shared" si="161"/>
        <v/>
      </c>
      <c r="K2070" s="34" t="str">
        <f t="shared" si="162"/>
        <v/>
      </c>
      <c r="O2070" t="s">
        <v>5052</v>
      </c>
      <c r="P2070" s="34" t="str">
        <f t="shared" si="165"/>
        <v/>
      </c>
      <c r="V2070" t="s">
        <v>16</v>
      </c>
      <c r="W2070" t="s">
        <v>1838</v>
      </c>
      <c r="X2070" t="s">
        <v>1839</v>
      </c>
      <c r="Y2070" t="s">
        <v>1830</v>
      </c>
      <c r="Z2070" t="s">
        <v>1831</v>
      </c>
      <c r="AA2070" t="s">
        <v>3203</v>
      </c>
      <c r="AB2070" t="s">
        <v>5532</v>
      </c>
    </row>
    <row r="2071" spans="1:28" ht="15" hidden="1" customHeight="1" x14ac:dyDescent="0.2">
      <c r="A2071" s="58" t="s">
        <v>1526</v>
      </c>
      <c r="B2071" s="58" t="s">
        <v>5075</v>
      </c>
      <c r="C2071" s="57">
        <f t="shared" ca="1" si="163"/>
        <v>53</v>
      </c>
      <c r="D2071" s="58" t="s">
        <v>5063</v>
      </c>
      <c r="E2071" s="58"/>
      <c r="F2071" s="56" t="str">
        <f>IF(AND(V2071="TEXT",AB2071&lt;&gt;""),"Coded",VLOOKUP(V2071,Lists!$E$1:$F$12,2,FALSE))</f>
        <v>Coded</v>
      </c>
      <c r="G2071" s="57">
        <f t="shared" ca="1" si="164"/>
        <v>15</v>
      </c>
      <c r="H2071" s="58" t="s">
        <v>3207</v>
      </c>
      <c r="J2071" s="34" t="str">
        <f t="shared" si="161"/>
        <v/>
      </c>
      <c r="K2071" s="34" t="str">
        <f t="shared" si="162"/>
        <v/>
      </c>
      <c r="O2071" t="s">
        <v>5052</v>
      </c>
      <c r="P2071" s="34" t="str">
        <f t="shared" si="165"/>
        <v/>
      </c>
      <c r="V2071" t="s">
        <v>16</v>
      </c>
      <c r="W2071" t="s">
        <v>1838</v>
      </c>
      <c r="X2071" t="s">
        <v>1839</v>
      </c>
      <c r="Y2071" t="s">
        <v>1830</v>
      </c>
      <c r="Z2071" t="s">
        <v>1831</v>
      </c>
      <c r="AA2071" t="s">
        <v>3207</v>
      </c>
      <c r="AB2071" t="s">
        <v>5533</v>
      </c>
    </row>
    <row r="2072" spans="1:28" ht="15" hidden="1" customHeight="1" x14ac:dyDescent="0.2">
      <c r="A2072" s="58" t="s">
        <v>1526</v>
      </c>
      <c r="B2072" s="58" t="s">
        <v>5075</v>
      </c>
      <c r="C2072" s="57">
        <f t="shared" ca="1" si="163"/>
        <v>53</v>
      </c>
      <c r="D2072" s="58" t="s">
        <v>5063</v>
      </c>
      <c r="E2072" s="58"/>
      <c r="F2072" s="56" t="str">
        <f>IF(AND(V2072="TEXT",AB2072&lt;&gt;""),"Coded",VLOOKUP(V2072,Lists!$E$1:$F$12,2,FALSE))</f>
        <v>Coded</v>
      </c>
      <c r="G2072" s="57">
        <f t="shared" ca="1" si="164"/>
        <v>16</v>
      </c>
      <c r="H2072" s="58" t="s">
        <v>3211</v>
      </c>
      <c r="J2072" s="34" t="str">
        <f t="shared" si="161"/>
        <v/>
      </c>
      <c r="K2072" s="34" t="str">
        <f t="shared" si="162"/>
        <v/>
      </c>
      <c r="O2072" t="s">
        <v>5052</v>
      </c>
      <c r="P2072" s="34" t="str">
        <f t="shared" si="165"/>
        <v/>
      </c>
      <c r="V2072" t="s">
        <v>16</v>
      </c>
      <c r="W2072" t="s">
        <v>1838</v>
      </c>
      <c r="X2072" t="s">
        <v>1839</v>
      </c>
      <c r="Y2072" t="s">
        <v>1830</v>
      </c>
      <c r="Z2072" t="s">
        <v>1831</v>
      </c>
      <c r="AA2072" t="s">
        <v>3211</v>
      </c>
      <c r="AB2072" t="s">
        <v>5534</v>
      </c>
    </row>
    <row r="2073" spans="1:28" ht="15" hidden="1" customHeight="1" x14ac:dyDescent="0.2">
      <c r="A2073" s="58" t="s">
        <v>1526</v>
      </c>
      <c r="B2073" s="58" t="s">
        <v>5075</v>
      </c>
      <c r="C2073" s="57">
        <f t="shared" ca="1" si="163"/>
        <v>53</v>
      </c>
      <c r="D2073" s="58" t="s">
        <v>5063</v>
      </c>
      <c r="E2073" s="58"/>
      <c r="F2073" s="56" t="str">
        <f>IF(AND(V2073="TEXT",AB2073&lt;&gt;""),"Coded",VLOOKUP(V2073,Lists!$E$1:$F$12,2,FALSE))</f>
        <v>Coded</v>
      </c>
      <c r="G2073" s="57">
        <f t="shared" ca="1" si="164"/>
        <v>17</v>
      </c>
      <c r="H2073" s="58" t="s">
        <v>3215</v>
      </c>
      <c r="J2073" s="34" t="str">
        <f t="shared" si="161"/>
        <v/>
      </c>
      <c r="K2073" s="34" t="str">
        <f t="shared" si="162"/>
        <v/>
      </c>
      <c r="O2073" t="s">
        <v>5052</v>
      </c>
      <c r="P2073" s="34" t="str">
        <f t="shared" si="165"/>
        <v/>
      </c>
      <c r="V2073" t="s">
        <v>16</v>
      </c>
      <c r="W2073" t="s">
        <v>1838</v>
      </c>
      <c r="X2073" t="s">
        <v>1839</v>
      </c>
      <c r="Y2073" t="s">
        <v>1830</v>
      </c>
      <c r="Z2073" t="s">
        <v>1831</v>
      </c>
      <c r="AA2073" t="s">
        <v>3215</v>
      </c>
      <c r="AB2073" t="s">
        <v>5535</v>
      </c>
    </row>
    <row r="2074" spans="1:28" ht="15" hidden="1" customHeight="1" x14ac:dyDescent="0.2">
      <c r="A2074" s="58" t="s">
        <v>1526</v>
      </c>
      <c r="B2074" s="58" t="s">
        <v>5075</v>
      </c>
      <c r="C2074" s="57">
        <f t="shared" ca="1" si="163"/>
        <v>53</v>
      </c>
      <c r="D2074" s="58" t="s">
        <v>5063</v>
      </c>
      <c r="E2074" s="58"/>
      <c r="F2074" s="56" t="str">
        <f>IF(AND(V2074="TEXT",AB2074&lt;&gt;""),"Coded",VLOOKUP(V2074,Lists!$E$1:$F$12,2,FALSE))</f>
        <v>Coded</v>
      </c>
      <c r="G2074" s="57">
        <f t="shared" ca="1" si="164"/>
        <v>18</v>
      </c>
      <c r="H2074" s="58" t="s">
        <v>3219</v>
      </c>
      <c r="J2074" s="34" t="str">
        <f t="shared" si="161"/>
        <v/>
      </c>
      <c r="K2074" s="34" t="str">
        <f t="shared" si="162"/>
        <v/>
      </c>
      <c r="O2074" t="s">
        <v>5052</v>
      </c>
      <c r="P2074" s="34" t="str">
        <f t="shared" si="165"/>
        <v/>
      </c>
      <c r="V2074" t="s">
        <v>16</v>
      </c>
      <c r="W2074" t="s">
        <v>1838</v>
      </c>
      <c r="X2074" t="s">
        <v>1839</v>
      </c>
      <c r="Y2074" t="s">
        <v>1830</v>
      </c>
      <c r="Z2074" t="s">
        <v>1831</v>
      </c>
      <c r="AA2074" t="s">
        <v>3219</v>
      </c>
      <c r="AB2074" t="s">
        <v>5536</v>
      </c>
    </row>
    <row r="2075" spans="1:28" ht="15" hidden="1" customHeight="1" x14ac:dyDescent="0.2">
      <c r="A2075" s="58" t="s">
        <v>1526</v>
      </c>
      <c r="B2075" s="58" t="s">
        <v>5075</v>
      </c>
      <c r="C2075" s="57">
        <f t="shared" ca="1" si="163"/>
        <v>53</v>
      </c>
      <c r="D2075" s="58" t="s">
        <v>5063</v>
      </c>
      <c r="E2075" s="58"/>
      <c r="F2075" s="56" t="str">
        <f>IF(AND(V2075="TEXT",AB2075&lt;&gt;""),"Coded",VLOOKUP(V2075,Lists!$E$1:$F$12,2,FALSE))</f>
        <v>Coded</v>
      </c>
      <c r="G2075" s="57">
        <f t="shared" ca="1" si="164"/>
        <v>19</v>
      </c>
      <c r="H2075" s="58" t="s">
        <v>3223</v>
      </c>
      <c r="J2075" s="34" t="str">
        <f t="shared" si="161"/>
        <v/>
      </c>
      <c r="K2075" s="34" t="str">
        <f t="shared" si="162"/>
        <v/>
      </c>
      <c r="O2075" t="s">
        <v>5052</v>
      </c>
      <c r="P2075" s="34" t="str">
        <f t="shared" si="165"/>
        <v/>
      </c>
      <c r="V2075" t="s">
        <v>16</v>
      </c>
      <c r="W2075" t="s">
        <v>1838</v>
      </c>
      <c r="X2075" t="s">
        <v>1839</v>
      </c>
      <c r="Y2075" t="s">
        <v>1830</v>
      </c>
      <c r="Z2075" t="s">
        <v>1831</v>
      </c>
      <c r="AA2075" t="s">
        <v>3223</v>
      </c>
      <c r="AB2075" t="s">
        <v>5537</v>
      </c>
    </row>
    <row r="2076" spans="1:28" ht="15" hidden="1" customHeight="1" x14ac:dyDescent="0.2">
      <c r="A2076" s="58" t="s">
        <v>1526</v>
      </c>
      <c r="B2076" s="58" t="s">
        <v>5075</v>
      </c>
      <c r="C2076" s="57">
        <f t="shared" ca="1" si="163"/>
        <v>53</v>
      </c>
      <c r="D2076" s="58" t="s">
        <v>5063</v>
      </c>
      <c r="E2076" s="58"/>
      <c r="F2076" s="56" t="str">
        <f>IF(AND(V2076="TEXT",AB2076&lt;&gt;""),"Coded",VLOOKUP(V2076,Lists!$E$1:$F$12,2,FALSE))</f>
        <v>Coded</v>
      </c>
      <c r="G2076" s="57">
        <f t="shared" ca="1" si="164"/>
        <v>20</v>
      </c>
      <c r="H2076" s="58" t="s">
        <v>580</v>
      </c>
      <c r="J2076" s="34" t="str">
        <f t="shared" si="161"/>
        <v/>
      </c>
      <c r="K2076" s="34" t="str">
        <f t="shared" si="162"/>
        <v/>
      </c>
      <c r="O2076" t="s">
        <v>5052</v>
      </c>
      <c r="P2076" s="34" t="str">
        <f t="shared" si="165"/>
        <v/>
      </c>
      <c r="V2076" t="s">
        <v>16</v>
      </c>
      <c r="W2076" t="s">
        <v>1838</v>
      </c>
      <c r="X2076" t="s">
        <v>1839</v>
      </c>
      <c r="Y2076" t="s">
        <v>1830</v>
      </c>
      <c r="Z2076" t="s">
        <v>1831</v>
      </c>
      <c r="AA2076" t="s">
        <v>580</v>
      </c>
      <c r="AB2076" t="s">
        <v>5538</v>
      </c>
    </row>
    <row r="2077" spans="1:28" ht="15" hidden="1" customHeight="1" x14ac:dyDescent="0.2">
      <c r="A2077" s="58" t="s">
        <v>1526</v>
      </c>
      <c r="B2077" s="58" t="s">
        <v>5075</v>
      </c>
      <c r="C2077" s="57">
        <f t="shared" ca="1" si="163"/>
        <v>54</v>
      </c>
      <c r="D2077" s="58" t="s">
        <v>1843</v>
      </c>
      <c r="E2077" s="58"/>
      <c r="F2077" s="56" t="str">
        <f>IF(AND(V2077="TEXT",AB2077&lt;&gt;""),"Coded",VLOOKUP(V2077,Lists!$E$1:$F$12,2,FALSE))</f>
        <v>Boolean</v>
      </c>
      <c r="G2077" s="57" t="str">
        <f t="shared" ca="1" si="164"/>
        <v/>
      </c>
      <c r="H2077" s="58" t="s">
        <v>1015</v>
      </c>
      <c r="J2077" s="34" t="str">
        <f t="shared" si="161"/>
        <v>Yes/no</v>
      </c>
      <c r="K2077" s="34" t="str">
        <f t="shared" si="162"/>
        <v/>
      </c>
      <c r="O2077" t="s">
        <v>5052</v>
      </c>
      <c r="P2077" s="34" t="str">
        <f t="shared" si="165"/>
        <v/>
      </c>
      <c r="V2077" t="s">
        <v>24</v>
      </c>
      <c r="W2077" t="s">
        <v>1848</v>
      </c>
      <c r="X2077" t="s">
        <v>1849</v>
      </c>
      <c r="Y2077" t="s">
        <v>1015</v>
      </c>
      <c r="Z2077" t="s">
        <v>1015</v>
      </c>
      <c r="AA2077" t="s">
        <v>1015</v>
      </c>
      <c r="AB2077" t="s">
        <v>1015</v>
      </c>
    </row>
    <row r="2078" spans="1:28" ht="15" hidden="1" customHeight="1" x14ac:dyDescent="0.2">
      <c r="A2078" s="58" t="s">
        <v>1526</v>
      </c>
      <c r="B2078" s="58" t="s">
        <v>5075</v>
      </c>
      <c r="C2078" s="57">
        <f t="shared" ca="1" si="163"/>
        <v>55</v>
      </c>
      <c r="D2078" s="58" t="s">
        <v>5539</v>
      </c>
      <c r="E2078" s="58"/>
      <c r="F2078" s="56" t="str">
        <f>IF(AND(V2078="TEXT",AB2078&lt;&gt;""),"Coded",VLOOKUP(V2078,Lists!$E$1:$F$12,2,FALSE))</f>
        <v>Text</v>
      </c>
      <c r="G2078" s="57" t="str">
        <f t="shared" ca="1" si="164"/>
        <v/>
      </c>
      <c r="H2078" s="58" t="s">
        <v>1015</v>
      </c>
      <c r="J2078" s="34" t="str">
        <f t="shared" si="161"/>
        <v/>
      </c>
      <c r="K2078" s="34">
        <f t="shared" si="162"/>
        <v>50</v>
      </c>
      <c r="O2078" t="s">
        <v>5052</v>
      </c>
      <c r="P2078" s="34" t="str">
        <f t="shared" si="165"/>
        <v/>
      </c>
      <c r="V2078" t="s">
        <v>16</v>
      </c>
      <c r="W2078" t="s">
        <v>1853</v>
      </c>
      <c r="X2078" t="s">
        <v>1854</v>
      </c>
      <c r="Y2078" t="s">
        <v>1015</v>
      </c>
      <c r="Z2078" t="s">
        <v>1015</v>
      </c>
      <c r="AA2078" t="s">
        <v>1015</v>
      </c>
      <c r="AB2078" t="s">
        <v>1015</v>
      </c>
    </row>
    <row r="2079" spans="1:28" ht="15" hidden="1" customHeight="1" x14ac:dyDescent="0.2">
      <c r="A2079" t="s">
        <v>5540</v>
      </c>
      <c r="B2079" t="s">
        <v>5468</v>
      </c>
      <c r="C2079" s="50">
        <f t="shared" ca="1" si="163"/>
        <v>1</v>
      </c>
      <c r="D2079" t="s">
        <v>5469</v>
      </c>
      <c r="F2079" s="34" t="str">
        <f>IF(AND(V2079="TEXT",AB2079&lt;&gt;""),"Coded",VLOOKUP(V2079,Lists!$E$1:$F$12,2,FALSE))</f>
        <v>Text</v>
      </c>
      <c r="G2079" s="50" t="str">
        <f t="shared" ca="1" si="164"/>
        <v/>
      </c>
      <c r="H2079" t="s">
        <v>1015</v>
      </c>
      <c r="J2079" s="34" t="str">
        <f t="shared" si="161"/>
        <v/>
      </c>
      <c r="K2079" s="34">
        <f t="shared" si="162"/>
        <v>50</v>
      </c>
      <c r="O2079" t="s">
        <v>5541</v>
      </c>
      <c r="P2079" s="34" t="str">
        <f t="shared" si="165"/>
        <v/>
      </c>
      <c r="V2079" t="s">
        <v>16</v>
      </c>
      <c r="W2079" t="s">
        <v>1531</v>
      </c>
      <c r="X2079" t="s">
        <v>1532</v>
      </c>
      <c r="Y2079" t="s">
        <v>1015</v>
      </c>
      <c r="Z2079" t="s">
        <v>1015</v>
      </c>
      <c r="AA2079" t="s">
        <v>1015</v>
      </c>
      <c r="AB2079" t="s">
        <v>1015</v>
      </c>
    </row>
    <row r="2080" spans="1:28" ht="15" hidden="1" customHeight="1" x14ac:dyDescent="0.2">
      <c r="A2080" t="s">
        <v>5540</v>
      </c>
      <c r="B2080" t="s">
        <v>1009</v>
      </c>
      <c r="C2080" s="50">
        <f t="shared" ca="1" si="163"/>
        <v>2</v>
      </c>
      <c r="D2080" t="s">
        <v>4977</v>
      </c>
      <c r="F2080" s="34" t="str">
        <f>IF(AND(V2080="TEXT",AB2080&lt;&gt;""),"Coded",VLOOKUP(V2080,Lists!$E$1:$F$12,2,FALSE))</f>
        <v>Date</v>
      </c>
      <c r="G2080" s="50" t="str">
        <f t="shared" ca="1" si="164"/>
        <v/>
      </c>
      <c r="H2080" t="s">
        <v>1015</v>
      </c>
      <c r="J2080" s="34" t="str">
        <f t="shared" si="161"/>
        <v/>
      </c>
      <c r="K2080" s="34" t="str">
        <f t="shared" si="162"/>
        <v/>
      </c>
      <c r="O2080" t="s">
        <v>5542</v>
      </c>
      <c r="P2080" s="34" t="str">
        <f t="shared" si="165"/>
        <v/>
      </c>
      <c r="V2080" t="s">
        <v>28</v>
      </c>
      <c r="W2080" t="s">
        <v>5543</v>
      </c>
      <c r="X2080" t="s">
        <v>5544</v>
      </c>
      <c r="Y2080" t="s">
        <v>1015</v>
      </c>
      <c r="Z2080" t="s">
        <v>1015</v>
      </c>
      <c r="AA2080" t="s">
        <v>1015</v>
      </c>
      <c r="AB2080" t="s">
        <v>1015</v>
      </c>
    </row>
    <row r="2081" spans="1:28" ht="15" hidden="1" customHeight="1" x14ac:dyDescent="0.2">
      <c r="A2081" t="s">
        <v>5540</v>
      </c>
      <c r="B2081" t="s">
        <v>4981</v>
      </c>
      <c r="C2081" s="50">
        <f t="shared" ca="1" si="163"/>
        <v>3</v>
      </c>
      <c r="D2081" t="s">
        <v>4090</v>
      </c>
      <c r="F2081" s="34" t="str">
        <f>IF(AND(V2081="TEXT",AB2081&lt;&gt;""),"Coded",VLOOKUP(V2081,Lists!$E$1:$F$12,2,FALSE))</f>
        <v>Coded</v>
      </c>
      <c r="G2081" s="50">
        <f t="shared" ca="1" si="164"/>
        <v>1</v>
      </c>
      <c r="H2081" t="s">
        <v>2208</v>
      </c>
      <c r="J2081" s="34" t="str">
        <f t="shared" si="161"/>
        <v/>
      </c>
      <c r="K2081" s="34" t="str">
        <f t="shared" si="162"/>
        <v/>
      </c>
      <c r="O2081" t="s">
        <v>5545</v>
      </c>
      <c r="P2081" s="34" t="str">
        <f t="shared" si="165"/>
        <v/>
      </c>
      <c r="V2081" t="s">
        <v>16</v>
      </c>
      <c r="W2081" t="s">
        <v>5546</v>
      </c>
      <c r="X2081" t="s">
        <v>5547</v>
      </c>
      <c r="Y2081" t="s">
        <v>1033</v>
      </c>
      <c r="Z2081" t="s">
        <v>1034</v>
      </c>
      <c r="AA2081" t="s">
        <v>2208</v>
      </c>
      <c r="AB2081" t="s">
        <v>2212</v>
      </c>
    </row>
    <row r="2082" spans="1:28" ht="15" hidden="1" customHeight="1" x14ac:dyDescent="0.2">
      <c r="A2082" t="s">
        <v>5540</v>
      </c>
      <c r="B2082" t="s">
        <v>4981</v>
      </c>
      <c r="C2082" s="50">
        <f t="shared" ca="1" si="163"/>
        <v>3</v>
      </c>
      <c r="D2082" t="s">
        <v>4090</v>
      </c>
      <c r="F2082" s="34" t="str">
        <f>IF(AND(V2082="TEXT",AB2082&lt;&gt;""),"Coded",VLOOKUP(V2082,Lists!$E$1:$F$12,2,FALSE))</f>
        <v>Coded</v>
      </c>
      <c r="G2082" s="50">
        <f t="shared" ca="1" si="164"/>
        <v>2</v>
      </c>
      <c r="H2082" t="s">
        <v>2213</v>
      </c>
      <c r="J2082" s="34" t="str">
        <f t="shared" si="161"/>
        <v/>
      </c>
      <c r="K2082" s="34" t="str">
        <f t="shared" si="162"/>
        <v/>
      </c>
      <c r="O2082" t="s">
        <v>1015</v>
      </c>
      <c r="P2082" s="34" t="str">
        <f t="shared" si="165"/>
        <v/>
      </c>
      <c r="V2082" t="s">
        <v>16</v>
      </c>
      <c r="W2082" t="s">
        <v>5546</v>
      </c>
      <c r="X2082" t="s">
        <v>5547</v>
      </c>
      <c r="Y2082" t="s">
        <v>1033</v>
      </c>
      <c r="Z2082" t="s">
        <v>1034</v>
      </c>
      <c r="AA2082" t="s">
        <v>2213</v>
      </c>
      <c r="AB2082" t="s">
        <v>2217</v>
      </c>
    </row>
    <row r="2083" spans="1:28" ht="15" hidden="1" customHeight="1" x14ac:dyDescent="0.2">
      <c r="A2083" t="s">
        <v>5540</v>
      </c>
      <c r="B2083" t="s">
        <v>4981</v>
      </c>
      <c r="C2083" s="50">
        <f t="shared" ca="1" si="163"/>
        <v>3</v>
      </c>
      <c r="D2083" t="s">
        <v>4090</v>
      </c>
      <c r="F2083" s="34" t="str">
        <f>IF(AND(V2083="TEXT",AB2083&lt;&gt;""),"Coded",VLOOKUP(V2083,Lists!$E$1:$F$12,2,FALSE))</f>
        <v>Coded</v>
      </c>
      <c r="G2083" s="50">
        <f t="shared" ca="1" si="164"/>
        <v>3</v>
      </c>
      <c r="H2083" t="s">
        <v>2202</v>
      </c>
      <c r="J2083" s="34" t="str">
        <f t="shared" si="161"/>
        <v/>
      </c>
      <c r="K2083" s="34" t="str">
        <f t="shared" si="162"/>
        <v/>
      </c>
      <c r="O2083" t="s">
        <v>1015</v>
      </c>
      <c r="P2083" s="34" t="str">
        <f t="shared" si="165"/>
        <v/>
      </c>
      <c r="V2083" t="s">
        <v>16</v>
      </c>
      <c r="W2083" t="s">
        <v>5546</v>
      </c>
      <c r="X2083" t="s">
        <v>5547</v>
      </c>
      <c r="Y2083" t="s">
        <v>1033</v>
      </c>
      <c r="Z2083" t="s">
        <v>1034</v>
      </c>
      <c r="AA2083" t="s">
        <v>2202</v>
      </c>
      <c r="AB2083" t="s">
        <v>2207</v>
      </c>
    </row>
    <row r="2084" spans="1:28" ht="15" hidden="1" customHeight="1" x14ac:dyDescent="0.2">
      <c r="A2084" t="s">
        <v>5540</v>
      </c>
      <c r="B2084" t="s">
        <v>4981</v>
      </c>
      <c r="C2084" s="50">
        <f t="shared" ca="1" si="163"/>
        <v>3</v>
      </c>
      <c r="D2084" t="s">
        <v>4090</v>
      </c>
      <c r="F2084" s="34" t="str">
        <f>IF(AND(V2084="TEXT",AB2084&lt;&gt;""),"Coded",VLOOKUP(V2084,Lists!$E$1:$F$12,2,FALSE))</f>
        <v>Coded</v>
      </c>
      <c r="G2084" s="50">
        <f t="shared" ca="1" si="164"/>
        <v>4</v>
      </c>
      <c r="H2084" t="s">
        <v>4091</v>
      </c>
      <c r="J2084" s="34" t="str">
        <f t="shared" si="161"/>
        <v/>
      </c>
      <c r="K2084" s="34" t="str">
        <f t="shared" si="162"/>
        <v/>
      </c>
      <c r="O2084" t="s">
        <v>1015</v>
      </c>
      <c r="P2084" s="34" t="str">
        <f t="shared" si="165"/>
        <v/>
      </c>
      <c r="V2084" t="s">
        <v>16</v>
      </c>
      <c r="W2084" t="s">
        <v>5546</v>
      </c>
      <c r="X2084" t="s">
        <v>5547</v>
      </c>
      <c r="Y2084" t="s">
        <v>1033</v>
      </c>
      <c r="Z2084" t="s">
        <v>1034</v>
      </c>
      <c r="AA2084" t="s">
        <v>4091</v>
      </c>
      <c r="AB2084" t="s">
        <v>4092</v>
      </c>
    </row>
    <row r="2085" spans="1:28" ht="15" hidden="1" customHeight="1" x14ac:dyDescent="0.2">
      <c r="A2085" t="s">
        <v>5540</v>
      </c>
      <c r="B2085" t="s">
        <v>4981</v>
      </c>
      <c r="C2085" s="50">
        <f t="shared" ca="1" si="163"/>
        <v>3</v>
      </c>
      <c r="D2085" t="s">
        <v>4090</v>
      </c>
      <c r="F2085" s="34" t="str">
        <f>IF(AND(V2085="TEXT",AB2085&lt;&gt;""),"Coded",VLOOKUP(V2085,Lists!$E$1:$F$12,2,FALSE))</f>
        <v>Coded</v>
      </c>
      <c r="G2085" s="50">
        <f t="shared" ca="1" si="164"/>
        <v>5</v>
      </c>
      <c r="H2085" t="s">
        <v>2218</v>
      </c>
      <c r="J2085" s="34" t="str">
        <f t="shared" si="161"/>
        <v/>
      </c>
      <c r="K2085" s="34" t="str">
        <f t="shared" si="162"/>
        <v/>
      </c>
      <c r="O2085" t="s">
        <v>1015</v>
      </c>
      <c r="P2085" s="34" t="str">
        <f t="shared" si="165"/>
        <v/>
      </c>
      <c r="V2085" t="s">
        <v>16</v>
      </c>
      <c r="W2085" t="s">
        <v>5546</v>
      </c>
      <c r="X2085" t="s">
        <v>5547</v>
      </c>
      <c r="Y2085" t="s">
        <v>1033</v>
      </c>
      <c r="Z2085" t="s">
        <v>1034</v>
      </c>
      <c r="AA2085" t="s">
        <v>2218</v>
      </c>
      <c r="AB2085" t="s">
        <v>2223</v>
      </c>
    </row>
    <row r="2086" spans="1:28" ht="15" hidden="1" customHeight="1" x14ac:dyDescent="0.2">
      <c r="A2086" t="s">
        <v>5540</v>
      </c>
      <c r="B2086" t="s">
        <v>4981</v>
      </c>
      <c r="C2086" s="50">
        <f t="shared" ca="1" si="163"/>
        <v>4</v>
      </c>
      <c r="D2086" t="s">
        <v>1036</v>
      </c>
      <c r="F2086" s="34" t="str">
        <f>IF(AND(V2086="TEXT",AB2086&lt;&gt;""),"Coded",VLOOKUP(V2086,Lists!$E$1:$F$12,2,FALSE))</f>
        <v>Numeric</v>
      </c>
      <c r="G2086" s="50" t="str">
        <f t="shared" ca="1" si="164"/>
        <v/>
      </c>
      <c r="H2086" t="s">
        <v>1015</v>
      </c>
      <c r="J2086" s="34" t="str">
        <f t="shared" si="161"/>
        <v>Integer</v>
      </c>
      <c r="K2086" s="34" t="str">
        <f t="shared" si="162"/>
        <v/>
      </c>
      <c r="O2086" t="s">
        <v>5548</v>
      </c>
      <c r="P2086" s="34" t="str">
        <f t="shared" si="165"/>
        <v/>
      </c>
      <c r="V2086" t="s">
        <v>20</v>
      </c>
      <c r="W2086" t="s">
        <v>5549</v>
      </c>
      <c r="X2086" t="s">
        <v>5550</v>
      </c>
      <c r="Y2086" t="s">
        <v>1015</v>
      </c>
      <c r="Z2086" t="s">
        <v>1015</v>
      </c>
      <c r="AA2086" t="s">
        <v>1015</v>
      </c>
      <c r="AB2086" t="s">
        <v>1015</v>
      </c>
    </row>
    <row r="2087" spans="1:28" ht="15" hidden="1" customHeight="1" x14ac:dyDescent="0.2">
      <c r="A2087" t="s">
        <v>5540</v>
      </c>
      <c r="B2087" t="s">
        <v>4981</v>
      </c>
      <c r="C2087" s="50">
        <f t="shared" ca="1" si="163"/>
        <v>5</v>
      </c>
      <c r="D2087" t="s">
        <v>1042</v>
      </c>
      <c r="F2087" s="34" t="str">
        <f>IF(AND(V2087="TEXT",AB2087&lt;&gt;""),"Coded",VLOOKUP(V2087,Lists!$E$1:$F$12,2,FALSE))</f>
        <v>Coded</v>
      </c>
      <c r="G2087" s="50">
        <f t="shared" ca="1" si="164"/>
        <v>1</v>
      </c>
      <c r="H2087" t="s">
        <v>2239</v>
      </c>
      <c r="J2087" s="34" t="str">
        <f t="shared" si="161"/>
        <v/>
      </c>
      <c r="K2087" s="34" t="str">
        <f t="shared" si="162"/>
        <v/>
      </c>
      <c r="O2087" t="s">
        <v>1015</v>
      </c>
      <c r="P2087" s="34" t="str">
        <f t="shared" si="165"/>
        <v/>
      </c>
      <c r="V2087" t="s">
        <v>16</v>
      </c>
      <c r="W2087" t="s">
        <v>2245</v>
      </c>
      <c r="X2087" t="s">
        <v>2246</v>
      </c>
      <c r="Y2087" t="s">
        <v>1678</v>
      </c>
      <c r="Z2087" t="s">
        <v>2240</v>
      </c>
      <c r="AA2087" t="s">
        <v>2239</v>
      </c>
      <c r="AB2087" t="s">
        <v>2241</v>
      </c>
    </row>
    <row r="2088" spans="1:28" ht="15" hidden="1" customHeight="1" x14ac:dyDescent="0.2">
      <c r="A2088" t="s">
        <v>5540</v>
      </c>
      <c r="B2088" t="s">
        <v>4981</v>
      </c>
      <c r="C2088" s="50">
        <f t="shared" ca="1" si="163"/>
        <v>5</v>
      </c>
      <c r="D2088" t="s">
        <v>1042</v>
      </c>
      <c r="F2088" s="34" t="str">
        <f>IF(AND(V2088="TEXT",AB2088&lt;&gt;""),"Coded",VLOOKUP(V2088,Lists!$E$1:$F$12,2,FALSE))</f>
        <v>Coded</v>
      </c>
      <c r="G2088" s="50">
        <f t="shared" ca="1" si="164"/>
        <v>2</v>
      </c>
      <c r="H2088" t="s">
        <v>2242</v>
      </c>
      <c r="J2088" s="34" t="str">
        <f t="shared" si="161"/>
        <v/>
      </c>
      <c r="K2088" s="34" t="str">
        <f t="shared" si="162"/>
        <v/>
      </c>
      <c r="O2088" t="s">
        <v>1015</v>
      </c>
      <c r="P2088" s="34" t="str">
        <f t="shared" si="165"/>
        <v/>
      </c>
      <c r="V2088" t="s">
        <v>16</v>
      </c>
      <c r="W2088" t="s">
        <v>2245</v>
      </c>
      <c r="X2088" t="s">
        <v>2246</v>
      </c>
      <c r="Y2088" t="s">
        <v>1678</v>
      </c>
      <c r="Z2088" t="s">
        <v>2240</v>
      </c>
      <c r="AA2088" t="s">
        <v>2242</v>
      </c>
      <c r="AB2088" t="s">
        <v>2243</v>
      </c>
    </row>
    <row r="2089" spans="1:28" ht="15" hidden="1" customHeight="1" x14ac:dyDescent="0.2">
      <c r="A2089" t="s">
        <v>5540</v>
      </c>
      <c r="B2089" t="s">
        <v>4981</v>
      </c>
      <c r="C2089" s="50">
        <f t="shared" ca="1" si="163"/>
        <v>6</v>
      </c>
      <c r="D2089" t="s">
        <v>4987</v>
      </c>
      <c r="F2089" s="34" t="str">
        <f>IF(AND(V2089="TEXT",AB2089&lt;&gt;""),"Coded",VLOOKUP(V2089,Lists!$E$1:$F$12,2,FALSE))</f>
        <v>Text</v>
      </c>
      <c r="G2089" s="50" t="str">
        <f t="shared" ca="1" si="164"/>
        <v/>
      </c>
      <c r="H2089" t="s">
        <v>1015</v>
      </c>
      <c r="J2089" s="34" t="str">
        <f t="shared" si="161"/>
        <v/>
      </c>
      <c r="K2089" s="34">
        <f t="shared" si="162"/>
        <v>50</v>
      </c>
      <c r="O2089" t="s">
        <v>5551</v>
      </c>
      <c r="P2089" s="34" t="str">
        <f t="shared" si="165"/>
        <v/>
      </c>
      <c r="V2089" t="s">
        <v>16</v>
      </c>
      <c r="W2089" t="s">
        <v>5475</v>
      </c>
      <c r="X2089" t="s">
        <v>5476</v>
      </c>
      <c r="Y2089" t="s">
        <v>1015</v>
      </c>
      <c r="Z2089" t="s">
        <v>1015</v>
      </c>
      <c r="AA2089" t="s">
        <v>1015</v>
      </c>
      <c r="AB2089" t="s">
        <v>1015</v>
      </c>
    </row>
    <row r="2090" spans="1:28" ht="15" hidden="1" customHeight="1" x14ac:dyDescent="0.2">
      <c r="A2090" t="s">
        <v>5540</v>
      </c>
      <c r="B2090" t="s">
        <v>1811</v>
      </c>
      <c r="C2090" s="50">
        <f t="shared" ca="1" si="163"/>
        <v>7</v>
      </c>
      <c r="D2090" t="s">
        <v>1559</v>
      </c>
      <c r="F2090" s="34" t="str">
        <f>IF(AND(V2090="TEXT",AB2090&lt;&gt;""),"Coded",VLOOKUP(V2090,Lists!$E$1:$F$12,2,FALSE))</f>
        <v>Boolean</v>
      </c>
      <c r="G2090" s="50" t="str">
        <f t="shared" ca="1" si="164"/>
        <v/>
      </c>
      <c r="H2090" t="s">
        <v>1015</v>
      </c>
      <c r="J2090" s="34" t="str">
        <f t="shared" si="161"/>
        <v>True only</v>
      </c>
      <c r="K2090" s="34" t="str">
        <f t="shared" si="162"/>
        <v/>
      </c>
      <c r="O2090" t="s">
        <v>1015</v>
      </c>
      <c r="P2090" s="34" t="str">
        <f t="shared" si="165"/>
        <v/>
      </c>
      <c r="V2090" t="s">
        <v>32</v>
      </c>
      <c r="W2090" t="s">
        <v>1565</v>
      </c>
      <c r="X2090" t="s">
        <v>1566</v>
      </c>
      <c r="Y2090" t="s">
        <v>1015</v>
      </c>
      <c r="Z2090" t="s">
        <v>1015</v>
      </c>
      <c r="AA2090" t="s">
        <v>1015</v>
      </c>
      <c r="AB2090" t="s">
        <v>1015</v>
      </c>
    </row>
    <row r="2091" spans="1:28" ht="15" hidden="1" customHeight="1" x14ac:dyDescent="0.2">
      <c r="A2091" t="s">
        <v>5540</v>
      </c>
      <c r="B2091" t="s">
        <v>1811</v>
      </c>
      <c r="C2091" s="50">
        <f t="shared" ca="1" si="163"/>
        <v>8</v>
      </c>
      <c r="D2091" t="s">
        <v>1567</v>
      </c>
      <c r="F2091" s="34" t="str">
        <f>IF(AND(V2091="TEXT",AB2091&lt;&gt;""),"Coded",VLOOKUP(V2091,Lists!$E$1:$F$12,2,FALSE))</f>
        <v>Text</v>
      </c>
      <c r="G2091" s="50" t="str">
        <f t="shared" ca="1" si="164"/>
        <v/>
      </c>
      <c r="H2091" t="s">
        <v>1015</v>
      </c>
      <c r="J2091" s="34" t="str">
        <f t="shared" si="161"/>
        <v/>
      </c>
      <c r="K2091" s="34">
        <f t="shared" si="162"/>
        <v>50</v>
      </c>
      <c r="O2091" t="s">
        <v>5552</v>
      </c>
      <c r="P2091" s="34" t="str">
        <f t="shared" si="165"/>
        <v/>
      </c>
      <c r="V2091" t="s">
        <v>16</v>
      </c>
      <c r="W2091" t="s">
        <v>1572</v>
      </c>
      <c r="X2091" t="s">
        <v>1573</v>
      </c>
      <c r="Y2091" t="s">
        <v>1015</v>
      </c>
      <c r="Z2091" t="s">
        <v>1015</v>
      </c>
      <c r="AA2091" t="s">
        <v>1015</v>
      </c>
      <c r="AB2091" t="s">
        <v>1015</v>
      </c>
    </row>
    <row r="2092" spans="1:28" ht="15" hidden="1" customHeight="1" x14ac:dyDescent="0.2">
      <c r="A2092" t="s">
        <v>5540</v>
      </c>
      <c r="B2092" t="s">
        <v>1811</v>
      </c>
      <c r="C2092" s="50">
        <f t="shared" ca="1" si="163"/>
        <v>9</v>
      </c>
      <c r="D2092" t="s">
        <v>1574</v>
      </c>
      <c r="F2092" s="34" t="str">
        <f>IF(AND(V2092="TEXT",AB2092&lt;&gt;""),"Coded",VLOOKUP(V2092,Lists!$E$1:$F$12,2,FALSE))</f>
        <v>Boolean</v>
      </c>
      <c r="G2092" s="50" t="str">
        <f t="shared" ca="1" si="164"/>
        <v/>
      </c>
      <c r="H2092" t="s">
        <v>1015</v>
      </c>
      <c r="J2092" s="34" t="str">
        <f t="shared" si="161"/>
        <v>Yes/no</v>
      </c>
      <c r="K2092" s="34" t="str">
        <f t="shared" si="162"/>
        <v/>
      </c>
      <c r="O2092" t="s">
        <v>5552</v>
      </c>
      <c r="P2092" s="34" t="str">
        <f t="shared" si="165"/>
        <v/>
      </c>
      <c r="V2092" t="s">
        <v>24</v>
      </c>
      <c r="W2092" t="s">
        <v>1577</v>
      </c>
      <c r="X2092" t="s">
        <v>1578</v>
      </c>
      <c r="Y2092" t="s">
        <v>1015</v>
      </c>
      <c r="Z2092" t="s">
        <v>1015</v>
      </c>
      <c r="AA2092" t="s">
        <v>1015</v>
      </c>
      <c r="AB2092" t="s">
        <v>1015</v>
      </c>
    </row>
    <row r="2093" spans="1:28" ht="15" hidden="1" customHeight="1" x14ac:dyDescent="0.2">
      <c r="A2093" t="s">
        <v>5540</v>
      </c>
      <c r="B2093" t="s">
        <v>1811</v>
      </c>
      <c r="C2093" s="50">
        <f t="shared" ca="1" si="163"/>
        <v>10</v>
      </c>
      <c r="D2093" t="s">
        <v>1579</v>
      </c>
      <c r="F2093" s="34" t="str">
        <f>IF(AND(V2093="TEXT",AB2093&lt;&gt;""),"Coded",VLOOKUP(V2093,Lists!$E$1:$F$12,2,FALSE))</f>
        <v>Coded</v>
      </c>
      <c r="G2093" s="50">
        <f t="shared" ca="1" si="164"/>
        <v>1</v>
      </c>
      <c r="H2093" t="s">
        <v>3231</v>
      </c>
      <c r="J2093" s="34" t="str">
        <f t="shared" si="161"/>
        <v/>
      </c>
      <c r="K2093" s="34" t="str">
        <f t="shared" si="162"/>
        <v/>
      </c>
      <c r="O2093" t="s">
        <v>5552</v>
      </c>
      <c r="P2093" s="34" t="str">
        <f t="shared" si="165"/>
        <v/>
      </c>
      <c r="V2093" t="s">
        <v>16</v>
      </c>
      <c r="W2093" t="s">
        <v>1581</v>
      </c>
      <c r="X2093" t="s">
        <v>1582</v>
      </c>
      <c r="Y2093" t="s">
        <v>1581</v>
      </c>
      <c r="Z2093" t="s">
        <v>1583</v>
      </c>
      <c r="AA2093" t="s">
        <v>3231</v>
      </c>
      <c r="AB2093" t="s">
        <v>3236</v>
      </c>
    </row>
    <row r="2094" spans="1:28" ht="15" hidden="1" customHeight="1" x14ac:dyDescent="0.2">
      <c r="A2094" t="s">
        <v>5540</v>
      </c>
      <c r="B2094" t="s">
        <v>1811</v>
      </c>
      <c r="C2094" s="50">
        <f t="shared" ca="1" si="163"/>
        <v>10</v>
      </c>
      <c r="D2094" t="s">
        <v>1579</v>
      </c>
      <c r="F2094" s="34" t="str">
        <f>IF(AND(V2094="TEXT",AB2094&lt;&gt;""),"Coded",VLOOKUP(V2094,Lists!$E$1:$F$12,2,FALSE))</f>
        <v>Coded</v>
      </c>
      <c r="G2094" s="50">
        <f t="shared" ca="1" si="164"/>
        <v>2</v>
      </c>
      <c r="H2094" t="s">
        <v>3237</v>
      </c>
      <c r="J2094" s="34" t="str">
        <f t="shared" si="161"/>
        <v/>
      </c>
      <c r="K2094" s="34" t="str">
        <f t="shared" si="162"/>
        <v/>
      </c>
      <c r="O2094" t="s">
        <v>1015</v>
      </c>
      <c r="P2094" s="34" t="str">
        <f t="shared" si="165"/>
        <v/>
      </c>
      <c r="V2094" t="s">
        <v>16</v>
      </c>
      <c r="W2094" t="s">
        <v>1581</v>
      </c>
      <c r="X2094" t="s">
        <v>1582</v>
      </c>
      <c r="Y2094" t="s">
        <v>1581</v>
      </c>
      <c r="Z2094" t="s">
        <v>1583</v>
      </c>
      <c r="AA2094" t="s">
        <v>3237</v>
      </c>
      <c r="AB2094" t="s">
        <v>3239</v>
      </c>
    </row>
    <row r="2095" spans="1:28" ht="15" hidden="1" customHeight="1" x14ac:dyDescent="0.2">
      <c r="A2095" t="s">
        <v>5540</v>
      </c>
      <c r="B2095" t="s">
        <v>1811</v>
      </c>
      <c r="C2095" s="50">
        <f t="shared" ca="1" si="163"/>
        <v>10</v>
      </c>
      <c r="D2095" t="s">
        <v>1579</v>
      </c>
      <c r="F2095" s="34" t="str">
        <f>IF(AND(V2095="TEXT",AB2095&lt;&gt;""),"Coded",VLOOKUP(V2095,Lists!$E$1:$F$12,2,FALSE))</f>
        <v>Coded</v>
      </c>
      <c r="G2095" s="50">
        <f t="shared" ca="1" si="164"/>
        <v>3</v>
      </c>
      <c r="H2095" t="s">
        <v>3240</v>
      </c>
      <c r="J2095" s="34" t="str">
        <f t="shared" si="161"/>
        <v/>
      </c>
      <c r="K2095" s="34" t="str">
        <f t="shared" si="162"/>
        <v/>
      </c>
      <c r="O2095" t="s">
        <v>1015</v>
      </c>
      <c r="P2095" s="34" t="str">
        <f t="shared" si="165"/>
        <v/>
      </c>
      <c r="V2095" t="s">
        <v>16</v>
      </c>
      <c r="W2095" t="s">
        <v>1581</v>
      </c>
      <c r="X2095" t="s">
        <v>1582</v>
      </c>
      <c r="Y2095" t="s">
        <v>1581</v>
      </c>
      <c r="Z2095" t="s">
        <v>1583</v>
      </c>
      <c r="AA2095" t="s">
        <v>3240</v>
      </c>
      <c r="AB2095" t="s">
        <v>3242</v>
      </c>
    </row>
    <row r="2096" spans="1:28" ht="15" hidden="1" customHeight="1" x14ac:dyDescent="0.2">
      <c r="A2096" t="s">
        <v>5540</v>
      </c>
      <c r="B2096" t="s">
        <v>1811</v>
      </c>
      <c r="C2096" s="50">
        <f t="shared" ca="1" si="163"/>
        <v>10</v>
      </c>
      <c r="D2096" t="s">
        <v>1579</v>
      </c>
      <c r="F2096" s="34" t="str">
        <f>IF(AND(V2096="TEXT",AB2096&lt;&gt;""),"Coded",VLOOKUP(V2096,Lists!$E$1:$F$12,2,FALSE))</f>
        <v>Coded</v>
      </c>
      <c r="G2096" s="50">
        <f t="shared" ca="1" si="164"/>
        <v>4</v>
      </c>
      <c r="H2096" t="s">
        <v>3243</v>
      </c>
      <c r="J2096" s="34" t="str">
        <f t="shared" si="161"/>
        <v/>
      </c>
      <c r="K2096" s="34" t="str">
        <f t="shared" si="162"/>
        <v/>
      </c>
      <c r="O2096" t="s">
        <v>1015</v>
      </c>
      <c r="P2096" s="34" t="str">
        <f t="shared" si="165"/>
        <v/>
      </c>
      <c r="V2096" t="s">
        <v>16</v>
      </c>
      <c r="W2096" t="s">
        <v>1581</v>
      </c>
      <c r="X2096" t="s">
        <v>1582</v>
      </c>
      <c r="Y2096" t="s">
        <v>1581</v>
      </c>
      <c r="Z2096" t="s">
        <v>1583</v>
      </c>
      <c r="AA2096" t="s">
        <v>3243</v>
      </c>
      <c r="AB2096" t="s">
        <v>3245</v>
      </c>
    </row>
    <row r="2097" spans="1:28" ht="15" hidden="1" customHeight="1" x14ac:dyDescent="0.2">
      <c r="A2097" t="s">
        <v>5540</v>
      </c>
      <c r="B2097" t="s">
        <v>1811</v>
      </c>
      <c r="C2097" s="50">
        <f t="shared" ca="1" si="163"/>
        <v>10</v>
      </c>
      <c r="D2097" t="s">
        <v>1579</v>
      </c>
      <c r="F2097" s="34" t="str">
        <f>IF(AND(V2097="TEXT",AB2097&lt;&gt;""),"Coded",VLOOKUP(V2097,Lists!$E$1:$F$12,2,FALSE))</f>
        <v>Coded</v>
      </c>
      <c r="G2097" s="50">
        <f t="shared" ca="1" si="164"/>
        <v>5</v>
      </c>
      <c r="H2097" t="s">
        <v>3246</v>
      </c>
      <c r="J2097" s="34" t="str">
        <f t="shared" si="161"/>
        <v/>
      </c>
      <c r="K2097" s="34" t="str">
        <f t="shared" si="162"/>
        <v/>
      </c>
      <c r="O2097" t="s">
        <v>1015</v>
      </c>
      <c r="P2097" s="34" t="str">
        <f t="shared" si="165"/>
        <v/>
      </c>
      <c r="V2097" t="s">
        <v>16</v>
      </c>
      <c r="W2097" t="s">
        <v>1581</v>
      </c>
      <c r="X2097" t="s">
        <v>1582</v>
      </c>
      <c r="Y2097" t="s">
        <v>1581</v>
      </c>
      <c r="Z2097" t="s">
        <v>1583</v>
      </c>
      <c r="AA2097" t="s">
        <v>3246</v>
      </c>
      <c r="AB2097" t="s">
        <v>3248</v>
      </c>
    </row>
    <row r="2098" spans="1:28" ht="15" hidden="1" customHeight="1" x14ac:dyDescent="0.2">
      <c r="A2098" t="s">
        <v>5540</v>
      </c>
      <c r="B2098" t="s">
        <v>1811</v>
      </c>
      <c r="C2098" s="50">
        <f t="shared" ca="1" si="163"/>
        <v>10</v>
      </c>
      <c r="D2098" t="s">
        <v>1579</v>
      </c>
      <c r="F2098" s="34" t="str">
        <f>IF(AND(V2098="TEXT",AB2098&lt;&gt;""),"Coded",VLOOKUP(V2098,Lists!$E$1:$F$12,2,FALSE))</f>
        <v>Coded</v>
      </c>
      <c r="G2098" s="50">
        <f t="shared" ca="1" si="164"/>
        <v>6</v>
      </c>
      <c r="H2098" t="s">
        <v>580</v>
      </c>
      <c r="J2098" s="34" t="str">
        <f t="shared" si="161"/>
        <v/>
      </c>
      <c r="K2098" s="34" t="str">
        <f t="shared" si="162"/>
        <v/>
      </c>
      <c r="O2098" t="s">
        <v>1015</v>
      </c>
      <c r="P2098" s="34" t="str">
        <f t="shared" si="165"/>
        <v/>
      </c>
      <c r="V2098" t="s">
        <v>16</v>
      </c>
      <c r="W2098" t="s">
        <v>1581</v>
      </c>
      <c r="X2098" t="s">
        <v>1582</v>
      </c>
      <c r="Y2098" t="s">
        <v>1581</v>
      </c>
      <c r="Z2098" t="s">
        <v>1583</v>
      </c>
      <c r="AA2098" t="s">
        <v>580</v>
      </c>
      <c r="AB2098" t="s">
        <v>3249</v>
      </c>
    </row>
    <row r="2099" spans="1:28" ht="15" hidden="1" customHeight="1" x14ac:dyDescent="0.2">
      <c r="A2099" t="s">
        <v>5540</v>
      </c>
      <c r="B2099" t="s">
        <v>1811</v>
      </c>
      <c r="C2099" s="50">
        <f t="shared" ca="1" si="163"/>
        <v>11</v>
      </c>
      <c r="D2099" t="s">
        <v>5478</v>
      </c>
      <c r="F2099" s="34" t="str">
        <f>IF(AND(V2099="TEXT",AB2099&lt;&gt;""),"Coded",VLOOKUP(V2099,Lists!$E$1:$F$12,2,FALSE))</f>
        <v>Text</v>
      </c>
      <c r="G2099" s="50" t="str">
        <f t="shared" ca="1" si="164"/>
        <v/>
      </c>
      <c r="H2099" t="s">
        <v>1015</v>
      </c>
      <c r="J2099" s="34" t="str">
        <f t="shared" si="161"/>
        <v/>
      </c>
      <c r="K2099" s="34">
        <f t="shared" si="162"/>
        <v>50</v>
      </c>
      <c r="O2099" t="s">
        <v>5553</v>
      </c>
      <c r="P2099" s="34" t="str">
        <f t="shared" si="165"/>
        <v>Hide concept if [Reason for missed appointment] &lt;&gt; 'Other'</v>
      </c>
      <c r="V2099" t="s">
        <v>16</v>
      </c>
      <c r="W2099" t="s">
        <v>1587</v>
      </c>
      <c r="X2099" t="s">
        <v>1588</v>
      </c>
      <c r="Y2099" t="s">
        <v>1015</v>
      </c>
      <c r="Z2099" t="s">
        <v>1015</v>
      </c>
      <c r="AA2099" t="s">
        <v>1015</v>
      </c>
      <c r="AB2099" t="s">
        <v>1015</v>
      </c>
    </row>
    <row r="2100" spans="1:28" ht="15" hidden="1" customHeight="1" x14ac:dyDescent="0.2">
      <c r="A2100" t="s">
        <v>5540</v>
      </c>
      <c r="B2100" t="s">
        <v>5075</v>
      </c>
      <c r="C2100" s="50">
        <f t="shared" ca="1" si="163"/>
        <v>12</v>
      </c>
      <c r="D2100" t="s">
        <v>4400</v>
      </c>
      <c r="F2100" s="34" t="str">
        <f>IF(AND(V2100="TEXT",AB2100&lt;&gt;""),"Coded",VLOOKUP(V2100,Lists!$E$1:$F$12,2,FALSE))</f>
        <v>Coded</v>
      </c>
      <c r="G2100" s="50">
        <f t="shared" ca="1" si="164"/>
        <v>1</v>
      </c>
      <c r="H2100" t="s">
        <v>2683</v>
      </c>
      <c r="J2100" s="34" t="str">
        <f t="shared" si="161"/>
        <v/>
      </c>
      <c r="K2100" s="34" t="str">
        <f t="shared" si="162"/>
        <v/>
      </c>
      <c r="O2100" t="s">
        <v>5158</v>
      </c>
      <c r="P2100" s="34" t="str">
        <f t="shared" si="165"/>
        <v/>
      </c>
      <c r="V2100" t="s">
        <v>16</v>
      </c>
      <c r="W2100" t="s">
        <v>1819</v>
      </c>
      <c r="X2100" t="s">
        <v>1820</v>
      </c>
      <c r="Y2100" t="s">
        <v>1192</v>
      </c>
      <c r="Z2100" t="s">
        <v>1193</v>
      </c>
      <c r="AA2100" t="s">
        <v>2683</v>
      </c>
      <c r="AB2100" t="s">
        <v>2684</v>
      </c>
    </row>
    <row r="2101" spans="1:28" ht="15" hidden="1" customHeight="1" x14ac:dyDescent="0.2">
      <c r="A2101" t="s">
        <v>5540</v>
      </c>
      <c r="B2101" t="s">
        <v>5075</v>
      </c>
      <c r="C2101" s="50">
        <f t="shared" ca="1" si="163"/>
        <v>12</v>
      </c>
      <c r="D2101" t="s">
        <v>4400</v>
      </c>
      <c r="F2101" s="34" t="str">
        <f>IF(AND(V2101="TEXT",AB2101&lt;&gt;""),"Coded",VLOOKUP(V2101,Lists!$E$1:$F$12,2,FALSE))</f>
        <v>Coded</v>
      </c>
      <c r="G2101" s="50">
        <f t="shared" ca="1" si="164"/>
        <v>2</v>
      </c>
      <c r="H2101" t="s">
        <v>2627</v>
      </c>
      <c r="J2101" s="34" t="str">
        <f t="shared" si="161"/>
        <v/>
      </c>
      <c r="K2101" s="34" t="str">
        <f t="shared" si="162"/>
        <v/>
      </c>
      <c r="O2101" t="s">
        <v>1015</v>
      </c>
      <c r="P2101" s="34" t="str">
        <f t="shared" si="165"/>
        <v/>
      </c>
      <c r="V2101" t="s">
        <v>16</v>
      </c>
      <c r="W2101" t="s">
        <v>1819</v>
      </c>
      <c r="X2101" t="s">
        <v>1820</v>
      </c>
      <c r="Y2101" t="s">
        <v>1192</v>
      </c>
      <c r="Z2101" t="s">
        <v>1193</v>
      </c>
      <c r="AA2101" t="s">
        <v>2627</v>
      </c>
      <c r="AB2101" t="s">
        <v>2631</v>
      </c>
    </row>
    <row r="2102" spans="1:28" ht="15" hidden="1" customHeight="1" x14ac:dyDescent="0.2">
      <c r="A2102" t="s">
        <v>5540</v>
      </c>
      <c r="B2102" t="s">
        <v>5075</v>
      </c>
      <c r="C2102" s="50">
        <f t="shared" ca="1" si="163"/>
        <v>12</v>
      </c>
      <c r="D2102" t="s">
        <v>4400</v>
      </c>
      <c r="F2102" s="34" t="str">
        <f>IF(AND(V2102="TEXT",AB2102&lt;&gt;""),"Coded",VLOOKUP(V2102,Lists!$E$1:$F$12,2,FALSE))</f>
        <v>Coded</v>
      </c>
      <c r="G2102" s="50">
        <f t="shared" ca="1" si="164"/>
        <v>3</v>
      </c>
      <c r="H2102" t="s">
        <v>4401</v>
      </c>
      <c r="J2102" s="34" t="str">
        <f t="shared" si="161"/>
        <v/>
      </c>
      <c r="K2102" s="34" t="str">
        <f t="shared" si="162"/>
        <v/>
      </c>
      <c r="O2102" t="s">
        <v>1015</v>
      </c>
      <c r="P2102" s="34" t="str">
        <f t="shared" si="165"/>
        <v/>
      </c>
      <c r="V2102" t="s">
        <v>16</v>
      </c>
      <c r="W2102" t="s">
        <v>1819</v>
      </c>
      <c r="X2102" t="s">
        <v>1820</v>
      </c>
      <c r="Y2102" t="s">
        <v>1192</v>
      </c>
      <c r="Z2102" t="s">
        <v>1193</v>
      </c>
      <c r="AA2102" t="s">
        <v>4401</v>
      </c>
      <c r="AB2102" t="s">
        <v>4402</v>
      </c>
    </row>
    <row r="2103" spans="1:28" ht="15" hidden="1" customHeight="1" x14ac:dyDescent="0.2">
      <c r="A2103" t="s">
        <v>5540</v>
      </c>
      <c r="B2103" t="s">
        <v>5075</v>
      </c>
      <c r="C2103" s="50">
        <f t="shared" ca="1" si="163"/>
        <v>12</v>
      </c>
      <c r="D2103" t="s">
        <v>4400</v>
      </c>
      <c r="F2103" s="34" t="str">
        <f>IF(AND(V2103="TEXT",AB2103&lt;&gt;""),"Coded",VLOOKUP(V2103,Lists!$E$1:$F$12,2,FALSE))</f>
        <v>Coded</v>
      </c>
      <c r="G2103" s="50">
        <f t="shared" ca="1" si="164"/>
        <v>4</v>
      </c>
      <c r="H2103" t="s">
        <v>2656</v>
      </c>
      <c r="J2103" s="34" t="str">
        <f t="shared" si="161"/>
        <v/>
      </c>
      <c r="K2103" s="34" t="str">
        <f t="shared" si="162"/>
        <v/>
      </c>
      <c r="O2103" t="s">
        <v>1015</v>
      </c>
      <c r="P2103" s="34" t="str">
        <f t="shared" si="165"/>
        <v/>
      </c>
      <c r="V2103" t="s">
        <v>16</v>
      </c>
      <c r="W2103" t="s">
        <v>1819</v>
      </c>
      <c r="X2103" t="s">
        <v>1820</v>
      </c>
      <c r="Y2103" t="s">
        <v>1192</v>
      </c>
      <c r="Z2103" t="s">
        <v>1193</v>
      </c>
      <c r="AA2103" t="s">
        <v>2656</v>
      </c>
      <c r="AB2103" t="s">
        <v>2660</v>
      </c>
    </row>
    <row r="2104" spans="1:28" ht="15" hidden="1" customHeight="1" x14ac:dyDescent="0.2">
      <c r="A2104" t="s">
        <v>5540</v>
      </c>
      <c r="B2104" t="s">
        <v>5075</v>
      </c>
      <c r="C2104" s="50">
        <f t="shared" ca="1" si="163"/>
        <v>12</v>
      </c>
      <c r="D2104" t="s">
        <v>4400</v>
      </c>
      <c r="F2104" s="34" t="str">
        <f>IF(AND(V2104="TEXT",AB2104&lt;&gt;""),"Coded",VLOOKUP(V2104,Lists!$E$1:$F$12,2,FALSE))</f>
        <v>Coded</v>
      </c>
      <c r="G2104" s="50">
        <f t="shared" ca="1" si="164"/>
        <v>5</v>
      </c>
      <c r="H2104" t="s">
        <v>2638</v>
      </c>
      <c r="J2104" s="34" t="str">
        <f t="shared" si="161"/>
        <v/>
      </c>
      <c r="K2104" s="34" t="str">
        <f t="shared" si="162"/>
        <v/>
      </c>
      <c r="O2104" t="s">
        <v>1015</v>
      </c>
      <c r="P2104" s="34" t="str">
        <f t="shared" si="165"/>
        <v/>
      </c>
      <c r="V2104" t="s">
        <v>16</v>
      </c>
      <c r="W2104" t="s">
        <v>1819</v>
      </c>
      <c r="X2104" t="s">
        <v>1820</v>
      </c>
      <c r="Y2104" t="s">
        <v>1192</v>
      </c>
      <c r="Z2104" t="s">
        <v>1193</v>
      </c>
      <c r="AA2104" t="s">
        <v>2638</v>
      </c>
      <c r="AB2104" t="s">
        <v>2639</v>
      </c>
    </row>
    <row r="2105" spans="1:28" ht="15" hidden="1" customHeight="1" x14ac:dyDescent="0.2">
      <c r="A2105" t="s">
        <v>5540</v>
      </c>
      <c r="B2105" t="s">
        <v>5075</v>
      </c>
      <c r="C2105" s="50">
        <f t="shared" ca="1" si="163"/>
        <v>12</v>
      </c>
      <c r="D2105" t="s">
        <v>4400</v>
      </c>
      <c r="F2105" s="34" t="str">
        <f>IF(AND(V2105="TEXT",AB2105&lt;&gt;""),"Coded",VLOOKUP(V2105,Lists!$E$1:$F$12,2,FALSE))</f>
        <v>Coded</v>
      </c>
      <c r="G2105" s="50">
        <f t="shared" ca="1" si="164"/>
        <v>6</v>
      </c>
      <c r="H2105" t="s">
        <v>2693</v>
      </c>
      <c r="J2105" s="34" t="str">
        <f t="shared" si="161"/>
        <v/>
      </c>
      <c r="K2105" s="34" t="str">
        <f t="shared" si="162"/>
        <v/>
      </c>
      <c r="O2105" t="s">
        <v>1015</v>
      </c>
      <c r="P2105" s="34" t="str">
        <f t="shared" si="165"/>
        <v/>
      </c>
      <c r="V2105" t="s">
        <v>16</v>
      </c>
      <c r="W2105" t="s">
        <v>1819</v>
      </c>
      <c r="X2105" t="s">
        <v>1820</v>
      </c>
      <c r="Y2105" t="s">
        <v>1192</v>
      </c>
      <c r="Z2105" t="s">
        <v>1193</v>
      </c>
      <c r="AA2105" t="s">
        <v>2693</v>
      </c>
      <c r="AB2105" t="s">
        <v>2696</v>
      </c>
    </row>
    <row r="2106" spans="1:28" ht="15" hidden="1" customHeight="1" x14ac:dyDescent="0.2">
      <c r="A2106" t="s">
        <v>5540</v>
      </c>
      <c r="B2106" t="s">
        <v>5075</v>
      </c>
      <c r="C2106" s="50">
        <f t="shared" ca="1" si="163"/>
        <v>12</v>
      </c>
      <c r="D2106" t="s">
        <v>4400</v>
      </c>
      <c r="F2106" s="34" t="str">
        <f>IF(AND(V2106="TEXT",AB2106&lt;&gt;""),"Coded",VLOOKUP(V2106,Lists!$E$1:$F$12,2,FALSE))</f>
        <v>Coded</v>
      </c>
      <c r="G2106" s="50">
        <f t="shared" ca="1" si="164"/>
        <v>7</v>
      </c>
      <c r="H2106" t="s">
        <v>2713</v>
      </c>
      <c r="J2106" s="34" t="str">
        <f t="shared" si="161"/>
        <v/>
      </c>
      <c r="K2106" s="34" t="str">
        <f t="shared" si="162"/>
        <v/>
      </c>
      <c r="O2106" t="s">
        <v>1015</v>
      </c>
      <c r="P2106" s="34" t="str">
        <f t="shared" si="165"/>
        <v/>
      </c>
      <c r="V2106" t="s">
        <v>16</v>
      </c>
      <c r="W2106" t="s">
        <v>1819</v>
      </c>
      <c r="X2106" t="s">
        <v>1820</v>
      </c>
      <c r="Y2106" t="s">
        <v>1192</v>
      </c>
      <c r="Z2106" t="s">
        <v>1193</v>
      </c>
      <c r="AA2106" t="s">
        <v>2713</v>
      </c>
      <c r="AB2106" t="s">
        <v>2714</v>
      </c>
    </row>
    <row r="2107" spans="1:28" ht="15" hidden="1" customHeight="1" x14ac:dyDescent="0.2">
      <c r="A2107" t="s">
        <v>5540</v>
      </c>
      <c r="B2107" t="s">
        <v>5075</v>
      </c>
      <c r="C2107" s="50">
        <f t="shared" ca="1" si="163"/>
        <v>12</v>
      </c>
      <c r="D2107" t="s">
        <v>4400</v>
      </c>
      <c r="F2107" s="34" t="str">
        <f>IF(AND(V2107="TEXT",AB2107&lt;&gt;""),"Coded",VLOOKUP(V2107,Lists!$E$1:$F$12,2,FALSE))</f>
        <v>Coded</v>
      </c>
      <c r="G2107" s="50">
        <f t="shared" ca="1" si="164"/>
        <v>8</v>
      </c>
      <c r="H2107" t="s">
        <v>4403</v>
      </c>
      <c r="J2107" s="34" t="str">
        <f t="shared" si="161"/>
        <v/>
      </c>
      <c r="K2107" s="34" t="str">
        <f t="shared" si="162"/>
        <v/>
      </c>
      <c r="O2107" t="s">
        <v>1015</v>
      </c>
      <c r="P2107" s="34" t="str">
        <f t="shared" si="165"/>
        <v/>
      </c>
      <c r="V2107" t="s">
        <v>16</v>
      </c>
      <c r="W2107" t="s">
        <v>1819</v>
      </c>
      <c r="X2107" t="s">
        <v>1820</v>
      </c>
      <c r="Y2107" t="s">
        <v>1192</v>
      </c>
      <c r="Z2107" t="s">
        <v>1193</v>
      </c>
      <c r="AA2107" t="s">
        <v>4403</v>
      </c>
      <c r="AB2107" t="s">
        <v>4404</v>
      </c>
    </row>
    <row r="2108" spans="1:28" ht="15" hidden="1" customHeight="1" x14ac:dyDescent="0.2">
      <c r="A2108" t="s">
        <v>5540</v>
      </c>
      <c r="B2108" t="s">
        <v>5075</v>
      </c>
      <c r="C2108" s="50">
        <f t="shared" ca="1" si="163"/>
        <v>12</v>
      </c>
      <c r="D2108" t="s">
        <v>4400</v>
      </c>
      <c r="F2108" s="34" t="str">
        <f>IF(AND(V2108="TEXT",AB2108&lt;&gt;""),"Coded",VLOOKUP(V2108,Lists!$E$1:$F$12,2,FALSE))</f>
        <v>Coded</v>
      </c>
      <c r="G2108" s="50">
        <f t="shared" ca="1" si="164"/>
        <v>9</v>
      </c>
      <c r="H2108" t="s">
        <v>2717</v>
      </c>
      <c r="J2108" s="34" t="str">
        <f t="shared" si="161"/>
        <v/>
      </c>
      <c r="K2108" s="34" t="str">
        <f t="shared" si="162"/>
        <v/>
      </c>
      <c r="O2108" t="s">
        <v>1015</v>
      </c>
      <c r="P2108" s="34" t="str">
        <f t="shared" si="165"/>
        <v/>
      </c>
      <c r="V2108" t="s">
        <v>16</v>
      </c>
      <c r="W2108" t="s">
        <v>1819</v>
      </c>
      <c r="X2108" t="s">
        <v>1820</v>
      </c>
      <c r="Y2108" t="s">
        <v>1192</v>
      </c>
      <c r="Z2108" t="s">
        <v>1193</v>
      </c>
      <c r="AA2108" t="s">
        <v>2717</v>
      </c>
      <c r="AB2108" t="s">
        <v>2720</v>
      </c>
    </row>
    <row r="2109" spans="1:28" ht="15" hidden="1" customHeight="1" x14ac:dyDescent="0.2">
      <c r="A2109" t="s">
        <v>5540</v>
      </c>
      <c r="B2109" t="s">
        <v>5075</v>
      </c>
      <c r="C2109" s="50">
        <f t="shared" ca="1" si="163"/>
        <v>12</v>
      </c>
      <c r="D2109" t="s">
        <v>4400</v>
      </c>
      <c r="F2109" s="34" t="str">
        <f>IF(AND(V2109="TEXT",AB2109&lt;&gt;""),"Coded",VLOOKUP(V2109,Lists!$E$1:$F$12,2,FALSE))</f>
        <v>Coded</v>
      </c>
      <c r="G2109" s="50">
        <f t="shared" ca="1" si="164"/>
        <v>10</v>
      </c>
      <c r="H2109" t="s">
        <v>2687</v>
      </c>
      <c r="J2109" s="34" t="str">
        <f t="shared" si="161"/>
        <v/>
      </c>
      <c r="K2109" s="34" t="str">
        <f t="shared" si="162"/>
        <v/>
      </c>
      <c r="O2109" t="s">
        <v>1015</v>
      </c>
      <c r="P2109" s="34" t="str">
        <f t="shared" si="165"/>
        <v/>
      </c>
      <c r="V2109" t="s">
        <v>16</v>
      </c>
      <c r="W2109" t="s">
        <v>1819</v>
      </c>
      <c r="X2109" t="s">
        <v>1820</v>
      </c>
      <c r="Y2109" t="s">
        <v>1192</v>
      </c>
      <c r="Z2109" t="s">
        <v>1193</v>
      </c>
      <c r="AA2109" t="s">
        <v>2687</v>
      </c>
      <c r="AB2109" t="s">
        <v>2690</v>
      </c>
    </row>
    <row r="2110" spans="1:28" ht="15" hidden="1" customHeight="1" x14ac:dyDescent="0.2">
      <c r="A2110" t="s">
        <v>5540</v>
      </c>
      <c r="B2110" t="s">
        <v>5075</v>
      </c>
      <c r="C2110" s="50">
        <f t="shared" ca="1" si="163"/>
        <v>12</v>
      </c>
      <c r="D2110" t="s">
        <v>4400</v>
      </c>
      <c r="F2110" s="34" t="str">
        <f>IF(AND(V2110="TEXT",AB2110&lt;&gt;""),"Coded",VLOOKUP(V2110,Lists!$E$1:$F$12,2,FALSE))</f>
        <v>Coded</v>
      </c>
      <c r="G2110" s="50">
        <f t="shared" ca="1" si="164"/>
        <v>11</v>
      </c>
      <c r="H2110" t="s">
        <v>2668</v>
      </c>
      <c r="J2110" s="34" t="str">
        <f t="shared" si="161"/>
        <v/>
      </c>
      <c r="K2110" s="34" t="str">
        <f t="shared" si="162"/>
        <v/>
      </c>
      <c r="O2110" t="s">
        <v>1015</v>
      </c>
      <c r="P2110" s="34" t="str">
        <f t="shared" si="165"/>
        <v/>
      </c>
      <c r="V2110" t="s">
        <v>16</v>
      </c>
      <c r="W2110" t="s">
        <v>1819</v>
      </c>
      <c r="X2110" t="s">
        <v>1820</v>
      </c>
      <c r="Y2110" t="s">
        <v>1192</v>
      </c>
      <c r="Z2110" t="s">
        <v>1193</v>
      </c>
      <c r="AA2110" t="s">
        <v>2668</v>
      </c>
      <c r="AB2110" t="s">
        <v>2671</v>
      </c>
    </row>
    <row r="2111" spans="1:28" ht="15" hidden="1" customHeight="1" x14ac:dyDescent="0.2">
      <c r="A2111" t="s">
        <v>5540</v>
      </c>
      <c r="B2111" t="s">
        <v>5075</v>
      </c>
      <c r="C2111" s="50">
        <f t="shared" ca="1" si="163"/>
        <v>12</v>
      </c>
      <c r="D2111" t="s">
        <v>4400</v>
      </c>
      <c r="F2111" s="34" t="str">
        <f>IF(AND(V2111="TEXT",AB2111&lt;&gt;""),"Coded",VLOOKUP(V2111,Lists!$E$1:$F$12,2,FALSE))</f>
        <v>Coded</v>
      </c>
      <c r="G2111" s="50">
        <f t="shared" ca="1" si="164"/>
        <v>12</v>
      </c>
      <c r="H2111" t="s">
        <v>2707</v>
      </c>
      <c r="J2111" s="34" t="str">
        <f t="shared" si="161"/>
        <v/>
      </c>
      <c r="K2111" s="34" t="str">
        <f t="shared" si="162"/>
        <v/>
      </c>
      <c r="O2111" t="s">
        <v>1015</v>
      </c>
      <c r="P2111" s="34" t="str">
        <f t="shared" si="165"/>
        <v/>
      </c>
      <c r="V2111" t="s">
        <v>16</v>
      </c>
      <c r="W2111" t="s">
        <v>1819</v>
      </c>
      <c r="X2111" t="s">
        <v>1820</v>
      </c>
      <c r="Y2111" t="s">
        <v>1192</v>
      </c>
      <c r="Z2111" t="s">
        <v>1193</v>
      </c>
      <c r="AA2111" t="s">
        <v>2707</v>
      </c>
      <c r="AB2111" t="s">
        <v>2708</v>
      </c>
    </row>
    <row r="2112" spans="1:28" ht="15" hidden="1" customHeight="1" x14ac:dyDescent="0.2">
      <c r="A2112" t="s">
        <v>5540</v>
      </c>
      <c r="B2112" t="s">
        <v>5075</v>
      </c>
      <c r="C2112" s="50">
        <f t="shared" ca="1" si="163"/>
        <v>12</v>
      </c>
      <c r="D2112" t="s">
        <v>4400</v>
      </c>
      <c r="F2112" s="34" t="str">
        <f>IF(AND(V2112="TEXT",AB2112&lt;&gt;""),"Coded",VLOOKUP(V2112,Lists!$E$1:$F$12,2,FALSE))</f>
        <v>Coded</v>
      </c>
      <c r="G2112" s="50">
        <f t="shared" ca="1" si="164"/>
        <v>13</v>
      </c>
      <c r="H2112" t="s">
        <v>2652</v>
      </c>
      <c r="J2112" s="34" t="str">
        <f t="shared" si="161"/>
        <v/>
      </c>
      <c r="K2112" s="34" t="str">
        <f t="shared" si="162"/>
        <v/>
      </c>
      <c r="O2112" t="s">
        <v>1015</v>
      </c>
      <c r="P2112" s="34" t="str">
        <f t="shared" si="165"/>
        <v/>
      </c>
      <c r="V2112" t="s">
        <v>16</v>
      </c>
      <c r="W2112" t="s">
        <v>1819</v>
      </c>
      <c r="X2112" t="s">
        <v>1820</v>
      </c>
      <c r="Y2112" t="s">
        <v>1192</v>
      </c>
      <c r="Z2112" t="s">
        <v>1193</v>
      </c>
      <c r="AA2112" t="s">
        <v>2652</v>
      </c>
      <c r="AB2112" t="s">
        <v>2653</v>
      </c>
    </row>
    <row r="2113" spans="1:28" ht="15" hidden="1" customHeight="1" x14ac:dyDescent="0.2">
      <c r="A2113" t="s">
        <v>5540</v>
      </c>
      <c r="B2113" t="s">
        <v>5075</v>
      </c>
      <c r="C2113" s="50">
        <f t="shared" ca="1" si="163"/>
        <v>12</v>
      </c>
      <c r="D2113" t="s">
        <v>4400</v>
      </c>
      <c r="F2113" s="34" t="str">
        <f>IF(AND(V2113="TEXT",AB2113&lt;&gt;""),"Coded",VLOOKUP(V2113,Lists!$E$1:$F$12,2,FALSE))</f>
        <v>Coded</v>
      </c>
      <c r="G2113" s="50">
        <f t="shared" ca="1" si="164"/>
        <v>14</v>
      </c>
      <c r="H2113" t="s">
        <v>2395</v>
      </c>
      <c r="J2113" s="34" t="str">
        <f t="shared" si="161"/>
        <v/>
      </c>
      <c r="K2113" s="34" t="str">
        <f t="shared" si="162"/>
        <v/>
      </c>
      <c r="O2113" t="s">
        <v>1015</v>
      </c>
      <c r="P2113" s="34" t="str">
        <f t="shared" si="165"/>
        <v/>
      </c>
      <c r="V2113" t="s">
        <v>16</v>
      </c>
      <c r="W2113" t="s">
        <v>1819</v>
      </c>
      <c r="X2113" t="s">
        <v>1820</v>
      </c>
      <c r="Y2113" t="s">
        <v>1192</v>
      </c>
      <c r="Z2113" t="s">
        <v>1193</v>
      </c>
      <c r="AA2113" t="s">
        <v>2395</v>
      </c>
      <c r="AB2113" t="s">
        <v>2700</v>
      </c>
    </row>
    <row r="2114" spans="1:28" ht="15" hidden="1" customHeight="1" x14ac:dyDescent="0.2">
      <c r="A2114" t="s">
        <v>5540</v>
      </c>
      <c r="B2114" t="s">
        <v>5075</v>
      </c>
      <c r="C2114" s="50">
        <f t="shared" ca="1" si="163"/>
        <v>12</v>
      </c>
      <c r="D2114" t="s">
        <v>4400</v>
      </c>
      <c r="F2114" s="34" t="str">
        <f>IF(AND(V2114="TEXT",AB2114&lt;&gt;""),"Coded",VLOOKUP(V2114,Lists!$E$1:$F$12,2,FALSE))</f>
        <v>Coded</v>
      </c>
      <c r="G2114" s="50">
        <f t="shared" ca="1" si="164"/>
        <v>15</v>
      </c>
      <c r="H2114" t="s">
        <v>2728</v>
      </c>
      <c r="J2114" s="34" t="str">
        <f t="shared" si="161"/>
        <v/>
      </c>
      <c r="K2114" s="34" t="str">
        <f t="shared" si="162"/>
        <v/>
      </c>
      <c r="O2114" t="s">
        <v>1015</v>
      </c>
      <c r="P2114" s="34" t="str">
        <f t="shared" si="165"/>
        <v/>
      </c>
      <c r="V2114" t="s">
        <v>16</v>
      </c>
      <c r="W2114" t="s">
        <v>1819</v>
      </c>
      <c r="X2114" t="s">
        <v>1820</v>
      </c>
      <c r="Y2114" t="s">
        <v>1192</v>
      </c>
      <c r="Z2114" t="s">
        <v>1193</v>
      </c>
      <c r="AA2114" t="s">
        <v>2728</v>
      </c>
      <c r="AB2114" t="s">
        <v>2729</v>
      </c>
    </row>
    <row r="2115" spans="1:28" ht="15" hidden="1" customHeight="1" x14ac:dyDescent="0.2">
      <c r="A2115" t="s">
        <v>5540</v>
      </c>
      <c r="B2115" t="s">
        <v>5075</v>
      </c>
      <c r="C2115" s="50">
        <f t="shared" ca="1" si="163"/>
        <v>12</v>
      </c>
      <c r="D2115" t="s">
        <v>4400</v>
      </c>
      <c r="F2115" s="34" t="str">
        <f>IF(AND(V2115="TEXT",AB2115&lt;&gt;""),"Coded",VLOOKUP(V2115,Lists!$E$1:$F$12,2,FALSE))</f>
        <v>Coded</v>
      </c>
      <c r="G2115" s="50">
        <f t="shared" ca="1" si="164"/>
        <v>16</v>
      </c>
      <c r="H2115" t="s">
        <v>4405</v>
      </c>
      <c r="J2115" s="34" t="str">
        <f t="shared" ref="J2115:J2178" si="166">IF(V2115="BOOLEAN","Yes/no",IF(V2115="TRUE_ONLY","True only",IF(V2115="INTEGER","Integer",IF(V2115="INTEGER_ZERO_OR_POSITIVE","Integer zero or positive",""))))</f>
        <v/>
      </c>
      <c r="K2115" s="34" t="str">
        <f t="shared" ref="K2115:K2178" si="167">IF(V2115="LONG_TEXT",255,IF(AND(V2115="TEXT",AB2115=""),50,""))</f>
        <v/>
      </c>
      <c r="O2115" t="s">
        <v>1015</v>
      </c>
      <c r="P2115" s="34" t="str">
        <f t="shared" si="165"/>
        <v/>
      </c>
      <c r="V2115" t="s">
        <v>16</v>
      </c>
      <c r="W2115" t="s">
        <v>1819</v>
      </c>
      <c r="X2115" t="s">
        <v>1820</v>
      </c>
      <c r="Y2115" t="s">
        <v>1192</v>
      </c>
      <c r="Z2115" t="s">
        <v>1193</v>
      </c>
      <c r="AA2115" t="s">
        <v>4405</v>
      </c>
      <c r="AB2115" t="s">
        <v>4406</v>
      </c>
    </row>
    <row r="2116" spans="1:28" ht="15" hidden="1" customHeight="1" x14ac:dyDescent="0.2">
      <c r="A2116" t="s">
        <v>5540</v>
      </c>
      <c r="B2116" t="s">
        <v>5075</v>
      </c>
      <c r="C2116" s="50">
        <f t="shared" ref="C2116:C2179" ca="1" si="168">IF(A2116&lt;&gt;OFFSET(A2116,-1,0),1,OFFSET(C2116,-1,0)+IF(D2116=OFFSET(D2116,-1,0),0,1))</f>
        <v>12</v>
      </c>
      <c r="D2116" t="s">
        <v>4400</v>
      </c>
      <c r="F2116" s="34" t="str">
        <f>IF(AND(V2116="TEXT",AB2116&lt;&gt;""),"Coded",VLOOKUP(V2116,Lists!$E$1:$F$12,2,FALSE))</f>
        <v>Coded</v>
      </c>
      <c r="G2116" s="50">
        <f t="shared" ca="1" si="164"/>
        <v>17</v>
      </c>
      <c r="H2116" t="s">
        <v>2664</v>
      </c>
      <c r="J2116" s="34" t="str">
        <f t="shared" si="166"/>
        <v/>
      </c>
      <c r="K2116" s="34" t="str">
        <f t="shared" si="167"/>
        <v/>
      </c>
      <c r="O2116" t="s">
        <v>1015</v>
      </c>
      <c r="P2116" s="34" t="str">
        <f t="shared" si="165"/>
        <v/>
      </c>
      <c r="V2116" t="s">
        <v>16</v>
      </c>
      <c r="W2116" t="s">
        <v>1819</v>
      </c>
      <c r="X2116" t="s">
        <v>1820</v>
      </c>
      <c r="Y2116" t="s">
        <v>1192</v>
      </c>
      <c r="Z2116" t="s">
        <v>1193</v>
      </c>
      <c r="AA2116" t="s">
        <v>2664</v>
      </c>
      <c r="AB2116" t="s">
        <v>2665</v>
      </c>
    </row>
    <row r="2117" spans="1:28" ht="15" hidden="1" customHeight="1" x14ac:dyDescent="0.2">
      <c r="A2117" t="s">
        <v>5540</v>
      </c>
      <c r="B2117" t="s">
        <v>5075</v>
      </c>
      <c r="C2117" s="50">
        <f t="shared" ca="1" si="168"/>
        <v>12</v>
      </c>
      <c r="D2117" t="s">
        <v>4400</v>
      </c>
      <c r="F2117" s="34" t="str">
        <f>IF(AND(V2117="TEXT",AB2117&lt;&gt;""),"Coded",VLOOKUP(V2117,Lists!$E$1:$F$12,2,FALSE))</f>
        <v>Coded</v>
      </c>
      <c r="G2117" s="50">
        <f t="shared" ref="G2117:G2180" ca="1" si="169">IF(F2117="Coded",IF(D2117&lt;&gt;OFFSET(D2117,-1,0),1,_xlfn.MAXIFS(INDIRECT("G$1:G"&amp;ROW()-1),INDIRECT("A$1:A"&amp;ROW()-1),A2117,INDIRECT("D$1:D"&amp;ROW()-1),D2117)+1),"")</f>
        <v>18</v>
      </c>
      <c r="H2117" t="s">
        <v>2740</v>
      </c>
      <c r="J2117" s="34" t="str">
        <f t="shared" si="166"/>
        <v/>
      </c>
      <c r="K2117" s="34" t="str">
        <f t="shared" si="167"/>
        <v/>
      </c>
      <c r="O2117" t="s">
        <v>1015</v>
      </c>
      <c r="P2117" s="34" t="str">
        <f t="shared" si="165"/>
        <v/>
      </c>
      <c r="V2117" t="s">
        <v>16</v>
      </c>
      <c r="W2117" t="s">
        <v>1819</v>
      </c>
      <c r="X2117" t="s">
        <v>1820</v>
      </c>
      <c r="Y2117" t="s">
        <v>1192</v>
      </c>
      <c r="Z2117" t="s">
        <v>1193</v>
      </c>
      <c r="AA2117" t="s">
        <v>2740</v>
      </c>
      <c r="AB2117" t="s">
        <v>2741</v>
      </c>
    </row>
    <row r="2118" spans="1:28" ht="15" hidden="1" customHeight="1" x14ac:dyDescent="0.2">
      <c r="A2118" t="s">
        <v>5540</v>
      </c>
      <c r="B2118" t="s">
        <v>5075</v>
      </c>
      <c r="C2118" s="50">
        <f t="shared" ca="1" si="168"/>
        <v>12</v>
      </c>
      <c r="D2118" t="s">
        <v>4400</v>
      </c>
      <c r="F2118" s="34" t="str">
        <f>IF(AND(V2118="TEXT",AB2118&lt;&gt;""),"Coded",VLOOKUP(V2118,Lists!$E$1:$F$12,2,FALSE))</f>
        <v>Coded</v>
      </c>
      <c r="G2118" s="50">
        <f t="shared" ca="1" si="169"/>
        <v>19</v>
      </c>
      <c r="H2118" t="s">
        <v>4407</v>
      </c>
      <c r="J2118" s="34" t="str">
        <f t="shared" si="166"/>
        <v/>
      </c>
      <c r="K2118" s="34" t="str">
        <f t="shared" si="167"/>
        <v/>
      </c>
      <c r="O2118" t="s">
        <v>1015</v>
      </c>
      <c r="P2118" s="34" t="str">
        <f t="shared" si="165"/>
        <v/>
      </c>
      <c r="V2118" t="s">
        <v>16</v>
      </c>
      <c r="W2118" t="s">
        <v>1819</v>
      </c>
      <c r="X2118" t="s">
        <v>1820</v>
      </c>
      <c r="Y2118" t="s">
        <v>1192</v>
      </c>
      <c r="Z2118" t="s">
        <v>1193</v>
      </c>
      <c r="AA2118" t="s">
        <v>4407</v>
      </c>
      <c r="AB2118" t="s">
        <v>4408</v>
      </c>
    </row>
    <row r="2119" spans="1:28" ht="15" hidden="1" customHeight="1" x14ac:dyDescent="0.2">
      <c r="A2119" t="s">
        <v>5540</v>
      </c>
      <c r="B2119" t="s">
        <v>5075</v>
      </c>
      <c r="C2119" s="50">
        <f t="shared" ca="1" si="168"/>
        <v>12</v>
      </c>
      <c r="D2119" t="s">
        <v>4400</v>
      </c>
      <c r="F2119" s="34" t="str">
        <f>IF(AND(V2119="TEXT",AB2119&lt;&gt;""),"Coded",VLOOKUP(V2119,Lists!$E$1:$F$12,2,FALSE))</f>
        <v>Coded</v>
      </c>
      <c r="G2119" s="50">
        <f t="shared" ca="1" si="169"/>
        <v>20</v>
      </c>
      <c r="H2119" t="s">
        <v>4409</v>
      </c>
      <c r="J2119" s="34" t="str">
        <f t="shared" si="166"/>
        <v/>
      </c>
      <c r="K2119" s="34" t="str">
        <f t="shared" si="167"/>
        <v/>
      </c>
      <c r="O2119" t="s">
        <v>1015</v>
      </c>
      <c r="P2119" s="34" t="str">
        <f t="shared" si="165"/>
        <v/>
      </c>
      <c r="V2119" t="s">
        <v>16</v>
      </c>
      <c r="W2119" t="s">
        <v>1819</v>
      </c>
      <c r="X2119" t="s">
        <v>1820</v>
      </c>
      <c r="Y2119" t="s">
        <v>1192</v>
      </c>
      <c r="Z2119" t="s">
        <v>1193</v>
      </c>
      <c r="AA2119" t="s">
        <v>4409</v>
      </c>
      <c r="AB2119" t="s">
        <v>4410</v>
      </c>
    </row>
    <row r="2120" spans="1:28" ht="15" hidden="1" customHeight="1" x14ac:dyDescent="0.2">
      <c r="A2120" t="s">
        <v>5540</v>
      </c>
      <c r="B2120" t="s">
        <v>5075</v>
      </c>
      <c r="C2120" s="50">
        <f t="shared" ca="1" si="168"/>
        <v>12</v>
      </c>
      <c r="D2120" t="s">
        <v>4400</v>
      </c>
      <c r="F2120" s="34" t="str">
        <f>IF(AND(V2120="TEXT",AB2120&lt;&gt;""),"Coded",VLOOKUP(V2120,Lists!$E$1:$F$12,2,FALSE))</f>
        <v>Coded</v>
      </c>
      <c r="G2120" s="50">
        <f t="shared" ca="1" si="169"/>
        <v>21</v>
      </c>
      <c r="H2120" t="s">
        <v>4411</v>
      </c>
      <c r="J2120" s="34" t="str">
        <f t="shared" si="166"/>
        <v/>
      </c>
      <c r="K2120" s="34" t="str">
        <f t="shared" si="167"/>
        <v/>
      </c>
      <c r="O2120" t="s">
        <v>1015</v>
      </c>
      <c r="P2120" s="34" t="str">
        <f t="shared" si="165"/>
        <v/>
      </c>
      <c r="V2120" t="s">
        <v>16</v>
      </c>
      <c r="W2120" t="s">
        <v>1819</v>
      </c>
      <c r="X2120" t="s">
        <v>1820</v>
      </c>
      <c r="Y2120" t="s">
        <v>1192</v>
      </c>
      <c r="Z2120" t="s">
        <v>1193</v>
      </c>
      <c r="AA2120" t="s">
        <v>4411</v>
      </c>
      <c r="AB2120" t="s">
        <v>4412</v>
      </c>
    </row>
    <row r="2121" spans="1:28" ht="15" hidden="1" customHeight="1" x14ac:dyDescent="0.2">
      <c r="A2121" t="s">
        <v>5540</v>
      </c>
      <c r="B2121" t="s">
        <v>5075</v>
      </c>
      <c r="C2121" s="50">
        <f t="shared" ca="1" si="168"/>
        <v>12</v>
      </c>
      <c r="D2121" t="s">
        <v>4400</v>
      </c>
      <c r="F2121" s="34" t="str">
        <f>IF(AND(V2121="TEXT",AB2121&lt;&gt;""),"Coded",VLOOKUP(V2121,Lists!$E$1:$F$12,2,FALSE))</f>
        <v>Coded</v>
      </c>
      <c r="G2121" s="50">
        <f t="shared" ca="1" si="169"/>
        <v>22</v>
      </c>
      <c r="H2121" t="s">
        <v>2733</v>
      </c>
      <c r="J2121" s="34" t="str">
        <f t="shared" si="166"/>
        <v/>
      </c>
      <c r="K2121" s="34" t="str">
        <f t="shared" si="167"/>
        <v/>
      </c>
      <c r="O2121" t="s">
        <v>1015</v>
      </c>
      <c r="P2121" s="34" t="str">
        <f t="shared" si="165"/>
        <v/>
      </c>
      <c r="V2121" t="s">
        <v>16</v>
      </c>
      <c r="W2121" t="s">
        <v>1819</v>
      </c>
      <c r="X2121" t="s">
        <v>1820</v>
      </c>
      <c r="Y2121" t="s">
        <v>1192</v>
      </c>
      <c r="Z2121" t="s">
        <v>1193</v>
      </c>
      <c r="AA2121" t="s">
        <v>2733</v>
      </c>
      <c r="AB2121" t="s">
        <v>2734</v>
      </c>
    </row>
    <row r="2122" spans="1:28" ht="15" hidden="1" customHeight="1" x14ac:dyDescent="0.2">
      <c r="A2122" t="s">
        <v>5540</v>
      </c>
      <c r="B2122" t="s">
        <v>5075</v>
      </c>
      <c r="C2122" s="50">
        <f t="shared" ca="1" si="168"/>
        <v>12</v>
      </c>
      <c r="D2122" t="s">
        <v>4400</v>
      </c>
      <c r="F2122" s="34" t="str">
        <f>IF(AND(V2122="TEXT",AB2122&lt;&gt;""),"Coded",VLOOKUP(V2122,Lists!$E$1:$F$12,2,FALSE))</f>
        <v>Coded</v>
      </c>
      <c r="G2122" s="50">
        <f t="shared" ca="1" si="169"/>
        <v>23</v>
      </c>
      <c r="H2122" t="s">
        <v>4413</v>
      </c>
      <c r="J2122" s="34" t="str">
        <f t="shared" si="166"/>
        <v/>
      </c>
      <c r="K2122" s="34" t="str">
        <f t="shared" si="167"/>
        <v/>
      </c>
      <c r="O2122" t="s">
        <v>1015</v>
      </c>
      <c r="P2122" s="34" t="str">
        <f t="shared" si="165"/>
        <v/>
      </c>
      <c r="V2122" t="s">
        <v>16</v>
      </c>
      <c r="W2122" t="s">
        <v>1819</v>
      </c>
      <c r="X2122" t="s">
        <v>1820</v>
      </c>
      <c r="Y2122" t="s">
        <v>1192</v>
      </c>
      <c r="Z2122" t="s">
        <v>1193</v>
      </c>
      <c r="AA2122" t="s">
        <v>4413</v>
      </c>
      <c r="AB2122" t="s">
        <v>4414</v>
      </c>
    </row>
    <row r="2123" spans="1:28" ht="15" hidden="1" customHeight="1" x14ac:dyDescent="0.2">
      <c r="A2123" t="s">
        <v>5540</v>
      </c>
      <c r="B2123" t="s">
        <v>5075</v>
      </c>
      <c r="C2123" s="50">
        <f t="shared" ca="1" si="168"/>
        <v>12</v>
      </c>
      <c r="D2123" t="s">
        <v>4400</v>
      </c>
      <c r="F2123" s="34" t="str">
        <f>IF(AND(V2123="TEXT",AB2123&lt;&gt;""),"Coded",VLOOKUP(V2123,Lists!$E$1:$F$12,2,FALSE))</f>
        <v>Coded</v>
      </c>
      <c r="G2123" s="50">
        <f t="shared" ca="1" si="169"/>
        <v>24</v>
      </c>
      <c r="H2123" t="s">
        <v>2475</v>
      </c>
      <c r="J2123" s="34" t="str">
        <f t="shared" si="166"/>
        <v/>
      </c>
      <c r="K2123" s="34" t="str">
        <f t="shared" si="167"/>
        <v/>
      </c>
      <c r="O2123" t="s">
        <v>1015</v>
      </c>
      <c r="P2123" s="34" t="str">
        <f t="shared" si="165"/>
        <v/>
      </c>
      <c r="V2123" t="s">
        <v>16</v>
      </c>
      <c r="W2123" t="s">
        <v>1819</v>
      </c>
      <c r="X2123" t="s">
        <v>1820</v>
      </c>
      <c r="Y2123" t="s">
        <v>1192</v>
      </c>
      <c r="Z2123" t="s">
        <v>1193</v>
      </c>
      <c r="AA2123" t="s">
        <v>2475</v>
      </c>
      <c r="AB2123" t="s">
        <v>4415</v>
      </c>
    </row>
    <row r="2124" spans="1:28" ht="15" hidden="1" customHeight="1" x14ac:dyDescent="0.2">
      <c r="A2124" t="s">
        <v>5540</v>
      </c>
      <c r="B2124" t="s">
        <v>5075</v>
      </c>
      <c r="C2124" s="50">
        <f t="shared" ca="1" si="168"/>
        <v>12</v>
      </c>
      <c r="D2124" t="s">
        <v>4400</v>
      </c>
      <c r="F2124" s="34" t="str">
        <f>IF(AND(V2124="TEXT",AB2124&lt;&gt;""),"Coded",VLOOKUP(V2124,Lists!$E$1:$F$12,2,FALSE))</f>
        <v>Coded</v>
      </c>
      <c r="G2124" s="50">
        <f t="shared" ca="1" si="169"/>
        <v>25</v>
      </c>
      <c r="H2124" t="s">
        <v>4416</v>
      </c>
      <c r="J2124" s="34" t="str">
        <f t="shared" si="166"/>
        <v/>
      </c>
      <c r="K2124" s="34" t="str">
        <f t="shared" si="167"/>
        <v/>
      </c>
      <c r="O2124" t="s">
        <v>1015</v>
      </c>
      <c r="P2124" s="34" t="str">
        <f t="shared" si="165"/>
        <v/>
      </c>
      <c r="V2124" t="s">
        <v>16</v>
      </c>
      <c r="W2124" t="s">
        <v>1819</v>
      </c>
      <c r="X2124" t="s">
        <v>1820</v>
      </c>
      <c r="Y2124" t="s">
        <v>1192</v>
      </c>
      <c r="Z2124" t="s">
        <v>1193</v>
      </c>
      <c r="AA2124" t="s">
        <v>4416</v>
      </c>
      <c r="AB2124" t="s">
        <v>4417</v>
      </c>
    </row>
    <row r="2125" spans="1:28" ht="15" hidden="1" customHeight="1" x14ac:dyDescent="0.2">
      <c r="A2125" t="s">
        <v>5540</v>
      </c>
      <c r="B2125" t="s">
        <v>5075</v>
      </c>
      <c r="C2125" s="50">
        <f t="shared" ca="1" si="168"/>
        <v>12</v>
      </c>
      <c r="D2125" t="s">
        <v>4400</v>
      </c>
      <c r="F2125" s="34" t="str">
        <f>IF(AND(V2125="TEXT",AB2125&lt;&gt;""),"Coded",VLOOKUP(V2125,Lists!$E$1:$F$12,2,FALSE))</f>
        <v>Coded</v>
      </c>
      <c r="G2125" s="50">
        <f t="shared" ca="1" si="169"/>
        <v>26</v>
      </c>
      <c r="H2125" t="s">
        <v>2645</v>
      </c>
      <c r="J2125" s="34" t="str">
        <f t="shared" si="166"/>
        <v/>
      </c>
      <c r="K2125" s="34" t="str">
        <f t="shared" si="167"/>
        <v/>
      </c>
      <c r="O2125" t="s">
        <v>1015</v>
      </c>
      <c r="P2125" s="34" t="str">
        <f t="shared" si="165"/>
        <v/>
      </c>
      <c r="V2125" t="s">
        <v>16</v>
      </c>
      <c r="W2125" t="s">
        <v>1819</v>
      </c>
      <c r="X2125" t="s">
        <v>1820</v>
      </c>
      <c r="Y2125" t="s">
        <v>1192</v>
      </c>
      <c r="Z2125" t="s">
        <v>1193</v>
      </c>
      <c r="AA2125" t="s">
        <v>2645</v>
      </c>
      <c r="AB2125" t="s">
        <v>2646</v>
      </c>
    </row>
    <row r="2126" spans="1:28" ht="15" hidden="1" customHeight="1" x14ac:dyDescent="0.2">
      <c r="A2126" t="s">
        <v>5540</v>
      </c>
      <c r="B2126" t="s">
        <v>5075</v>
      </c>
      <c r="C2126" s="50">
        <f t="shared" ca="1" si="168"/>
        <v>12</v>
      </c>
      <c r="D2126" t="s">
        <v>4400</v>
      </c>
      <c r="F2126" s="34" t="str">
        <f>IF(AND(V2126="TEXT",AB2126&lt;&gt;""),"Coded",VLOOKUP(V2126,Lists!$E$1:$F$12,2,FALSE))</f>
        <v>Coded</v>
      </c>
      <c r="G2126" s="50">
        <f t="shared" ca="1" si="169"/>
        <v>27</v>
      </c>
      <c r="H2126" t="s">
        <v>2675</v>
      </c>
      <c r="J2126" s="34" t="str">
        <f t="shared" si="166"/>
        <v/>
      </c>
      <c r="K2126" s="34" t="str">
        <f t="shared" si="167"/>
        <v/>
      </c>
      <c r="O2126" t="s">
        <v>1015</v>
      </c>
      <c r="P2126" s="34" t="str">
        <f t="shared" si="165"/>
        <v/>
      </c>
      <c r="V2126" t="s">
        <v>16</v>
      </c>
      <c r="W2126" t="s">
        <v>1819</v>
      </c>
      <c r="X2126" t="s">
        <v>1820</v>
      </c>
      <c r="Y2126" t="s">
        <v>1192</v>
      </c>
      <c r="Z2126" t="s">
        <v>1193</v>
      </c>
      <c r="AA2126" t="s">
        <v>2675</v>
      </c>
      <c r="AB2126" t="s">
        <v>2676</v>
      </c>
    </row>
    <row r="2127" spans="1:28" ht="15" hidden="1" customHeight="1" x14ac:dyDescent="0.2">
      <c r="A2127" t="s">
        <v>5540</v>
      </c>
      <c r="B2127" t="s">
        <v>5075</v>
      </c>
      <c r="C2127" s="50">
        <f t="shared" ca="1" si="168"/>
        <v>12</v>
      </c>
      <c r="D2127" t="s">
        <v>4400</v>
      </c>
      <c r="F2127" s="34" t="str">
        <f>IF(AND(V2127="TEXT",AB2127&lt;&gt;""),"Coded",VLOOKUP(V2127,Lists!$E$1:$F$12,2,FALSE))</f>
        <v>Coded</v>
      </c>
      <c r="G2127" s="50">
        <f t="shared" ca="1" si="169"/>
        <v>28</v>
      </c>
      <c r="H2127" t="s">
        <v>2723</v>
      </c>
      <c r="J2127" s="34" t="str">
        <f t="shared" si="166"/>
        <v/>
      </c>
      <c r="K2127" s="34" t="str">
        <f t="shared" si="167"/>
        <v/>
      </c>
      <c r="O2127" t="s">
        <v>1015</v>
      </c>
      <c r="P2127" s="34" t="str">
        <f t="shared" si="165"/>
        <v/>
      </c>
      <c r="V2127" t="s">
        <v>16</v>
      </c>
      <c r="W2127" t="s">
        <v>1819</v>
      </c>
      <c r="X2127" t="s">
        <v>1820</v>
      </c>
      <c r="Y2127" t="s">
        <v>1192</v>
      </c>
      <c r="Z2127" t="s">
        <v>1193</v>
      </c>
      <c r="AA2127" t="s">
        <v>2723</v>
      </c>
      <c r="AB2127" t="s">
        <v>2724</v>
      </c>
    </row>
    <row r="2128" spans="1:28" ht="15" hidden="1" customHeight="1" x14ac:dyDescent="0.2">
      <c r="A2128" t="s">
        <v>5540</v>
      </c>
      <c r="B2128" t="s">
        <v>5075</v>
      </c>
      <c r="C2128" s="50">
        <f t="shared" ca="1" si="168"/>
        <v>13</v>
      </c>
      <c r="D2128" t="s">
        <v>5056</v>
      </c>
      <c r="F2128" s="34" t="str">
        <f>IF(AND(V2128="TEXT",AB2128&lt;&gt;""),"Coded",VLOOKUP(V2128,Lists!$E$1:$F$12,2,FALSE))</f>
        <v>Text</v>
      </c>
      <c r="G2128" s="50" t="str">
        <f t="shared" ca="1" si="169"/>
        <v/>
      </c>
      <c r="H2128" t="s">
        <v>1015</v>
      </c>
      <c r="J2128" s="34" t="str">
        <f t="shared" si="166"/>
        <v/>
      </c>
      <c r="K2128" s="34">
        <f t="shared" si="167"/>
        <v>50</v>
      </c>
      <c r="O2128" t="s">
        <v>5554</v>
      </c>
      <c r="P2128" s="34" t="str">
        <f t="shared" si="165"/>
        <v>Hide concept if [Main clinical diagnosis] &lt;&gt; 'Other'</v>
      </c>
      <c r="V2128" t="s">
        <v>16</v>
      </c>
      <c r="W2128" t="s">
        <v>1821</v>
      </c>
      <c r="X2128" t="s">
        <v>1822</v>
      </c>
      <c r="Y2128" t="s">
        <v>1015</v>
      </c>
      <c r="Z2128" t="s">
        <v>1015</v>
      </c>
      <c r="AA2128" t="s">
        <v>1015</v>
      </c>
      <c r="AB2128" t="s">
        <v>1015</v>
      </c>
    </row>
    <row r="2129" spans="1:28" ht="15" hidden="1" customHeight="1" x14ac:dyDescent="0.2">
      <c r="A2129" t="s">
        <v>5540</v>
      </c>
      <c r="B2129" t="s">
        <v>5075</v>
      </c>
      <c r="C2129" s="50">
        <f t="shared" ca="1" si="168"/>
        <v>14</v>
      </c>
      <c r="D2129" t="s">
        <v>5057</v>
      </c>
      <c r="F2129" s="34" t="str">
        <f>IF(AND(V2129="TEXT",AB2129&lt;&gt;""),"Coded",VLOOKUP(V2129,Lists!$E$1:$F$12,2,FALSE))</f>
        <v>Text</v>
      </c>
      <c r="G2129" s="50" t="str">
        <f t="shared" ca="1" si="169"/>
        <v/>
      </c>
      <c r="H2129" t="s">
        <v>1015</v>
      </c>
      <c r="J2129" s="34" t="str">
        <f t="shared" si="166"/>
        <v/>
      </c>
      <c r="K2129" s="34">
        <f t="shared" si="167"/>
        <v>50</v>
      </c>
      <c r="O2129" t="s">
        <v>5555</v>
      </c>
      <c r="P2129" s="34" t="str">
        <f t="shared" si="165"/>
        <v/>
      </c>
      <c r="V2129" t="s">
        <v>16</v>
      </c>
      <c r="W2129" t="s">
        <v>5517</v>
      </c>
      <c r="X2129" t="s">
        <v>5518</v>
      </c>
      <c r="Y2129" t="s">
        <v>1015</v>
      </c>
      <c r="Z2129" t="s">
        <v>1015</v>
      </c>
      <c r="AA2129" t="s">
        <v>1015</v>
      </c>
      <c r="AB2129" t="s">
        <v>1015</v>
      </c>
    </row>
    <row r="2130" spans="1:28" ht="15" hidden="1" customHeight="1" x14ac:dyDescent="0.2">
      <c r="A2130" t="s">
        <v>5540</v>
      </c>
      <c r="B2130" t="s">
        <v>5075</v>
      </c>
      <c r="C2130" s="50">
        <f t="shared" ca="1" si="168"/>
        <v>15</v>
      </c>
      <c r="D2130" t="s">
        <v>2780</v>
      </c>
      <c r="F2130" s="34" t="str">
        <f>IF(AND(V2130="TEXT",AB2130&lt;&gt;""),"Coded",VLOOKUP(V2130,Lists!$E$1:$F$12,2,FALSE))</f>
        <v>Coded</v>
      </c>
      <c r="G2130" s="50">
        <f t="shared" ca="1" si="169"/>
        <v>1</v>
      </c>
      <c r="H2130" t="s">
        <v>2781</v>
      </c>
      <c r="J2130" s="34" t="str">
        <f t="shared" si="166"/>
        <v/>
      </c>
      <c r="K2130" s="34" t="str">
        <f t="shared" si="167"/>
        <v/>
      </c>
      <c r="O2130" t="s">
        <v>1015</v>
      </c>
      <c r="P2130" s="34" t="str">
        <f t="shared" ref="P2130:P2193" si="170">IF(RIGHT(TRIM(SUBSTITUTE(D2130,":","")),7)="specify","Hide concept if ["&amp;D2129&amp;"] &lt;&gt; 'Other'","")</f>
        <v/>
      </c>
      <c r="V2130" t="s">
        <v>16</v>
      </c>
      <c r="W2130" t="s">
        <v>1823</v>
      </c>
      <c r="X2130" t="s">
        <v>1824</v>
      </c>
      <c r="Y2130" t="s">
        <v>1825</v>
      </c>
      <c r="Z2130" t="s">
        <v>1826</v>
      </c>
      <c r="AA2130" t="s">
        <v>2781</v>
      </c>
      <c r="AB2130" t="s">
        <v>5195</v>
      </c>
    </row>
    <row r="2131" spans="1:28" ht="15" hidden="1" customHeight="1" x14ac:dyDescent="0.2">
      <c r="A2131" t="s">
        <v>5540</v>
      </c>
      <c r="B2131" t="s">
        <v>5075</v>
      </c>
      <c r="C2131" s="50">
        <f t="shared" ca="1" si="168"/>
        <v>15</v>
      </c>
      <c r="D2131" t="s">
        <v>2780</v>
      </c>
      <c r="F2131" s="34" t="str">
        <f>IF(AND(V2131="TEXT",AB2131&lt;&gt;""),"Coded",VLOOKUP(V2131,Lists!$E$1:$F$12,2,FALSE))</f>
        <v>Coded</v>
      </c>
      <c r="G2131" s="50">
        <f t="shared" ca="1" si="169"/>
        <v>2</v>
      </c>
      <c r="H2131" t="s">
        <v>2783</v>
      </c>
      <c r="J2131" s="34" t="str">
        <f t="shared" si="166"/>
        <v/>
      </c>
      <c r="K2131" s="34" t="str">
        <f t="shared" si="167"/>
        <v/>
      </c>
      <c r="O2131" t="s">
        <v>1015</v>
      </c>
      <c r="P2131" s="34" t="str">
        <f t="shared" si="170"/>
        <v/>
      </c>
      <c r="V2131" t="s">
        <v>16</v>
      </c>
      <c r="W2131" t="s">
        <v>1823</v>
      </c>
      <c r="X2131" t="s">
        <v>1824</v>
      </c>
      <c r="Y2131" t="s">
        <v>1825</v>
      </c>
      <c r="Z2131" t="s">
        <v>1826</v>
      </c>
      <c r="AA2131" t="s">
        <v>2783</v>
      </c>
      <c r="AB2131" t="s">
        <v>5196</v>
      </c>
    </row>
    <row r="2132" spans="1:28" ht="15" hidden="1" customHeight="1" x14ac:dyDescent="0.2">
      <c r="A2132" t="s">
        <v>5540</v>
      </c>
      <c r="B2132" t="s">
        <v>5075</v>
      </c>
      <c r="C2132" s="50">
        <f t="shared" ca="1" si="168"/>
        <v>15</v>
      </c>
      <c r="D2132" t="s">
        <v>2780</v>
      </c>
      <c r="F2132" s="34" t="str">
        <f>IF(AND(V2132="TEXT",AB2132&lt;&gt;""),"Coded",VLOOKUP(V2132,Lists!$E$1:$F$12,2,FALSE))</f>
        <v>Coded</v>
      </c>
      <c r="G2132" s="50">
        <f t="shared" ca="1" si="169"/>
        <v>3</v>
      </c>
      <c r="H2132" t="s">
        <v>2785</v>
      </c>
      <c r="J2132" s="34" t="str">
        <f t="shared" si="166"/>
        <v/>
      </c>
      <c r="K2132" s="34" t="str">
        <f t="shared" si="167"/>
        <v/>
      </c>
      <c r="O2132" t="s">
        <v>1015</v>
      </c>
      <c r="P2132" s="34" t="str">
        <f t="shared" si="170"/>
        <v/>
      </c>
      <c r="V2132" t="s">
        <v>16</v>
      </c>
      <c r="W2132" t="s">
        <v>1823</v>
      </c>
      <c r="X2132" t="s">
        <v>1824</v>
      </c>
      <c r="Y2132" t="s">
        <v>1825</v>
      </c>
      <c r="Z2132" t="s">
        <v>1826</v>
      </c>
      <c r="AA2132" t="s">
        <v>2785</v>
      </c>
      <c r="AB2132" t="s">
        <v>5197</v>
      </c>
    </row>
    <row r="2133" spans="1:28" ht="15" hidden="1" customHeight="1" x14ac:dyDescent="0.2">
      <c r="A2133" t="s">
        <v>5540</v>
      </c>
      <c r="B2133" t="s">
        <v>5075</v>
      </c>
      <c r="C2133" s="50">
        <f t="shared" ca="1" si="168"/>
        <v>15</v>
      </c>
      <c r="D2133" t="s">
        <v>2780</v>
      </c>
      <c r="F2133" s="34" t="str">
        <f>IF(AND(V2133="TEXT",AB2133&lt;&gt;""),"Coded",VLOOKUP(V2133,Lists!$E$1:$F$12,2,FALSE))</f>
        <v>Coded</v>
      </c>
      <c r="G2133" s="50">
        <f t="shared" ca="1" si="169"/>
        <v>4</v>
      </c>
      <c r="H2133" t="s">
        <v>2787</v>
      </c>
      <c r="J2133" s="34" t="str">
        <f t="shared" si="166"/>
        <v/>
      </c>
      <c r="K2133" s="34" t="str">
        <f t="shared" si="167"/>
        <v/>
      </c>
      <c r="O2133" t="s">
        <v>1015</v>
      </c>
      <c r="P2133" s="34" t="str">
        <f t="shared" si="170"/>
        <v/>
      </c>
      <c r="V2133" t="s">
        <v>16</v>
      </c>
      <c r="W2133" t="s">
        <v>1823</v>
      </c>
      <c r="X2133" t="s">
        <v>1824</v>
      </c>
      <c r="Y2133" t="s">
        <v>1825</v>
      </c>
      <c r="Z2133" t="s">
        <v>1826</v>
      </c>
      <c r="AA2133" t="s">
        <v>2787</v>
      </c>
      <c r="AB2133" t="s">
        <v>5198</v>
      </c>
    </row>
    <row r="2134" spans="1:28" ht="15" hidden="1" customHeight="1" x14ac:dyDescent="0.2">
      <c r="A2134" t="s">
        <v>5540</v>
      </c>
      <c r="B2134" t="s">
        <v>5075</v>
      </c>
      <c r="C2134" s="50">
        <f t="shared" ca="1" si="168"/>
        <v>15</v>
      </c>
      <c r="D2134" t="s">
        <v>2780</v>
      </c>
      <c r="F2134" s="34" t="str">
        <f>IF(AND(V2134="TEXT",AB2134&lt;&gt;""),"Coded",VLOOKUP(V2134,Lists!$E$1:$F$12,2,FALSE))</f>
        <v>Coded</v>
      </c>
      <c r="G2134" s="50">
        <f t="shared" ca="1" si="169"/>
        <v>5</v>
      </c>
      <c r="H2134" t="s">
        <v>2789</v>
      </c>
      <c r="J2134" s="34" t="str">
        <f t="shared" si="166"/>
        <v/>
      </c>
      <c r="K2134" s="34" t="str">
        <f t="shared" si="167"/>
        <v/>
      </c>
      <c r="O2134" t="s">
        <v>1015</v>
      </c>
      <c r="P2134" s="34" t="str">
        <f t="shared" si="170"/>
        <v/>
      </c>
      <c r="V2134" t="s">
        <v>16</v>
      </c>
      <c r="W2134" t="s">
        <v>1823</v>
      </c>
      <c r="X2134" t="s">
        <v>1824</v>
      </c>
      <c r="Y2134" t="s">
        <v>1825</v>
      </c>
      <c r="Z2134" t="s">
        <v>1826</v>
      </c>
      <c r="AA2134" t="s">
        <v>2789</v>
      </c>
      <c r="AB2134" t="s">
        <v>5199</v>
      </c>
    </row>
    <row r="2135" spans="1:28" ht="15" hidden="1" customHeight="1" x14ac:dyDescent="0.2">
      <c r="A2135" t="s">
        <v>5540</v>
      </c>
      <c r="B2135" t="s">
        <v>5075</v>
      </c>
      <c r="C2135" s="50">
        <f t="shared" ca="1" si="168"/>
        <v>16</v>
      </c>
      <c r="D2135" t="s">
        <v>1604</v>
      </c>
      <c r="F2135" s="34" t="str">
        <f>IF(AND(V2135="TEXT",AB2135&lt;&gt;""),"Coded",VLOOKUP(V2135,Lists!$E$1:$F$12,2,FALSE))</f>
        <v>Coded</v>
      </c>
      <c r="G2135" s="50">
        <f t="shared" ca="1" si="169"/>
        <v>1</v>
      </c>
      <c r="H2135" t="s">
        <v>2793</v>
      </c>
      <c r="J2135" s="34" t="str">
        <f t="shared" si="166"/>
        <v/>
      </c>
      <c r="K2135" s="34" t="str">
        <f t="shared" si="167"/>
        <v/>
      </c>
      <c r="O2135" t="s">
        <v>1015</v>
      </c>
      <c r="P2135" s="34" t="str">
        <f t="shared" si="170"/>
        <v/>
      </c>
      <c r="V2135" t="s">
        <v>16</v>
      </c>
      <c r="W2135" t="s">
        <v>1598</v>
      </c>
      <c r="X2135" t="s">
        <v>1599</v>
      </c>
      <c r="Y2135" t="s">
        <v>1600</v>
      </c>
      <c r="Z2135" t="s">
        <v>1601</v>
      </c>
      <c r="AA2135" t="s">
        <v>2793</v>
      </c>
      <c r="AB2135" t="s">
        <v>5208</v>
      </c>
    </row>
    <row r="2136" spans="1:28" ht="15" hidden="1" customHeight="1" x14ac:dyDescent="0.2">
      <c r="A2136" t="s">
        <v>5540</v>
      </c>
      <c r="B2136" t="s">
        <v>5075</v>
      </c>
      <c r="C2136" s="50">
        <f t="shared" ca="1" si="168"/>
        <v>16</v>
      </c>
      <c r="D2136" t="s">
        <v>1604</v>
      </c>
      <c r="F2136" s="34" t="str">
        <f>IF(AND(V2136="TEXT",AB2136&lt;&gt;""),"Coded",VLOOKUP(V2136,Lists!$E$1:$F$12,2,FALSE))</f>
        <v>Coded</v>
      </c>
      <c r="G2136" s="50">
        <f t="shared" ca="1" si="169"/>
        <v>2</v>
      </c>
      <c r="H2136" t="s">
        <v>2797</v>
      </c>
      <c r="J2136" s="34" t="str">
        <f t="shared" si="166"/>
        <v/>
      </c>
      <c r="K2136" s="34" t="str">
        <f t="shared" si="167"/>
        <v/>
      </c>
      <c r="O2136" t="s">
        <v>1015</v>
      </c>
      <c r="P2136" s="34" t="str">
        <f t="shared" si="170"/>
        <v/>
      </c>
      <c r="V2136" t="s">
        <v>16</v>
      </c>
      <c r="W2136" t="s">
        <v>1598</v>
      </c>
      <c r="X2136" t="s">
        <v>1599</v>
      </c>
      <c r="Y2136" t="s">
        <v>1600</v>
      </c>
      <c r="Z2136" t="s">
        <v>1601</v>
      </c>
      <c r="AA2136" t="s">
        <v>2797</v>
      </c>
      <c r="AB2136" t="s">
        <v>5209</v>
      </c>
    </row>
    <row r="2137" spans="1:28" ht="15" hidden="1" customHeight="1" x14ac:dyDescent="0.2">
      <c r="A2137" t="s">
        <v>5540</v>
      </c>
      <c r="B2137" t="s">
        <v>5075</v>
      </c>
      <c r="C2137" s="50">
        <f t="shared" ca="1" si="168"/>
        <v>16</v>
      </c>
      <c r="D2137" t="s">
        <v>1604</v>
      </c>
      <c r="F2137" s="34" t="str">
        <f>IF(AND(V2137="TEXT",AB2137&lt;&gt;""),"Coded",VLOOKUP(V2137,Lists!$E$1:$F$12,2,FALSE))</f>
        <v>Coded</v>
      </c>
      <c r="G2137" s="50">
        <f t="shared" ca="1" si="169"/>
        <v>3</v>
      </c>
      <c r="H2137" t="s">
        <v>2801</v>
      </c>
      <c r="J2137" s="34" t="str">
        <f t="shared" si="166"/>
        <v/>
      </c>
      <c r="K2137" s="34" t="str">
        <f t="shared" si="167"/>
        <v/>
      </c>
      <c r="O2137" t="s">
        <v>1015</v>
      </c>
      <c r="P2137" s="34" t="str">
        <f t="shared" si="170"/>
        <v/>
      </c>
      <c r="V2137" t="s">
        <v>16</v>
      </c>
      <c r="W2137" t="s">
        <v>1598</v>
      </c>
      <c r="X2137" t="s">
        <v>1599</v>
      </c>
      <c r="Y2137" t="s">
        <v>1600</v>
      </c>
      <c r="Z2137" t="s">
        <v>1601</v>
      </c>
      <c r="AA2137" t="s">
        <v>2801</v>
      </c>
      <c r="AB2137" t="s">
        <v>5210</v>
      </c>
    </row>
    <row r="2138" spans="1:28" ht="15" hidden="1" customHeight="1" x14ac:dyDescent="0.2">
      <c r="A2138" t="s">
        <v>5540</v>
      </c>
      <c r="B2138" t="s">
        <v>5075</v>
      </c>
      <c r="C2138" s="50">
        <f t="shared" ca="1" si="168"/>
        <v>16</v>
      </c>
      <c r="D2138" t="s">
        <v>1604</v>
      </c>
      <c r="F2138" s="34" t="str">
        <f>IF(AND(V2138="TEXT",AB2138&lt;&gt;""),"Coded",VLOOKUP(V2138,Lists!$E$1:$F$12,2,FALSE))</f>
        <v>Coded</v>
      </c>
      <c r="G2138" s="50">
        <f t="shared" ca="1" si="169"/>
        <v>4</v>
      </c>
      <c r="H2138" t="s">
        <v>2805</v>
      </c>
      <c r="J2138" s="34" t="str">
        <f t="shared" si="166"/>
        <v/>
      </c>
      <c r="K2138" s="34" t="str">
        <f t="shared" si="167"/>
        <v/>
      </c>
      <c r="O2138" t="s">
        <v>1015</v>
      </c>
      <c r="P2138" s="34" t="str">
        <f t="shared" si="170"/>
        <v/>
      </c>
      <c r="V2138" t="s">
        <v>16</v>
      </c>
      <c r="W2138" t="s">
        <v>1598</v>
      </c>
      <c r="X2138" t="s">
        <v>1599</v>
      </c>
      <c r="Y2138" t="s">
        <v>1600</v>
      </c>
      <c r="Z2138" t="s">
        <v>1601</v>
      </c>
      <c r="AA2138" t="s">
        <v>2805</v>
      </c>
      <c r="AB2138" t="s">
        <v>5211</v>
      </c>
    </row>
    <row r="2139" spans="1:28" ht="15" hidden="1" customHeight="1" x14ac:dyDescent="0.2">
      <c r="A2139" t="s">
        <v>5540</v>
      </c>
      <c r="B2139" t="s">
        <v>5075</v>
      </c>
      <c r="C2139" s="50">
        <f t="shared" ca="1" si="168"/>
        <v>16</v>
      </c>
      <c r="D2139" t="s">
        <v>1604</v>
      </c>
      <c r="F2139" s="34" t="str">
        <f>IF(AND(V2139="TEXT",AB2139&lt;&gt;""),"Coded",VLOOKUP(V2139,Lists!$E$1:$F$12,2,FALSE))</f>
        <v>Coded</v>
      </c>
      <c r="G2139" s="50">
        <f t="shared" ca="1" si="169"/>
        <v>5</v>
      </c>
      <c r="H2139" t="s">
        <v>2809</v>
      </c>
      <c r="J2139" s="34" t="str">
        <f t="shared" si="166"/>
        <v/>
      </c>
      <c r="K2139" s="34" t="str">
        <f t="shared" si="167"/>
        <v/>
      </c>
      <c r="O2139" t="s">
        <v>1015</v>
      </c>
      <c r="P2139" s="34" t="str">
        <f t="shared" si="170"/>
        <v/>
      </c>
      <c r="V2139" t="s">
        <v>16</v>
      </c>
      <c r="W2139" t="s">
        <v>1598</v>
      </c>
      <c r="X2139" t="s">
        <v>1599</v>
      </c>
      <c r="Y2139" t="s">
        <v>1600</v>
      </c>
      <c r="Z2139" t="s">
        <v>1601</v>
      </c>
      <c r="AA2139" t="s">
        <v>2809</v>
      </c>
      <c r="AB2139" t="s">
        <v>5212</v>
      </c>
    </row>
    <row r="2140" spans="1:28" ht="15" hidden="1" customHeight="1" x14ac:dyDescent="0.2">
      <c r="A2140" t="s">
        <v>5540</v>
      </c>
      <c r="B2140" t="s">
        <v>5075</v>
      </c>
      <c r="C2140" s="50">
        <f t="shared" ca="1" si="168"/>
        <v>16</v>
      </c>
      <c r="D2140" t="s">
        <v>1604</v>
      </c>
      <c r="F2140" s="34" t="str">
        <f>IF(AND(V2140="TEXT",AB2140&lt;&gt;""),"Coded",VLOOKUP(V2140,Lists!$E$1:$F$12,2,FALSE))</f>
        <v>Coded</v>
      </c>
      <c r="G2140" s="50">
        <f t="shared" ca="1" si="169"/>
        <v>6</v>
      </c>
      <c r="H2140" t="s">
        <v>2813</v>
      </c>
      <c r="J2140" s="34" t="str">
        <f t="shared" si="166"/>
        <v/>
      </c>
      <c r="K2140" s="34" t="str">
        <f t="shared" si="167"/>
        <v/>
      </c>
      <c r="O2140" t="s">
        <v>1015</v>
      </c>
      <c r="P2140" s="34" t="str">
        <f t="shared" si="170"/>
        <v/>
      </c>
      <c r="V2140" t="s">
        <v>16</v>
      </c>
      <c r="W2140" t="s">
        <v>1598</v>
      </c>
      <c r="X2140" t="s">
        <v>1599</v>
      </c>
      <c r="Y2140" t="s">
        <v>1600</v>
      </c>
      <c r="Z2140" t="s">
        <v>1601</v>
      </c>
      <c r="AA2140" t="s">
        <v>2813</v>
      </c>
      <c r="AB2140" t="s">
        <v>5213</v>
      </c>
    </row>
    <row r="2141" spans="1:28" ht="15" hidden="1" customHeight="1" x14ac:dyDescent="0.2">
      <c r="A2141" t="s">
        <v>5540</v>
      </c>
      <c r="B2141" t="s">
        <v>5075</v>
      </c>
      <c r="C2141" s="50">
        <f t="shared" ca="1" si="168"/>
        <v>16</v>
      </c>
      <c r="D2141" t="s">
        <v>1604</v>
      </c>
      <c r="F2141" s="34" t="str">
        <f>IF(AND(V2141="TEXT",AB2141&lt;&gt;""),"Coded",VLOOKUP(V2141,Lists!$E$1:$F$12,2,FALSE))</f>
        <v>Coded</v>
      </c>
      <c r="G2141" s="50">
        <f t="shared" ca="1" si="169"/>
        <v>7</v>
      </c>
      <c r="H2141" t="s">
        <v>2817</v>
      </c>
      <c r="J2141" s="34" t="str">
        <f t="shared" si="166"/>
        <v/>
      </c>
      <c r="K2141" s="34" t="str">
        <f t="shared" si="167"/>
        <v/>
      </c>
      <c r="O2141" t="s">
        <v>1015</v>
      </c>
      <c r="P2141" s="34" t="str">
        <f t="shared" si="170"/>
        <v/>
      </c>
      <c r="V2141" t="s">
        <v>16</v>
      </c>
      <c r="W2141" t="s">
        <v>1598</v>
      </c>
      <c r="X2141" t="s">
        <v>1599</v>
      </c>
      <c r="Y2141" t="s">
        <v>1600</v>
      </c>
      <c r="Z2141" t="s">
        <v>1601</v>
      </c>
      <c r="AA2141" t="s">
        <v>2817</v>
      </c>
      <c r="AB2141" t="s">
        <v>5214</v>
      </c>
    </row>
    <row r="2142" spans="1:28" ht="15" hidden="1" customHeight="1" x14ac:dyDescent="0.2">
      <c r="A2142" t="s">
        <v>5540</v>
      </c>
      <c r="B2142" t="s">
        <v>5075</v>
      </c>
      <c r="C2142" s="50">
        <f t="shared" ca="1" si="168"/>
        <v>16</v>
      </c>
      <c r="D2142" t="s">
        <v>1604</v>
      </c>
      <c r="F2142" s="34" t="str">
        <f>IF(AND(V2142="TEXT",AB2142&lt;&gt;""),"Coded",VLOOKUP(V2142,Lists!$E$1:$F$12,2,FALSE))</f>
        <v>Coded</v>
      </c>
      <c r="G2142" s="50">
        <f t="shared" ca="1" si="169"/>
        <v>8</v>
      </c>
      <c r="H2142" t="s">
        <v>2821</v>
      </c>
      <c r="J2142" s="34" t="str">
        <f t="shared" si="166"/>
        <v/>
      </c>
      <c r="K2142" s="34" t="str">
        <f t="shared" si="167"/>
        <v/>
      </c>
      <c r="O2142" t="s">
        <v>1015</v>
      </c>
      <c r="P2142" s="34" t="str">
        <f t="shared" si="170"/>
        <v/>
      </c>
      <c r="V2142" t="s">
        <v>16</v>
      </c>
      <c r="W2142" t="s">
        <v>1598</v>
      </c>
      <c r="X2142" t="s">
        <v>1599</v>
      </c>
      <c r="Y2142" t="s">
        <v>1600</v>
      </c>
      <c r="Z2142" t="s">
        <v>1601</v>
      </c>
      <c r="AA2142" t="s">
        <v>2821</v>
      </c>
      <c r="AB2142" t="s">
        <v>5215</v>
      </c>
    </row>
    <row r="2143" spans="1:28" ht="15" hidden="1" customHeight="1" x14ac:dyDescent="0.2">
      <c r="A2143" t="s">
        <v>5540</v>
      </c>
      <c r="B2143" t="s">
        <v>5075</v>
      </c>
      <c r="C2143" s="50">
        <f t="shared" ca="1" si="168"/>
        <v>17</v>
      </c>
      <c r="D2143" t="s">
        <v>1312</v>
      </c>
      <c r="F2143" s="34" t="str">
        <f>IF(AND(V2143="TEXT",AB2143&lt;&gt;""),"Coded",VLOOKUP(V2143,Lists!$E$1:$F$12,2,FALSE))</f>
        <v>Coded</v>
      </c>
      <c r="G2143" s="50">
        <f t="shared" ca="1" si="169"/>
        <v>1</v>
      </c>
      <c r="H2143" t="s">
        <v>2793</v>
      </c>
      <c r="J2143" s="34" t="str">
        <f t="shared" si="166"/>
        <v/>
      </c>
      <c r="K2143" s="34" t="str">
        <f t="shared" si="167"/>
        <v/>
      </c>
      <c r="O2143" t="s">
        <v>1015</v>
      </c>
      <c r="P2143" s="34" t="str">
        <f t="shared" si="170"/>
        <v/>
      </c>
      <c r="V2143" t="s">
        <v>16</v>
      </c>
      <c r="W2143" t="s">
        <v>1607</v>
      </c>
      <c r="X2143" t="s">
        <v>1608</v>
      </c>
      <c r="Y2143" t="s">
        <v>1609</v>
      </c>
      <c r="Z2143" t="s">
        <v>1610</v>
      </c>
      <c r="AA2143" t="s">
        <v>2793</v>
      </c>
      <c r="AB2143" t="s">
        <v>5200</v>
      </c>
    </row>
    <row r="2144" spans="1:28" ht="15" hidden="1" customHeight="1" x14ac:dyDescent="0.2">
      <c r="A2144" t="s">
        <v>5540</v>
      </c>
      <c r="B2144" t="s">
        <v>5075</v>
      </c>
      <c r="C2144" s="50">
        <f t="shared" ca="1" si="168"/>
        <v>17</v>
      </c>
      <c r="D2144" t="s">
        <v>1312</v>
      </c>
      <c r="F2144" s="34" t="str">
        <f>IF(AND(V2144="TEXT",AB2144&lt;&gt;""),"Coded",VLOOKUP(V2144,Lists!$E$1:$F$12,2,FALSE))</f>
        <v>Coded</v>
      </c>
      <c r="G2144" s="50">
        <f t="shared" ca="1" si="169"/>
        <v>2</v>
      </c>
      <c r="H2144" t="s">
        <v>2797</v>
      </c>
      <c r="J2144" s="34" t="str">
        <f t="shared" si="166"/>
        <v/>
      </c>
      <c r="K2144" s="34" t="str">
        <f t="shared" si="167"/>
        <v/>
      </c>
      <c r="O2144" t="s">
        <v>1015</v>
      </c>
      <c r="P2144" s="34" t="str">
        <f t="shared" si="170"/>
        <v/>
      </c>
      <c r="V2144" t="s">
        <v>16</v>
      </c>
      <c r="W2144" t="s">
        <v>1607</v>
      </c>
      <c r="X2144" t="s">
        <v>1608</v>
      </c>
      <c r="Y2144" t="s">
        <v>1609</v>
      </c>
      <c r="Z2144" t="s">
        <v>1610</v>
      </c>
      <c r="AA2144" t="s">
        <v>2797</v>
      </c>
      <c r="AB2144" t="s">
        <v>5201</v>
      </c>
    </row>
    <row r="2145" spans="1:28" ht="15" hidden="1" customHeight="1" x14ac:dyDescent="0.2">
      <c r="A2145" t="s">
        <v>5540</v>
      </c>
      <c r="B2145" t="s">
        <v>5075</v>
      </c>
      <c r="C2145" s="50">
        <f t="shared" ca="1" si="168"/>
        <v>17</v>
      </c>
      <c r="D2145" t="s">
        <v>1312</v>
      </c>
      <c r="F2145" s="34" t="str">
        <f>IF(AND(V2145="TEXT",AB2145&lt;&gt;""),"Coded",VLOOKUP(V2145,Lists!$E$1:$F$12,2,FALSE))</f>
        <v>Coded</v>
      </c>
      <c r="G2145" s="50">
        <f t="shared" ca="1" si="169"/>
        <v>3</v>
      </c>
      <c r="H2145" t="s">
        <v>2801</v>
      </c>
      <c r="J2145" s="34" t="str">
        <f t="shared" si="166"/>
        <v/>
      </c>
      <c r="K2145" s="34" t="str">
        <f t="shared" si="167"/>
        <v/>
      </c>
      <c r="O2145" t="s">
        <v>1015</v>
      </c>
      <c r="P2145" s="34" t="str">
        <f t="shared" si="170"/>
        <v/>
      </c>
      <c r="V2145" t="s">
        <v>16</v>
      </c>
      <c r="W2145" t="s">
        <v>1607</v>
      </c>
      <c r="X2145" t="s">
        <v>1608</v>
      </c>
      <c r="Y2145" t="s">
        <v>1609</v>
      </c>
      <c r="Z2145" t="s">
        <v>1610</v>
      </c>
      <c r="AA2145" t="s">
        <v>2801</v>
      </c>
      <c r="AB2145" t="s">
        <v>5202</v>
      </c>
    </row>
    <row r="2146" spans="1:28" ht="15" hidden="1" customHeight="1" x14ac:dyDescent="0.2">
      <c r="A2146" t="s">
        <v>5540</v>
      </c>
      <c r="B2146" t="s">
        <v>5075</v>
      </c>
      <c r="C2146" s="50">
        <f t="shared" ca="1" si="168"/>
        <v>17</v>
      </c>
      <c r="D2146" t="s">
        <v>1312</v>
      </c>
      <c r="F2146" s="34" t="str">
        <f>IF(AND(V2146="TEXT",AB2146&lt;&gt;""),"Coded",VLOOKUP(V2146,Lists!$E$1:$F$12,2,FALSE))</f>
        <v>Coded</v>
      </c>
      <c r="G2146" s="50">
        <f t="shared" ca="1" si="169"/>
        <v>4</v>
      </c>
      <c r="H2146" t="s">
        <v>2805</v>
      </c>
      <c r="J2146" s="34" t="str">
        <f t="shared" si="166"/>
        <v/>
      </c>
      <c r="K2146" s="34" t="str">
        <f t="shared" si="167"/>
        <v/>
      </c>
      <c r="O2146" t="s">
        <v>1015</v>
      </c>
      <c r="P2146" s="34" t="str">
        <f t="shared" si="170"/>
        <v/>
      </c>
      <c r="V2146" t="s">
        <v>16</v>
      </c>
      <c r="W2146" t="s">
        <v>1607</v>
      </c>
      <c r="X2146" t="s">
        <v>1608</v>
      </c>
      <c r="Y2146" t="s">
        <v>1609</v>
      </c>
      <c r="Z2146" t="s">
        <v>1610</v>
      </c>
      <c r="AA2146" t="s">
        <v>2805</v>
      </c>
      <c r="AB2146" t="s">
        <v>5203</v>
      </c>
    </row>
    <row r="2147" spans="1:28" ht="15" hidden="1" customHeight="1" x14ac:dyDescent="0.2">
      <c r="A2147" t="s">
        <v>5540</v>
      </c>
      <c r="B2147" t="s">
        <v>5075</v>
      </c>
      <c r="C2147" s="50">
        <f t="shared" ca="1" si="168"/>
        <v>17</v>
      </c>
      <c r="D2147" t="s">
        <v>1312</v>
      </c>
      <c r="F2147" s="34" t="str">
        <f>IF(AND(V2147="TEXT",AB2147&lt;&gt;""),"Coded",VLOOKUP(V2147,Lists!$E$1:$F$12,2,FALSE))</f>
        <v>Coded</v>
      </c>
      <c r="G2147" s="50">
        <f t="shared" ca="1" si="169"/>
        <v>5</v>
      </c>
      <c r="H2147" t="s">
        <v>2809</v>
      </c>
      <c r="J2147" s="34" t="str">
        <f t="shared" si="166"/>
        <v/>
      </c>
      <c r="K2147" s="34" t="str">
        <f t="shared" si="167"/>
        <v/>
      </c>
      <c r="O2147" t="s">
        <v>1015</v>
      </c>
      <c r="P2147" s="34" t="str">
        <f t="shared" si="170"/>
        <v/>
      </c>
      <c r="V2147" t="s">
        <v>16</v>
      </c>
      <c r="W2147" t="s">
        <v>1607</v>
      </c>
      <c r="X2147" t="s">
        <v>1608</v>
      </c>
      <c r="Y2147" t="s">
        <v>1609</v>
      </c>
      <c r="Z2147" t="s">
        <v>1610</v>
      </c>
      <c r="AA2147" t="s">
        <v>2809</v>
      </c>
      <c r="AB2147" t="s">
        <v>5204</v>
      </c>
    </row>
    <row r="2148" spans="1:28" ht="15" hidden="1" customHeight="1" x14ac:dyDescent="0.2">
      <c r="A2148" t="s">
        <v>5540</v>
      </c>
      <c r="B2148" t="s">
        <v>5075</v>
      </c>
      <c r="C2148" s="50">
        <f t="shared" ca="1" si="168"/>
        <v>17</v>
      </c>
      <c r="D2148" t="s">
        <v>1312</v>
      </c>
      <c r="F2148" s="34" t="str">
        <f>IF(AND(V2148="TEXT",AB2148&lt;&gt;""),"Coded",VLOOKUP(V2148,Lists!$E$1:$F$12,2,FALSE))</f>
        <v>Coded</v>
      </c>
      <c r="G2148" s="50">
        <f t="shared" ca="1" si="169"/>
        <v>6</v>
      </c>
      <c r="H2148" t="s">
        <v>2813</v>
      </c>
      <c r="J2148" s="34" t="str">
        <f t="shared" si="166"/>
        <v/>
      </c>
      <c r="K2148" s="34" t="str">
        <f t="shared" si="167"/>
        <v/>
      </c>
      <c r="O2148" t="s">
        <v>1015</v>
      </c>
      <c r="P2148" s="34" t="str">
        <f t="shared" si="170"/>
        <v/>
      </c>
      <c r="V2148" t="s">
        <v>16</v>
      </c>
      <c r="W2148" t="s">
        <v>1607</v>
      </c>
      <c r="X2148" t="s">
        <v>1608</v>
      </c>
      <c r="Y2148" t="s">
        <v>1609</v>
      </c>
      <c r="Z2148" t="s">
        <v>1610</v>
      </c>
      <c r="AA2148" t="s">
        <v>2813</v>
      </c>
      <c r="AB2148" t="s">
        <v>5205</v>
      </c>
    </row>
    <row r="2149" spans="1:28" ht="15" hidden="1" customHeight="1" x14ac:dyDescent="0.2">
      <c r="A2149" t="s">
        <v>5540</v>
      </c>
      <c r="B2149" t="s">
        <v>5075</v>
      </c>
      <c r="C2149" s="50">
        <f t="shared" ca="1" si="168"/>
        <v>17</v>
      </c>
      <c r="D2149" t="s">
        <v>1312</v>
      </c>
      <c r="F2149" s="34" t="str">
        <f>IF(AND(V2149="TEXT",AB2149&lt;&gt;""),"Coded",VLOOKUP(V2149,Lists!$E$1:$F$12,2,FALSE))</f>
        <v>Coded</v>
      </c>
      <c r="G2149" s="50">
        <f t="shared" ca="1" si="169"/>
        <v>7</v>
      </c>
      <c r="H2149" t="s">
        <v>2817</v>
      </c>
      <c r="J2149" s="34" t="str">
        <f t="shared" si="166"/>
        <v/>
      </c>
      <c r="K2149" s="34" t="str">
        <f t="shared" si="167"/>
        <v/>
      </c>
      <c r="O2149" t="s">
        <v>1015</v>
      </c>
      <c r="P2149" s="34" t="str">
        <f t="shared" si="170"/>
        <v/>
      </c>
      <c r="V2149" t="s">
        <v>16</v>
      </c>
      <c r="W2149" t="s">
        <v>1607</v>
      </c>
      <c r="X2149" t="s">
        <v>1608</v>
      </c>
      <c r="Y2149" t="s">
        <v>1609</v>
      </c>
      <c r="Z2149" t="s">
        <v>1610</v>
      </c>
      <c r="AA2149" t="s">
        <v>2817</v>
      </c>
      <c r="AB2149" t="s">
        <v>5206</v>
      </c>
    </row>
    <row r="2150" spans="1:28" ht="15" hidden="1" customHeight="1" x14ac:dyDescent="0.2">
      <c r="A2150" t="s">
        <v>5540</v>
      </c>
      <c r="B2150" t="s">
        <v>5075</v>
      </c>
      <c r="C2150" s="50">
        <f t="shared" ca="1" si="168"/>
        <v>17</v>
      </c>
      <c r="D2150" t="s">
        <v>1312</v>
      </c>
      <c r="F2150" s="34" t="str">
        <f>IF(AND(V2150="TEXT",AB2150&lt;&gt;""),"Coded",VLOOKUP(V2150,Lists!$E$1:$F$12,2,FALSE))</f>
        <v>Coded</v>
      </c>
      <c r="G2150" s="50">
        <f t="shared" ca="1" si="169"/>
        <v>8</v>
      </c>
      <c r="H2150" t="s">
        <v>2821</v>
      </c>
      <c r="J2150" s="34" t="str">
        <f t="shared" si="166"/>
        <v/>
      </c>
      <c r="K2150" s="34" t="str">
        <f t="shared" si="167"/>
        <v/>
      </c>
      <c r="O2150" t="s">
        <v>1015</v>
      </c>
      <c r="P2150" s="34" t="str">
        <f t="shared" si="170"/>
        <v/>
      </c>
      <c r="V2150" t="s">
        <v>16</v>
      </c>
      <c r="W2150" t="s">
        <v>1607</v>
      </c>
      <c r="X2150" t="s">
        <v>1608</v>
      </c>
      <c r="Y2150" t="s">
        <v>1609</v>
      </c>
      <c r="Z2150" t="s">
        <v>1610</v>
      </c>
      <c r="AA2150" t="s">
        <v>2821</v>
      </c>
      <c r="AB2150" t="s">
        <v>5207</v>
      </c>
    </row>
    <row r="2151" spans="1:28" ht="15" hidden="1" customHeight="1" x14ac:dyDescent="0.2">
      <c r="A2151" t="s">
        <v>5540</v>
      </c>
      <c r="B2151" t="s">
        <v>5075</v>
      </c>
      <c r="C2151" s="50">
        <f t="shared" ca="1" si="168"/>
        <v>18</v>
      </c>
      <c r="D2151" t="s">
        <v>5058</v>
      </c>
      <c r="F2151" s="34" t="str">
        <f>IF(AND(V2151="TEXT",AB2151&lt;&gt;""),"Coded",VLOOKUP(V2151,Lists!$E$1:$F$12,2,FALSE))</f>
        <v>Boolean</v>
      </c>
      <c r="G2151" s="50" t="str">
        <f t="shared" ca="1" si="169"/>
        <v/>
      </c>
      <c r="H2151" t="s">
        <v>1015</v>
      </c>
      <c r="J2151" s="34" t="str">
        <f t="shared" si="166"/>
        <v>Yes/no</v>
      </c>
      <c r="K2151" s="34" t="str">
        <f t="shared" si="167"/>
        <v/>
      </c>
      <c r="O2151" t="s">
        <v>1015</v>
      </c>
      <c r="P2151" s="34" t="str">
        <f t="shared" si="170"/>
        <v/>
      </c>
      <c r="V2151" t="s">
        <v>24</v>
      </c>
      <c r="W2151" t="s">
        <v>1832</v>
      </c>
      <c r="X2151" t="s">
        <v>1833</v>
      </c>
      <c r="Y2151" t="s">
        <v>1015</v>
      </c>
      <c r="Z2151" t="s">
        <v>1015</v>
      </c>
      <c r="AA2151" t="s">
        <v>1015</v>
      </c>
      <c r="AB2151" t="s">
        <v>1015</v>
      </c>
    </row>
    <row r="2152" spans="1:28" ht="15" hidden="1" customHeight="1" x14ac:dyDescent="0.2">
      <c r="A2152" t="s">
        <v>5540</v>
      </c>
      <c r="B2152" t="s">
        <v>5075</v>
      </c>
      <c r="C2152" s="50">
        <f t="shared" ca="1" si="168"/>
        <v>19</v>
      </c>
      <c r="D2152" t="s">
        <v>5059</v>
      </c>
      <c r="F2152" s="34" t="str">
        <f>IF(AND(V2152="TEXT",AB2152&lt;&gt;""),"Coded",VLOOKUP(V2152,Lists!$E$1:$F$12,2,FALSE))</f>
        <v>Coded</v>
      </c>
      <c r="G2152" s="50">
        <f t="shared" ca="1" si="169"/>
        <v>1</v>
      </c>
      <c r="H2152" t="s">
        <v>49</v>
      </c>
      <c r="J2152" s="34" t="str">
        <f t="shared" si="166"/>
        <v/>
      </c>
      <c r="K2152" s="34" t="str">
        <f t="shared" si="167"/>
        <v/>
      </c>
      <c r="O2152" t="s">
        <v>5556</v>
      </c>
      <c r="P2152" s="34" t="str">
        <f t="shared" si="170"/>
        <v/>
      </c>
      <c r="V2152" t="s">
        <v>16</v>
      </c>
      <c r="W2152" t="s">
        <v>1828</v>
      </c>
      <c r="X2152" t="s">
        <v>1829</v>
      </c>
      <c r="Y2152" t="s">
        <v>1830</v>
      </c>
      <c r="Z2152" t="s">
        <v>1831</v>
      </c>
      <c r="AA2152" t="s">
        <v>49</v>
      </c>
      <c r="AB2152" t="s">
        <v>5519</v>
      </c>
    </row>
    <row r="2153" spans="1:28" ht="15" hidden="1" customHeight="1" x14ac:dyDescent="0.2">
      <c r="A2153" t="s">
        <v>5540</v>
      </c>
      <c r="B2153" t="s">
        <v>5075</v>
      </c>
      <c r="C2153" s="50">
        <f t="shared" ca="1" si="168"/>
        <v>19</v>
      </c>
      <c r="D2153" t="s">
        <v>5059</v>
      </c>
      <c r="F2153" s="34" t="str">
        <f>IF(AND(V2153="TEXT",AB2153&lt;&gt;""),"Coded",VLOOKUP(V2153,Lists!$E$1:$F$12,2,FALSE))</f>
        <v>Coded</v>
      </c>
      <c r="G2153" s="50">
        <f t="shared" ca="1" si="169"/>
        <v>2</v>
      </c>
      <c r="H2153" t="s">
        <v>3156</v>
      </c>
      <c r="J2153" s="34" t="str">
        <f t="shared" si="166"/>
        <v/>
      </c>
      <c r="K2153" s="34" t="str">
        <f t="shared" si="167"/>
        <v/>
      </c>
      <c r="O2153" t="s">
        <v>1015</v>
      </c>
      <c r="P2153" s="34" t="str">
        <f t="shared" si="170"/>
        <v/>
      </c>
      <c r="V2153" t="s">
        <v>16</v>
      </c>
      <c r="W2153" t="s">
        <v>1828</v>
      </c>
      <c r="X2153" t="s">
        <v>1829</v>
      </c>
      <c r="Y2153" t="s">
        <v>1830</v>
      </c>
      <c r="Z2153" t="s">
        <v>1831</v>
      </c>
      <c r="AA2153" t="s">
        <v>3156</v>
      </c>
      <c r="AB2153" t="s">
        <v>5520</v>
      </c>
    </row>
    <row r="2154" spans="1:28" ht="15" hidden="1" customHeight="1" x14ac:dyDescent="0.2">
      <c r="A2154" t="s">
        <v>5540</v>
      </c>
      <c r="B2154" t="s">
        <v>5075</v>
      </c>
      <c r="C2154" s="50">
        <f t="shared" ca="1" si="168"/>
        <v>19</v>
      </c>
      <c r="D2154" t="s">
        <v>5059</v>
      </c>
      <c r="F2154" s="34" t="str">
        <f>IF(AND(V2154="TEXT",AB2154&lt;&gt;""),"Coded",VLOOKUP(V2154,Lists!$E$1:$F$12,2,FALSE))</f>
        <v>Coded</v>
      </c>
      <c r="G2154" s="50">
        <f t="shared" ca="1" si="169"/>
        <v>3</v>
      </c>
      <c r="H2154" t="s">
        <v>3161</v>
      </c>
      <c r="J2154" s="34" t="str">
        <f t="shared" si="166"/>
        <v/>
      </c>
      <c r="K2154" s="34" t="str">
        <f t="shared" si="167"/>
        <v/>
      </c>
      <c r="O2154" t="s">
        <v>1015</v>
      </c>
      <c r="P2154" s="34" t="str">
        <f t="shared" si="170"/>
        <v/>
      </c>
      <c r="V2154" t="s">
        <v>16</v>
      </c>
      <c r="W2154" t="s">
        <v>1828</v>
      </c>
      <c r="X2154" t="s">
        <v>1829</v>
      </c>
      <c r="Y2154" t="s">
        <v>1830</v>
      </c>
      <c r="Z2154" t="s">
        <v>1831</v>
      </c>
      <c r="AA2154" t="s">
        <v>3161</v>
      </c>
      <c r="AB2154" t="s">
        <v>5521</v>
      </c>
    </row>
    <row r="2155" spans="1:28" ht="15" hidden="1" customHeight="1" x14ac:dyDescent="0.2">
      <c r="A2155" t="s">
        <v>5540</v>
      </c>
      <c r="B2155" t="s">
        <v>5075</v>
      </c>
      <c r="C2155" s="50">
        <f t="shared" ca="1" si="168"/>
        <v>19</v>
      </c>
      <c r="D2155" t="s">
        <v>5059</v>
      </c>
      <c r="F2155" s="34" t="str">
        <f>IF(AND(V2155="TEXT",AB2155&lt;&gt;""),"Coded",VLOOKUP(V2155,Lists!$E$1:$F$12,2,FALSE))</f>
        <v>Coded</v>
      </c>
      <c r="G2155" s="50">
        <f t="shared" ca="1" si="169"/>
        <v>4</v>
      </c>
      <c r="H2155" t="s">
        <v>3165</v>
      </c>
      <c r="J2155" s="34" t="str">
        <f t="shared" si="166"/>
        <v/>
      </c>
      <c r="K2155" s="34" t="str">
        <f t="shared" si="167"/>
        <v/>
      </c>
      <c r="O2155" t="s">
        <v>1015</v>
      </c>
      <c r="P2155" s="34" t="str">
        <f t="shared" si="170"/>
        <v/>
      </c>
      <c r="V2155" t="s">
        <v>16</v>
      </c>
      <c r="W2155" t="s">
        <v>1828</v>
      </c>
      <c r="X2155" t="s">
        <v>1829</v>
      </c>
      <c r="Y2155" t="s">
        <v>1830</v>
      </c>
      <c r="Z2155" t="s">
        <v>1831</v>
      </c>
      <c r="AA2155" t="s">
        <v>3165</v>
      </c>
      <c r="AB2155" t="s">
        <v>5522</v>
      </c>
    </row>
    <row r="2156" spans="1:28" ht="15" hidden="1" customHeight="1" x14ac:dyDescent="0.2">
      <c r="A2156" t="s">
        <v>5540</v>
      </c>
      <c r="B2156" t="s">
        <v>5075</v>
      </c>
      <c r="C2156" s="50">
        <f t="shared" ca="1" si="168"/>
        <v>19</v>
      </c>
      <c r="D2156" t="s">
        <v>5059</v>
      </c>
      <c r="F2156" s="34" t="str">
        <f>IF(AND(V2156="TEXT",AB2156&lt;&gt;""),"Coded",VLOOKUP(V2156,Lists!$E$1:$F$12,2,FALSE))</f>
        <v>Coded</v>
      </c>
      <c r="G2156" s="50">
        <f t="shared" ca="1" si="169"/>
        <v>5</v>
      </c>
      <c r="H2156" t="s">
        <v>3169</v>
      </c>
      <c r="J2156" s="34" t="str">
        <f t="shared" si="166"/>
        <v/>
      </c>
      <c r="K2156" s="34" t="str">
        <f t="shared" si="167"/>
        <v/>
      </c>
      <c r="O2156" t="s">
        <v>1015</v>
      </c>
      <c r="P2156" s="34" t="str">
        <f t="shared" si="170"/>
        <v/>
      </c>
      <c r="V2156" t="s">
        <v>16</v>
      </c>
      <c r="W2156" t="s">
        <v>1828</v>
      </c>
      <c r="X2156" t="s">
        <v>1829</v>
      </c>
      <c r="Y2156" t="s">
        <v>1830</v>
      </c>
      <c r="Z2156" t="s">
        <v>1831</v>
      </c>
      <c r="AA2156" t="s">
        <v>3169</v>
      </c>
      <c r="AB2156" t="s">
        <v>5523</v>
      </c>
    </row>
    <row r="2157" spans="1:28" ht="15" hidden="1" customHeight="1" x14ac:dyDescent="0.2">
      <c r="A2157" t="s">
        <v>5540</v>
      </c>
      <c r="B2157" t="s">
        <v>5075</v>
      </c>
      <c r="C2157" s="50">
        <f t="shared" ca="1" si="168"/>
        <v>19</v>
      </c>
      <c r="D2157" t="s">
        <v>5059</v>
      </c>
      <c r="F2157" s="34" t="str">
        <f>IF(AND(V2157="TEXT",AB2157&lt;&gt;""),"Coded",VLOOKUP(V2157,Lists!$E$1:$F$12,2,FALSE))</f>
        <v>Coded</v>
      </c>
      <c r="G2157" s="50">
        <f t="shared" ca="1" si="169"/>
        <v>6</v>
      </c>
      <c r="H2157" t="s">
        <v>3173</v>
      </c>
      <c r="J2157" s="34" t="str">
        <f t="shared" si="166"/>
        <v/>
      </c>
      <c r="K2157" s="34" t="str">
        <f t="shared" si="167"/>
        <v/>
      </c>
      <c r="O2157" t="s">
        <v>1015</v>
      </c>
      <c r="P2157" s="34" t="str">
        <f t="shared" si="170"/>
        <v/>
      </c>
      <c r="V2157" t="s">
        <v>16</v>
      </c>
      <c r="W2157" t="s">
        <v>1828</v>
      </c>
      <c r="X2157" t="s">
        <v>1829</v>
      </c>
      <c r="Y2157" t="s">
        <v>1830</v>
      </c>
      <c r="Z2157" t="s">
        <v>1831</v>
      </c>
      <c r="AA2157" t="s">
        <v>3173</v>
      </c>
      <c r="AB2157" t="s">
        <v>5524</v>
      </c>
    </row>
    <row r="2158" spans="1:28" ht="15" hidden="1" customHeight="1" x14ac:dyDescent="0.2">
      <c r="A2158" t="s">
        <v>5540</v>
      </c>
      <c r="B2158" t="s">
        <v>5075</v>
      </c>
      <c r="C2158" s="50">
        <f t="shared" ca="1" si="168"/>
        <v>19</v>
      </c>
      <c r="D2158" t="s">
        <v>5059</v>
      </c>
      <c r="F2158" s="34" t="str">
        <f>IF(AND(V2158="TEXT",AB2158&lt;&gt;""),"Coded",VLOOKUP(V2158,Lists!$E$1:$F$12,2,FALSE))</f>
        <v>Coded</v>
      </c>
      <c r="G2158" s="50">
        <f t="shared" ca="1" si="169"/>
        <v>7</v>
      </c>
      <c r="H2158" t="s">
        <v>3177</v>
      </c>
      <c r="J2158" s="34" t="str">
        <f t="shared" si="166"/>
        <v/>
      </c>
      <c r="K2158" s="34" t="str">
        <f t="shared" si="167"/>
        <v/>
      </c>
      <c r="O2158" t="s">
        <v>1015</v>
      </c>
      <c r="P2158" s="34" t="str">
        <f t="shared" si="170"/>
        <v/>
      </c>
      <c r="V2158" t="s">
        <v>16</v>
      </c>
      <c r="W2158" t="s">
        <v>1828</v>
      </c>
      <c r="X2158" t="s">
        <v>1829</v>
      </c>
      <c r="Y2158" t="s">
        <v>1830</v>
      </c>
      <c r="Z2158" t="s">
        <v>1831</v>
      </c>
      <c r="AA2158" t="s">
        <v>3177</v>
      </c>
      <c r="AB2158" t="s">
        <v>5525</v>
      </c>
    </row>
    <row r="2159" spans="1:28" ht="15" hidden="1" customHeight="1" x14ac:dyDescent="0.2">
      <c r="A2159" t="s">
        <v>5540</v>
      </c>
      <c r="B2159" t="s">
        <v>5075</v>
      </c>
      <c r="C2159" s="50">
        <f t="shared" ca="1" si="168"/>
        <v>19</v>
      </c>
      <c r="D2159" t="s">
        <v>5059</v>
      </c>
      <c r="F2159" s="34" t="str">
        <f>IF(AND(V2159="TEXT",AB2159&lt;&gt;""),"Coded",VLOOKUP(V2159,Lists!$E$1:$F$12,2,FALSE))</f>
        <v>Coded</v>
      </c>
      <c r="G2159" s="50">
        <f t="shared" ca="1" si="169"/>
        <v>8</v>
      </c>
      <c r="H2159" t="s">
        <v>3181</v>
      </c>
      <c r="J2159" s="34" t="str">
        <f t="shared" si="166"/>
        <v/>
      </c>
      <c r="K2159" s="34" t="str">
        <f t="shared" si="167"/>
        <v/>
      </c>
      <c r="O2159" t="s">
        <v>1015</v>
      </c>
      <c r="P2159" s="34" t="str">
        <f t="shared" si="170"/>
        <v/>
      </c>
      <c r="V2159" t="s">
        <v>16</v>
      </c>
      <c r="W2159" t="s">
        <v>1828</v>
      </c>
      <c r="X2159" t="s">
        <v>1829</v>
      </c>
      <c r="Y2159" t="s">
        <v>1830</v>
      </c>
      <c r="Z2159" t="s">
        <v>1831</v>
      </c>
      <c r="AA2159" t="s">
        <v>3181</v>
      </c>
      <c r="AB2159" t="s">
        <v>5526</v>
      </c>
    </row>
    <row r="2160" spans="1:28" ht="15" hidden="1" customHeight="1" x14ac:dyDescent="0.2">
      <c r="A2160" t="s">
        <v>5540</v>
      </c>
      <c r="B2160" t="s">
        <v>5075</v>
      </c>
      <c r="C2160" s="50">
        <f t="shared" ca="1" si="168"/>
        <v>19</v>
      </c>
      <c r="D2160" t="s">
        <v>5059</v>
      </c>
      <c r="F2160" s="34" t="str">
        <f>IF(AND(V2160="TEXT",AB2160&lt;&gt;""),"Coded",VLOOKUP(V2160,Lists!$E$1:$F$12,2,FALSE))</f>
        <v>Coded</v>
      </c>
      <c r="G2160" s="50">
        <f t="shared" ca="1" si="169"/>
        <v>9</v>
      </c>
      <c r="H2160" t="s">
        <v>3185</v>
      </c>
      <c r="J2160" s="34" t="str">
        <f t="shared" si="166"/>
        <v/>
      </c>
      <c r="K2160" s="34" t="str">
        <f t="shared" si="167"/>
        <v/>
      </c>
      <c r="O2160" t="s">
        <v>1015</v>
      </c>
      <c r="P2160" s="34" t="str">
        <f t="shared" si="170"/>
        <v/>
      </c>
      <c r="V2160" t="s">
        <v>16</v>
      </c>
      <c r="W2160" t="s">
        <v>1828</v>
      </c>
      <c r="X2160" t="s">
        <v>1829</v>
      </c>
      <c r="Y2160" t="s">
        <v>1830</v>
      </c>
      <c r="Z2160" t="s">
        <v>1831</v>
      </c>
      <c r="AA2160" t="s">
        <v>3185</v>
      </c>
      <c r="AB2160" t="s">
        <v>5527</v>
      </c>
    </row>
    <row r="2161" spans="1:28" ht="15" hidden="1" customHeight="1" x14ac:dyDescent="0.2">
      <c r="A2161" t="s">
        <v>5540</v>
      </c>
      <c r="B2161" t="s">
        <v>5075</v>
      </c>
      <c r="C2161" s="50">
        <f t="shared" ca="1" si="168"/>
        <v>19</v>
      </c>
      <c r="D2161" t="s">
        <v>5059</v>
      </c>
      <c r="F2161" s="34" t="str">
        <f>IF(AND(V2161="TEXT",AB2161&lt;&gt;""),"Coded",VLOOKUP(V2161,Lists!$E$1:$F$12,2,FALSE))</f>
        <v>Coded</v>
      </c>
      <c r="G2161" s="50">
        <f t="shared" ca="1" si="169"/>
        <v>10</v>
      </c>
      <c r="H2161" t="s">
        <v>3189</v>
      </c>
      <c r="J2161" s="34" t="str">
        <f t="shared" si="166"/>
        <v/>
      </c>
      <c r="K2161" s="34" t="str">
        <f t="shared" si="167"/>
        <v/>
      </c>
      <c r="O2161" t="s">
        <v>1015</v>
      </c>
      <c r="P2161" s="34" t="str">
        <f t="shared" si="170"/>
        <v/>
      </c>
      <c r="V2161" t="s">
        <v>16</v>
      </c>
      <c r="W2161" t="s">
        <v>1828</v>
      </c>
      <c r="X2161" t="s">
        <v>1829</v>
      </c>
      <c r="Y2161" t="s">
        <v>1830</v>
      </c>
      <c r="Z2161" t="s">
        <v>1831</v>
      </c>
      <c r="AA2161" t="s">
        <v>3189</v>
      </c>
      <c r="AB2161" t="s">
        <v>5528</v>
      </c>
    </row>
    <row r="2162" spans="1:28" ht="15" hidden="1" customHeight="1" x14ac:dyDescent="0.2">
      <c r="A2162" t="s">
        <v>5540</v>
      </c>
      <c r="B2162" t="s">
        <v>5075</v>
      </c>
      <c r="C2162" s="50">
        <f t="shared" ca="1" si="168"/>
        <v>19</v>
      </c>
      <c r="D2162" t="s">
        <v>5059</v>
      </c>
      <c r="F2162" s="34" t="str">
        <f>IF(AND(V2162="TEXT",AB2162&lt;&gt;""),"Coded",VLOOKUP(V2162,Lists!$E$1:$F$12,2,FALSE))</f>
        <v>Coded</v>
      </c>
      <c r="G2162" s="50">
        <f t="shared" ca="1" si="169"/>
        <v>11</v>
      </c>
      <c r="H2162" t="s">
        <v>3193</v>
      </c>
      <c r="J2162" s="34" t="str">
        <f t="shared" si="166"/>
        <v/>
      </c>
      <c r="K2162" s="34" t="str">
        <f t="shared" si="167"/>
        <v/>
      </c>
      <c r="O2162" t="s">
        <v>1015</v>
      </c>
      <c r="P2162" s="34" t="str">
        <f t="shared" si="170"/>
        <v/>
      </c>
      <c r="V2162" t="s">
        <v>16</v>
      </c>
      <c r="W2162" t="s">
        <v>1828</v>
      </c>
      <c r="X2162" t="s">
        <v>1829</v>
      </c>
      <c r="Y2162" t="s">
        <v>1830</v>
      </c>
      <c r="Z2162" t="s">
        <v>1831</v>
      </c>
      <c r="AA2162" t="s">
        <v>3193</v>
      </c>
      <c r="AB2162" t="s">
        <v>5529</v>
      </c>
    </row>
    <row r="2163" spans="1:28" ht="15" hidden="1" customHeight="1" x14ac:dyDescent="0.2">
      <c r="A2163" t="s">
        <v>5540</v>
      </c>
      <c r="B2163" t="s">
        <v>5075</v>
      </c>
      <c r="C2163" s="50">
        <f t="shared" ca="1" si="168"/>
        <v>19</v>
      </c>
      <c r="D2163" t="s">
        <v>5059</v>
      </c>
      <c r="F2163" s="34" t="str">
        <f>IF(AND(V2163="TEXT",AB2163&lt;&gt;""),"Coded",VLOOKUP(V2163,Lists!$E$1:$F$12,2,FALSE))</f>
        <v>Coded</v>
      </c>
      <c r="G2163" s="50">
        <f t="shared" ca="1" si="169"/>
        <v>12</v>
      </c>
      <c r="H2163" t="s">
        <v>3197</v>
      </c>
      <c r="J2163" s="34" t="str">
        <f t="shared" si="166"/>
        <v/>
      </c>
      <c r="K2163" s="34" t="str">
        <f t="shared" si="167"/>
        <v/>
      </c>
      <c r="O2163" t="s">
        <v>1015</v>
      </c>
      <c r="P2163" s="34" t="str">
        <f t="shared" si="170"/>
        <v/>
      </c>
      <c r="V2163" t="s">
        <v>16</v>
      </c>
      <c r="W2163" t="s">
        <v>1828</v>
      </c>
      <c r="X2163" t="s">
        <v>1829</v>
      </c>
      <c r="Y2163" t="s">
        <v>1830</v>
      </c>
      <c r="Z2163" t="s">
        <v>1831</v>
      </c>
      <c r="AA2163" t="s">
        <v>3197</v>
      </c>
      <c r="AB2163" t="s">
        <v>5530</v>
      </c>
    </row>
    <row r="2164" spans="1:28" ht="15" hidden="1" customHeight="1" x14ac:dyDescent="0.2">
      <c r="A2164" t="s">
        <v>5540</v>
      </c>
      <c r="B2164" t="s">
        <v>5075</v>
      </c>
      <c r="C2164" s="50">
        <f t="shared" ca="1" si="168"/>
        <v>19</v>
      </c>
      <c r="D2164" t="s">
        <v>5059</v>
      </c>
      <c r="F2164" s="34" t="str">
        <f>IF(AND(V2164="TEXT",AB2164&lt;&gt;""),"Coded",VLOOKUP(V2164,Lists!$E$1:$F$12,2,FALSE))</f>
        <v>Coded</v>
      </c>
      <c r="G2164" s="50">
        <f t="shared" ca="1" si="169"/>
        <v>13</v>
      </c>
      <c r="H2164" t="s">
        <v>3199</v>
      </c>
      <c r="J2164" s="34" t="str">
        <f t="shared" si="166"/>
        <v/>
      </c>
      <c r="K2164" s="34" t="str">
        <f t="shared" si="167"/>
        <v/>
      </c>
      <c r="O2164" t="s">
        <v>1015</v>
      </c>
      <c r="P2164" s="34" t="str">
        <f t="shared" si="170"/>
        <v/>
      </c>
      <c r="V2164" t="s">
        <v>16</v>
      </c>
      <c r="W2164" t="s">
        <v>1828</v>
      </c>
      <c r="X2164" t="s">
        <v>1829</v>
      </c>
      <c r="Y2164" t="s">
        <v>1830</v>
      </c>
      <c r="Z2164" t="s">
        <v>1831</v>
      </c>
      <c r="AA2164" t="s">
        <v>3199</v>
      </c>
      <c r="AB2164" t="s">
        <v>5531</v>
      </c>
    </row>
    <row r="2165" spans="1:28" ht="15" hidden="1" customHeight="1" x14ac:dyDescent="0.2">
      <c r="A2165" t="s">
        <v>5540</v>
      </c>
      <c r="B2165" t="s">
        <v>5075</v>
      </c>
      <c r="C2165" s="50">
        <f t="shared" ca="1" si="168"/>
        <v>19</v>
      </c>
      <c r="D2165" t="s">
        <v>5059</v>
      </c>
      <c r="F2165" s="34" t="str">
        <f>IF(AND(V2165="TEXT",AB2165&lt;&gt;""),"Coded",VLOOKUP(V2165,Lists!$E$1:$F$12,2,FALSE))</f>
        <v>Coded</v>
      </c>
      <c r="G2165" s="50">
        <f t="shared" ca="1" si="169"/>
        <v>14</v>
      </c>
      <c r="H2165" t="s">
        <v>3203</v>
      </c>
      <c r="J2165" s="34" t="str">
        <f t="shared" si="166"/>
        <v/>
      </c>
      <c r="K2165" s="34" t="str">
        <f t="shared" si="167"/>
        <v/>
      </c>
      <c r="O2165" t="s">
        <v>1015</v>
      </c>
      <c r="P2165" s="34" t="str">
        <f t="shared" si="170"/>
        <v/>
      </c>
      <c r="V2165" t="s">
        <v>16</v>
      </c>
      <c r="W2165" t="s">
        <v>1828</v>
      </c>
      <c r="X2165" t="s">
        <v>1829</v>
      </c>
      <c r="Y2165" t="s">
        <v>1830</v>
      </c>
      <c r="Z2165" t="s">
        <v>1831</v>
      </c>
      <c r="AA2165" t="s">
        <v>3203</v>
      </c>
      <c r="AB2165" t="s">
        <v>5532</v>
      </c>
    </row>
    <row r="2166" spans="1:28" ht="15" hidden="1" customHeight="1" x14ac:dyDescent="0.2">
      <c r="A2166" t="s">
        <v>5540</v>
      </c>
      <c r="B2166" t="s">
        <v>5075</v>
      </c>
      <c r="C2166" s="50">
        <f t="shared" ca="1" si="168"/>
        <v>19</v>
      </c>
      <c r="D2166" t="s">
        <v>5059</v>
      </c>
      <c r="F2166" s="34" t="str">
        <f>IF(AND(V2166="TEXT",AB2166&lt;&gt;""),"Coded",VLOOKUP(V2166,Lists!$E$1:$F$12,2,FALSE))</f>
        <v>Coded</v>
      </c>
      <c r="G2166" s="50">
        <f t="shared" ca="1" si="169"/>
        <v>15</v>
      </c>
      <c r="H2166" t="s">
        <v>3207</v>
      </c>
      <c r="J2166" s="34" t="str">
        <f t="shared" si="166"/>
        <v/>
      </c>
      <c r="K2166" s="34" t="str">
        <f t="shared" si="167"/>
        <v/>
      </c>
      <c r="O2166" t="s">
        <v>1015</v>
      </c>
      <c r="P2166" s="34" t="str">
        <f t="shared" si="170"/>
        <v/>
      </c>
      <c r="V2166" t="s">
        <v>16</v>
      </c>
      <c r="W2166" t="s">
        <v>1828</v>
      </c>
      <c r="X2166" t="s">
        <v>1829</v>
      </c>
      <c r="Y2166" t="s">
        <v>1830</v>
      </c>
      <c r="Z2166" t="s">
        <v>1831</v>
      </c>
      <c r="AA2166" t="s">
        <v>3207</v>
      </c>
      <c r="AB2166" t="s">
        <v>5533</v>
      </c>
    </row>
    <row r="2167" spans="1:28" ht="15" hidden="1" customHeight="1" x14ac:dyDescent="0.2">
      <c r="A2167" t="s">
        <v>5540</v>
      </c>
      <c r="B2167" t="s">
        <v>5075</v>
      </c>
      <c r="C2167" s="50">
        <f t="shared" ca="1" si="168"/>
        <v>19</v>
      </c>
      <c r="D2167" t="s">
        <v>5059</v>
      </c>
      <c r="F2167" s="34" t="str">
        <f>IF(AND(V2167="TEXT",AB2167&lt;&gt;""),"Coded",VLOOKUP(V2167,Lists!$E$1:$F$12,2,FALSE))</f>
        <v>Coded</v>
      </c>
      <c r="G2167" s="50">
        <f t="shared" ca="1" si="169"/>
        <v>16</v>
      </c>
      <c r="H2167" t="s">
        <v>3211</v>
      </c>
      <c r="J2167" s="34" t="str">
        <f t="shared" si="166"/>
        <v/>
      </c>
      <c r="K2167" s="34" t="str">
        <f t="shared" si="167"/>
        <v/>
      </c>
      <c r="O2167" t="s">
        <v>1015</v>
      </c>
      <c r="P2167" s="34" t="str">
        <f t="shared" si="170"/>
        <v/>
      </c>
      <c r="V2167" t="s">
        <v>16</v>
      </c>
      <c r="W2167" t="s">
        <v>1828</v>
      </c>
      <c r="X2167" t="s">
        <v>1829</v>
      </c>
      <c r="Y2167" t="s">
        <v>1830</v>
      </c>
      <c r="Z2167" t="s">
        <v>1831</v>
      </c>
      <c r="AA2167" t="s">
        <v>3211</v>
      </c>
      <c r="AB2167" t="s">
        <v>5534</v>
      </c>
    </row>
    <row r="2168" spans="1:28" ht="15" hidden="1" customHeight="1" x14ac:dyDescent="0.2">
      <c r="A2168" t="s">
        <v>5540</v>
      </c>
      <c r="B2168" t="s">
        <v>5075</v>
      </c>
      <c r="C2168" s="50">
        <f t="shared" ca="1" si="168"/>
        <v>19</v>
      </c>
      <c r="D2168" t="s">
        <v>5059</v>
      </c>
      <c r="F2168" s="34" t="str">
        <f>IF(AND(V2168="TEXT",AB2168&lt;&gt;""),"Coded",VLOOKUP(V2168,Lists!$E$1:$F$12,2,FALSE))</f>
        <v>Coded</v>
      </c>
      <c r="G2168" s="50">
        <f t="shared" ca="1" si="169"/>
        <v>17</v>
      </c>
      <c r="H2168" t="s">
        <v>3215</v>
      </c>
      <c r="J2168" s="34" t="str">
        <f t="shared" si="166"/>
        <v/>
      </c>
      <c r="K2168" s="34" t="str">
        <f t="shared" si="167"/>
        <v/>
      </c>
      <c r="O2168" t="s">
        <v>1015</v>
      </c>
      <c r="P2168" s="34" t="str">
        <f t="shared" si="170"/>
        <v/>
      </c>
      <c r="V2168" t="s">
        <v>16</v>
      </c>
      <c r="W2168" t="s">
        <v>1828</v>
      </c>
      <c r="X2168" t="s">
        <v>1829</v>
      </c>
      <c r="Y2168" t="s">
        <v>1830</v>
      </c>
      <c r="Z2168" t="s">
        <v>1831</v>
      </c>
      <c r="AA2168" t="s">
        <v>3215</v>
      </c>
      <c r="AB2168" t="s">
        <v>5535</v>
      </c>
    </row>
    <row r="2169" spans="1:28" ht="15" hidden="1" customHeight="1" x14ac:dyDescent="0.2">
      <c r="A2169" t="s">
        <v>5540</v>
      </c>
      <c r="B2169" t="s">
        <v>5075</v>
      </c>
      <c r="C2169" s="50">
        <f t="shared" ca="1" si="168"/>
        <v>19</v>
      </c>
      <c r="D2169" t="s">
        <v>5059</v>
      </c>
      <c r="F2169" s="34" t="str">
        <f>IF(AND(V2169="TEXT",AB2169&lt;&gt;""),"Coded",VLOOKUP(V2169,Lists!$E$1:$F$12,2,FALSE))</f>
        <v>Coded</v>
      </c>
      <c r="G2169" s="50">
        <f t="shared" ca="1" si="169"/>
        <v>18</v>
      </c>
      <c r="H2169" t="s">
        <v>3219</v>
      </c>
      <c r="J2169" s="34" t="str">
        <f t="shared" si="166"/>
        <v/>
      </c>
      <c r="K2169" s="34" t="str">
        <f t="shared" si="167"/>
        <v/>
      </c>
      <c r="O2169" t="s">
        <v>1015</v>
      </c>
      <c r="P2169" s="34" t="str">
        <f t="shared" si="170"/>
        <v/>
      </c>
      <c r="V2169" t="s">
        <v>16</v>
      </c>
      <c r="W2169" t="s">
        <v>1828</v>
      </c>
      <c r="X2169" t="s">
        <v>1829</v>
      </c>
      <c r="Y2169" t="s">
        <v>1830</v>
      </c>
      <c r="Z2169" t="s">
        <v>1831</v>
      </c>
      <c r="AA2169" t="s">
        <v>3219</v>
      </c>
      <c r="AB2169" t="s">
        <v>5536</v>
      </c>
    </row>
    <row r="2170" spans="1:28" ht="15" hidden="1" customHeight="1" x14ac:dyDescent="0.2">
      <c r="A2170" t="s">
        <v>5540</v>
      </c>
      <c r="B2170" t="s">
        <v>5075</v>
      </c>
      <c r="C2170" s="50">
        <f t="shared" ca="1" si="168"/>
        <v>19</v>
      </c>
      <c r="D2170" t="s">
        <v>5059</v>
      </c>
      <c r="F2170" s="34" t="str">
        <f>IF(AND(V2170="TEXT",AB2170&lt;&gt;""),"Coded",VLOOKUP(V2170,Lists!$E$1:$F$12,2,FALSE))</f>
        <v>Coded</v>
      </c>
      <c r="G2170" s="50">
        <f t="shared" ca="1" si="169"/>
        <v>19</v>
      </c>
      <c r="H2170" t="s">
        <v>3223</v>
      </c>
      <c r="J2170" s="34" t="str">
        <f t="shared" si="166"/>
        <v/>
      </c>
      <c r="K2170" s="34" t="str">
        <f t="shared" si="167"/>
        <v/>
      </c>
      <c r="O2170" t="s">
        <v>1015</v>
      </c>
      <c r="P2170" s="34" t="str">
        <f t="shared" si="170"/>
        <v/>
      </c>
      <c r="V2170" t="s">
        <v>16</v>
      </c>
      <c r="W2170" t="s">
        <v>1828</v>
      </c>
      <c r="X2170" t="s">
        <v>1829</v>
      </c>
      <c r="Y2170" t="s">
        <v>1830</v>
      </c>
      <c r="Z2170" t="s">
        <v>1831</v>
      </c>
      <c r="AA2170" t="s">
        <v>3223</v>
      </c>
      <c r="AB2170" t="s">
        <v>5537</v>
      </c>
    </row>
    <row r="2171" spans="1:28" ht="15" hidden="1" customHeight="1" x14ac:dyDescent="0.2">
      <c r="A2171" t="s">
        <v>5540</v>
      </c>
      <c r="B2171" t="s">
        <v>5075</v>
      </c>
      <c r="C2171" s="50">
        <f t="shared" ca="1" si="168"/>
        <v>19</v>
      </c>
      <c r="D2171" t="s">
        <v>5059</v>
      </c>
      <c r="F2171" s="34" t="str">
        <f>IF(AND(V2171="TEXT",AB2171&lt;&gt;""),"Coded",VLOOKUP(V2171,Lists!$E$1:$F$12,2,FALSE))</f>
        <v>Coded</v>
      </c>
      <c r="G2171" s="50">
        <f t="shared" ca="1" si="169"/>
        <v>20</v>
      </c>
      <c r="H2171" t="s">
        <v>580</v>
      </c>
      <c r="J2171" s="34" t="str">
        <f t="shared" si="166"/>
        <v/>
      </c>
      <c r="K2171" s="34" t="str">
        <f t="shared" si="167"/>
        <v/>
      </c>
      <c r="O2171" t="s">
        <v>1015</v>
      </c>
      <c r="P2171" s="34" t="str">
        <f t="shared" si="170"/>
        <v/>
      </c>
      <c r="V2171" t="s">
        <v>16</v>
      </c>
      <c r="W2171" t="s">
        <v>1828</v>
      </c>
      <c r="X2171" t="s">
        <v>1829</v>
      </c>
      <c r="Y2171" t="s">
        <v>1830</v>
      </c>
      <c r="Z2171" t="s">
        <v>1831</v>
      </c>
      <c r="AA2171" t="s">
        <v>580</v>
      </c>
      <c r="AB2171" t="s">
        <v>5538</v>
      </c>
    </row>
    <row r="2172" spans="1:28" ht="15" hidden="1" customHeight="1" x14ac:dyDescent="0.2">
      <c r="A2172" t="s">
        <v>5540</v>
      </c>
      <c r="B2172" t="s">
        <v>5075</v>
      </c>
      <c r="C2172" s="50">
        <f t="shared" ca="1" si="168"/>
        <v>20</v>
      </c>
      <c r="D2172" t="s">
        <v>5060</v>
      </c>
      <c r="F2172" s="34" t="str">
        <f>IF(AND(V2172="TEXT",AB2172&lt;&gt;""),"Coded",VLOOKUP(V2172,Lists!$E$1:$F$12,2,FALSE))</f>
        <v>Boolean</v>
      </c>
      <c r="G2172" s="50" t="str">
        <f t="shared" ca="1" si="169"/>
        <v/>
      </c>
      <c r="H2172" t="s">
        <v>1015</v>
      </c>
      <c r="J2172" s="34" t="str">
        <f t="shared" si="166"/>
        <v>Yes/no</v>
      </c>
      <c r="K2172" s="34" t="str">
        <f t="shared" si="167"/>
        <v/>
      </c>
      <c r="O2172" t="s">
        <v>1015</v>
      </c>
      <c r="P2172" s="34" t="str">
        <f t="shared" si="170"/>
        <v/>
      </c>
      <c r="V2172" t="s">
        <v>24</v>
      </c>
      <c r="W2172" t="s">
        <v>1836</v>
      </c>
      <c r="X2172" t="s">
        <v>1837</v>
      </c>
      <c r="Y2172" t="s">
        <v>1015</v>
      </c>
      <c r="Z2172" t="s">
        <v>1015</v>
      </c>
      <c r="AA2172" t="s">
        <v>1015</v>
      </c>
      <c r="AB2172" t="s">
        <v>1015</v>
      </c>
    </row>
    <row r="2173" spans="1:28" ht="15" hidden="1" customHeight="1" x14ac:dyDescent="0.2">
      <c r="A2173" t="s">
        <v>5540</v>
      </c>
      <c r="B2173" t="s">
        <v>5075</v>
      </c>
      <c r="C2173" s="50">
        <f t="shared" ca="1" si="168"/>
        <v>21</v>
      </c>
      <c r="D2173" t="s">
        <v>5061</v>
      </c>
      <c r="F2173" s="34" t="str">
        <f>IF(AND(V2173="TEXT",AB2173&lt;&gt;""),"Coded",VLOOKUP(V2173,Lists!$E$1:$F$12,2,FALSE))</f>
        <v>Coded</v>
      </c>
      <c r="G2173" s="50">
        <f t="shared" ca="1" si="169"/>
        <v>1</v>
      </c>
      <c r="H2173" t="s">
        <v>49</v>
      </c>
      <c r="J2173" s="34" t="str">
        <f t="shared" si="166"/>
        <v/>
      </c>
      <c r="K2173" s="34" t="str">
        <f t="shared" si="167"/>
        <v/>
      </c>
      <c r="O2173" t="s">
        <v>5557</v>
      </c>
      <c r="P2173" s="34" t="str">
        <f t="shared" si="170"/>
        <v/>
      </c>
      <c r="V2173" t="s">
        <v>16</v>
      </c>
      <c r="W2173" t="s">
        <v>1834</v>
      </c>
      <c r="X2173" t="s">
        <v>1835</v>
      </c>
      <c r="Y2173" t="s">
        <v>1830</v>
      </c>
      <c r="Z2173" t="s">
        <v>1831</v>
      </c>
      <c r="AA2173" t="s">
        <v>49</v>
      </c>
      <c r="AB2173" t="s">
        <v>5519</v>
      </c>
    </row>
    <row r="2174" spans="1:28" ht="15" hidden="1" customHeight="1" x14ac:dyDescent="0.2">
      <c r="A2174" t="s">
        <v>5540</v>
      </c>
      <c r="B2174" t="s">
        <v>5075</v>
      </c>
      <c r="C2174" s="50">
        <f t="shared" ca="1" si="168"/>
        <v>21</v>
      </c>
      <c r="D2174" t="s">
        <v>5061</v>
      </c>
      <c r="F2174" s="34" t="str">
        <f>IF(AND(V2174="TEXT",AB2174&lt;&gt;""),"Coded",VLOOKUP(V2174,Lists!$E$1:$F$12,2,FALSE))</f>
        <v>Coded</v>
      </c>
      <c r="G2174" s="50">
        <f t="shared" ca="1" si="169"/>
        <v>2</v>
      </c>
      <c r="H2174" t="s">
        <v>3156</v>
      </c>
      <c r="J2174" s="34" t="str">
        <f t="shared" si="166"/>
        <v/>
      </c>
      <c r="K2174" s="34" t="str">
        <f t="shared" si="167"/>
        <v/>
      </c>
      <c r="O2174" t="s">
        <v>1015</v>
      </c>
      <c r="P2174" s="34" t="str">
        <f t="shared" si="170"/>
        <v/>
      </c>
      <c r="V2174" t="s">
        <v>16</v>
      </c>
      <c r="W2174" t="s">
        <v>1834</v>
      </c>
      <c r="X2174" t="s">
        <v>1835</v>
      </c>
      <c r="Y2174" t="s">
        <v>1830</v>
      </c>
      <c r="Z2174" t="s">
        <v>1831</v>
      </c>
      <c r="AA2174" t="s">
        <v>3156</v>
      </c>
      <c r="AB2174" t="s">
        <v>5520</v>
      </c>
    </row>
    <row r="2175" spans="1:28" ht="15" hidden="1" customHeight="1" x14ac:dyDescent="0.2">
      <c r="A2175" t="s">
        <v>5540</v>
      </c>
      <c r="B2175" t="s">
        <v>5075</v>
      </c>
      <c r="C2175" s="50">
        <f t="shared" ca="1" si="168"/>
        <v>21</v>
      </c>
      <c r="D2175" t="s">
        <v>5061</v>
      </c>
      <c r="F2175" s="34" t="str">
        <f>IF(AND(V2175="TEXT",AB2175&lt;&gt;""),"Coded",VLOOKUP(V2175,Lists!$E$1:$F$12,2,FALSE))</f>
        <v>Coded</v>
      </c>
      <c r="G2175" s="50">
        <f t="shared" ca="1" si="169"/>
        <v>3</v>
      </c>
      <c r="H2175" t="s">
        <v>3161</v>
      </c>
      <c r="J2175" s="34" t="str">
        <f t="shared" si="166"/>
        <v/>
      </c>
      <c r="K2175" s="34" t="str">
        <f t="shared" si="167"/>
        <v/>
      </c>
      <c r="O2175" t="s">
        <v>1015</v>
      </c>
      <c r="P2175" s="34" t="str">
        <f t="shared" si="170"/>
        <v/>
      </c>
      <c r="V2175" t="s">
        <v>16</v>
      </c>
      <c r="W2175" t="s">
        <v>1834</v>
      </c>
      <c r="X2175" t="s">
        <v>1835</v>
      </c>
      <c r="Y2175" t="s">
        <v>1830</v>
      </c>
      <c r="Z2175" t="s">
        <v>1831</v>
      </c>
      <c r="AA2175" t="s">
        <v>3161</v>
      </c>
      <c r="AB2175" t="s">
        <v>5521</v>
      </c>
    </row>
    <row r="2176" spans="1:28" ht="15" hidden="1" customHeight="1" x14ac:dyDescent="0.2">
      <c r="A2176" t="s">
        <v>5540</v>
      </c>
      <c r="B2176" t="s">
        <v>5075</v>
      </c>
      <c r="C2176" s="50">
        <f t="shared" ca="1" si="168"/>
        <v>21</v>
      </c>
      <c r="D2176" t="s">
        <v>5061</v>
      </c>
      <c r="F2176" s="34" t="str">
        <f>IF(AND(V2176="TEXT",AB2176&lt;&gt;""),"Coded",VLOOKUP(V2176,Lists!$E$1:$F$12,2,FALSE))</f>
        <v>Coded</v>
      </c>
      <c r="G2176" s="50">
        <f t="shared" ca="1" si="169"/>
        <v>4</v>
      </c>
      <c r="H2176" t="s">
        <v>3165</v>
      </c>
      <c r="J2176" s="34" t="str">
        <f t="shared" si="166"/>
        <v/>
      </c>
      <c r="K2176" s="34" t="str">
        <f t="shared" si="167"/>
        <v/>
      </c>
      <c r="O2176" t="s">
        <v>1015</v>
      </c>
      <c r="P2176" s="34" t="str">
        <f t="shared" si="170"/>
        <v/>
      </c>
      <c r="V2176" t="s">
        <v>16</v>
      </c>
      <c r="W2176" t="s">
        <v>1834</v>
      </c>
      <c r="X2176" t="s">
        <v>1835</v>
      </c>
      <c r="Y2176" t="s">
        <v>1830</v>
      </c>
      <c r="Z2176" t="s">
        <v>1831</v>
      </c>
      <c r="AA2176" t="s">
        <v>3165</v>
      </c>
      <c r="AB2176" t="s">
        <v>5522</v>
      </c>
    </row>
    <row r="2177" spans="1:28" ht="15" hidden="1" customHeight="1" x14ac:dyDescent="0.2">
      <c r="A2177" t="s">
        <v>5540</v>
      </c>
      <c r="B2177" t="s">
        <v>5075</v>
      </c>
      <c r="C2177" s="50">
        <f t="shared" ca="1" si="168"/>
        <v>21</v>
      </c>
      <c r="D2177" t="s">
        <v>5061</v>
      </c>
      <c r="F2177" s="34" t="str">
        <f>IF(AND(V2177="TEXT",AB2177&lt;&gt;""),"Coded",VLOOKUP(V2177,Lists!$E$1:$F$12,2,FALSE))</f>
        <v>Coded</v>
      </c>
      <c r="G2177" s="50">
        <f t="shared" ca="1" si="169"/>
        <v>5</v>
      </c>
      <c r="H2177" t="s">
        <v>3169</v>
      </c>
      <c r="J2177" s="34" t="str">
        <f t="shared" si="166"/>
        <v/>
      </c>
      <c r="K2177" s="34" t="str">
        <f t="shared" si="167"/>
        <v/>
      </c>
      <c r="O2177" t="s">
        <v>1015</v>
      </c>
      <c r="P2177" s="34" t="str">
        <f t="shared" si="170"/>
        <v/>
      </c>
      <c r="V2177" t="s">
        <v>16</v>
      </c>
      <c r="W2177" t="s">
        <v>1834</v>
      </c>
      <c r="X2177" t="s">
        <v>1835</v>
      </c>
      <c r="Y2177" t="s">
        <v>1830</v>
      </c>
      <c r="Z2177" t="s">
        <v>1831</v>
      </c>
      <c r="AA2177" t="s">
        <v>3169</v>
      </c>
      <c r="AB2177" t="s">
        <v>5523</v>
      </c>
    </row>
    <row r="2178" spans="1:28" ht="15" hidden="1" customHeight="1" x14ac:dyDescent="0.2">
      <c r="A2178" t="s">
        <v>5540</v>
      </c>
      <c r="B2178" t="s">
        <v>5075</v>
      </c>
      <c r="C2178" s="50">
        <f t="shared" ca="1" si="168"/>
        <v>21</v>
      </c>
      <c r="D2178" t="s">
        <v>5061</v>
      </c>
      <c r="F2178" s="34" t="str">
        <f>IF(AND(V2178="TEXT",AB2178&lt;&gt;""),"Coded",VLOOKUP(V2178,Lists!$E$1:$F$12,2,FALSE))</f>
        <v>Coded</v>
      </c>
      <c r="G2178" s="50">
        <f t="shared" ca="1" si="169"/>
        <v>6</v>
      </c>
      <c r="H2178" t="s">
        <v>3173</v>
      </c>
      <c r="J2178" s="34" t="str">
        <f t="shared" si="166"/>
        <v/>
      </c>
      <c r="K2178" s="34" t="str">
        <f t="shared" si="167"/>
        <v/>
      </c>
      <c r="O2178" t="s">
        <v>1015</v>
      </c>
      <c r="P2178" s="34" t="str">
        <f t="shared" si="170"/>
        <v/>
      </c>
      <c r="V2178" t="s">
        <v>16</v>
      </c>
      <c r="W2178" t="s">
        <v>1834</v>
      </c>
      <c r="X2178" t="s">
        <v>1835</v>
      </c>
      <c r="Y2178" t="s">
        <v>1830</v>
      </c>
      <c r="Z2178" t="s">
        <v>1831</v>
      </c>
      <c r="AA2178" t="s">
        <v>3173</v>
      </c>
      <c r="AB2178" t="s">
        <v>5524</v>
      </c>
    </row>
    <row r="2179" spans="1:28" ht="15" hidden="1" customHeight="1" x14ac:dyDescent="0.2">
      <c r="A2179" t="s">
        <v>5540</v>
      </c>
      <c r="B2179" t="s">
        <v>5075</v>
      </c>
      <c r="C2179" s="50">
        <f t="shared" ca="1" si="168"/>
        <v>21</v>
      </c>
      <c r="D2179" t="s">
        <v>5061</v>
      </c>
      <c r="F2179" s="34" t="str">
        <f>IF(AND(V2179="TEXT",AB2179&lt;&gt;""),"Coded",VLOOKUP(V2179,Lists!$E$1:$F$12,2,FALSE))</f>
        <v>Coded</v>
      </c>
      <c r="G2179" s="50">
        <f t="shared" ca="1" si="169"/>
        <v>7</v>
      </c>
      <c r="H2179" t="s">
        <v>3177</v>
      </c>
      <c r="J2179" s="34" t="str">
        <f t="shared" ref="J2179:J2242" si="171">IF(V2179="BOOLEAN","Yes/no",IF(V2179="TRUE_ONLY","True only",IF(V2179="INTEGER","Integer",IF(V2179="INTEGER_ZERO_OR_POSITIVE","Integer zero or positive",""))))</f>
        <v/>
      </c>
      <c r="K2179" s="34" t="str">
        <f t="shared" ref="K2179:K2242" si="172">IF(V2179="LONG_TEXT",255,IF(AND(V2179="TEXT",AB2179=""),50,""))</f>
        <v/>
      </c>
      <c r="O2179" t="s">
        <v>1015</v>
      </c>
      <c r="P2179" s="34" t="str">
        <f t="shared" si="170"/>
        <v/>
      </c>
      <c r="V2179" t="s">
        <v>16</v>
      </c>
      <c r="W2179" t="s">
        <v>1834</v>
      </c>
      <c r="X2179" t="s">
        <v>1835</v>
      </c>
      <c r="Y2179" t="s">
        <v>1830</v>
      </c>
      <c r="Z2179" t="s">
        <v>1831</v>
      </c>
      <c r="AA2179" t="s">
        <v>3177</v>
      </c>
      <c r="AB2179" t="s">
        <v>5525</v>
      </c>
    </row>
    <row r="2180" spans="1:28" ht="15" hidden="1" customHeight="1" x14ac:dyDescent="0.2">
      <c r="A2180" t="s">
        <v>5540</v>
      </c>
      <c r="B2180" t="s">
        <v>5075</v>
      </c>
      <c r="C2180" s="50">
        <f t="shared" ref="C2180:C2243" ca="1" si="173">IF(A2180&lt;&gt;OFFSET(A2180,-1,0),1,OFFSET(C2180,-1,0)+IF(D2180=OFFSET(D2180,-1,0),0,1))</f>
        <v>21</v>
      </c>
      <c r="D2180" t="s">
        <v>5061</v>
      </c>
      <c r="F2180" s="34" t="str">
        <f>IF(AND(V2180="TEXT",AB2180&lt;&gt;""),"Coded",VLOOKUP(V2180,Lists!$E$1:$F$12,2,FALSE))</f>
        <v>Coded</v>
      </c>
      <c r="G2180" s="50">
        <f t="shared" ca="1" si="169"/>
        <v>8</v>
      </c>
      <c r="H2180" t="s">
        <v>3181</v>
      </c>
      <c r="J2180" s="34" t="str">
        <f t="shared" si="171"/>
        <v/>
      </c>
      <c r="K2180" s="34" t="str">
        <f t="shared" si="172"/>
        <v/>
      </c>
      <c r="O2180" t="s">
        <v>1015</v>
      </c>
      <c r="P2180" s="34" t="str">
        <f t="shared" si="170"/>
        <v/>
      </c>
      <c r="V2180" t="s">
        <v>16</v>
      </c>
      <c r="W2180" t="s">
        <v>1834</v>
      </c>
      <c r="X2180" t="s">
        <v>1835</v>
      </c>
      <c r="Y2180" t="s">
        <v>1830</v>
      </c>
      <c r="Z2180" t="s">
        <v>1831</v>
      </c>
      <c r="AA2180" t="s">
        <v>3181</v>
      </c>
      <c r="AB2180" t="s">
        <v>5526</v>
      </c>
    </row>
    <row r="2181" spans="1:28" ht="15" hidden="1" customHeight="1" x14ac:dyDescent="0.2">
      <c r="A2181" t="s">
        <v>5540</v>
      </c>
      <c r="B2181" t="s">
        <v>5075</v>
      </c>
      <c r="C2181" s="50">
        <f t="shared" ca="1" si="173"/>
        <v>21</v>
      </c>
      <c r="D2181" t="s">
        <v>5061</v>
      </c>
      <c r="F2181" s="34" t="str">
        <f>IF(AND(V2181="TEXT",AB2181&lt;&gt;""),"Coded",VLOOKUP(V2181,Lists!$E$1:$F$12,2,FALSE))</f>
        <v>Coded</v>
      </c>
      <c r="G2181" s="50">
        <f t="shared" ref="G2181:G2244" ca="1" si="174">IF(F2181="Coded",IF(D2181&lt;&gt;OFFSET(D2181,-1,0),1,_xlfn.MAXIFS(INDIRECT("G$1:G"&amp;ROW()-1),INDIRECT("A$1:A"&amp;ROW()-1),A2181,INDIRECT("D$1:D"&amp;ROW()-1),D2181)+1),"")</f>
        <v>9</v>
      </c>
      <c r="H2181" t="s">
        <v>3185</v>
      </c>
      <c r="J2181" s="34" t="str">
        <f t="shared" si="171"/>
        <v/>
      </c>
      <c r="K2181" s="34" t="str">
        <f t="shared" si="172"/>
        <v/>
      </c>
      <c r="O2181" t="s">
        <v>1015</v>
      </c>
      <c r="P2181" s="34" t="str">
        <f t="shared" si="170"/>
        <v/>
      </c>
      <c r="V2181" t="s">
        <v>16</v>
      </c>
      <c r="W2181" t="s">
        <v>1834</v>
      </c>
      <c r="X2181" t="s">
        <v>1835</v>
      </c>
      <c r="Y2181" t="s">
        <v>1830</v>
      </c>
      <c r="Z2181" t="s">
        <v>1831</v>
      </c>
      <c r="AA2181" t="s">
        <v>3185</v>
      </c>
      <c r="AB2181" t="s">
        <v>5527</v>
      </c>
    </row>
    <row r="2182" spans="1:28" ht="15" hidden="1" customHeight="1" x14ac:dyDescent="0.2">
      <c r="A2182" t="s">
        <v>5540</v>
      </c>
      <c r="B2182" t="s">
        <v>5075</v>
      </c>
      <c r="C2182" s="50">
        <f t="shared" ca="1" si="173"/>
        <v>21</v>
      </c>
      <c r="D2182" t="s">
        <v>5061</v>
      </c>
      <c r="F2182" s="34" t="str">
        <f>IF(AND(V2182="TEXT",AB2182&lt;&gt;""),"Coded",VLOOKUP(V2182,Lists!$E$1:$F$12,2,FALSE))</f>
        <v>Coded</v>
      </c>
      <c r="G2182" s="50">
        <f t="shared" ca="1" si="174"/>
        <v>10</v>
      </c>
      <c r="H2182" t="s">
        <v>3189</v>
      </c>
      <c r="J2182" s="34" t="str">
        <f t="shared" si="171"/>
        <v/>
      </c>
      <c r="K2182" s="34" t="str">
        <f t="shared" si="172"/>
        <v/>
      </c>
      <c r="O2182" t="s">
        <v>1015</v>
      </c>
      <c r="P2182" s="34" t="str">
        <f t="shared" si="170"/>
        <v/>
      </c>
      <c r="V2182" t="s">
        <v>16</v>
      </c>
      <c r="W2182" t="s">
        <v>1834</v>
      </c>
      <c r="X2182" t="s">
        <v>1835</v>
      </c>
      <c r="Y2182" t="s">
        <v>1830</v>
      </c>
      <c r="Z2182" t="s">
        <v>1831</v>
      </c>
      <c r="AA2182" t="s">
        <v>3189</v>
      </c>
      <c r="AB2182" t="s">
        <v>5528</v>
      </c>
    </row>
    <row r="2183" spans="1:28" ht="15" hidden="1" customHeight="1" x14ac:dyDescent="0.2">
      <c r="A2183" t="s">
        <v>5540</v>
      </c>
      <c r="B2183" t="s">
        <v>5075</v>
      </c>
      <c r="C2183" s="50">
        <f t="shared" ca="1" si="173"/>
        <v>21</v>
      </c>
      <c r="D2183" t="s">
        <v>5061</v>
      </c>
      <c r="F2183" s="34" t="str">
        <f>IF(AND(V2183="TEXT",AB2183&lt;&gt;""),"Coded",VLOOKUP(V2183,Lists!$E$1:$F$12,2,FALSE))</f>
        <v>Coded</v>
      </c>
      <c r="G2183" s="50">
        <f t="shared" ca="1" si="174"/>
        <v>11</v>
      </c>
      <c r="H2183" t="s">
        <v>3193</v>
      </c>
      <c r="J2183" s="34" t="str">
        <f t="shared" si="171"/>
        <v/>
      </c>
      <c r="K2183" s="34" t="str">
        <f t="shared" si="172"/>
        <v/>
      </c>
      <c r="O2183" t="s">
        <v>1015</v>
      </c>
      <c r="P2183" s="34" t="str">
        <f t="shared" si="170"/>
        <v/>
      </c>
      <c r="V2183" t="s">
        <v>16</v>
      </c>
      <c r="W2183" t="s">
        <v>1834</v>
      </c>
      <c r="X2183" t="s">
        <v>1835</v>
      </c>
      <c r="Y2183" t="s">
        <v>1830</v>
      </c>
      <c r="Z2183" t="s">
        <v>1831</v>
      </c>
      <c r="AA2183" t="s">
        <v>3193</v>
      </c>
      <c r="AB2183" t="s">
        <v>5529</v>
      </c>
    </row>
    <row r="2184" spans="1:28" ht="15" hidden="1" customHeight="1" x14ac:dyDescent="0.2">
      <c r="A2184" t="s">
        <v>5540</v>
      </c>
      <c r="B2184" t="s">
        <v>5075</v>
      </c>
      <c r="C2184" s="50">
        <f t="shared" ca="1" si="173"/>
        <v>21</v>
      </c>
      <c r="D2184" t="s">
        <v>5061</v>
      </c>
      <c r="F2184" s="34" t="str">
        <f>IF(AND(V2184="TEXT",AB2184&lt;&gt;""),"Coded",VLOOKUP(V2184,Lists!$E$1:$F$12,2,FALSE))</f>
        <v>Coded</v>
      </c>
      <c r="G2184" s="50">
        <f t="shared" ca="1" si="174"/>
        <v>12</v>
      </c>
      <c r="H2184" t="s">
        <v>3197</v>
      </c>
      <c r="J2184" s="34" t="str">
        <f t="shared" si="171"/>
        <v/>
      </c>
      <c r="K2184" s="34" t="str">
        <f t="shared" si="172"/>
        <v/>
      </c>
      <c r="O2184" t="s">
        <v>1015</v>
      </c>
      <c r="P2184" s="34" t="str">
        <f t="shared" si="170"/>
        <v/>
      </c>
      <c r="V2184" t="s">
        <v>16</v>
      </c>
      <c r="W2184" t="s">
        <v>1834</v>
      </c>
      <c r="X2184" t="s">
        <v>1835</v>
      </c>
      <c r="Y2184" t="s">
        <v>1830</v>
      </c>
      <c r="Z2184" t="s">
        <v>1831</v>
      </c>
      <c r="AA2184" t="s">
        <v>3197</v>
      </c>
      <c r="AB2184" t="s">
        <v>5530</v>
      </c>
    </row>
    <row r="2185" spans="1:28" ht="15" hidden="1" customHeight="1" x14ac:dyDescent="0.2">
      <c r="A2185" t="s">
        <v>5540</v>
      </c>
      <c r="B2185" t="s">
        <v>5075</v>
      </c>
      <c r="C2185" s="50">
        <f t="shared" ca="1" si="173"/>
        <v>21</v>
      </c>
      <c r="D2185" t="s">
        <v>5061</v>
      </c>
      <c r="F2185" s="34" t="str">
        <f>IF(AND(V2185="TEXT",AB2185&lt;&gt;""),"Coded",VLOOKUP(V2185,Lists!$E$1:$F$12,2,FALSE))</f>
        <v>Coded</v>
      </c>
      <c r="G2185" s="50">
        <f t="shared" ca="1" si="174"/>
        <v>13</v>
      </c>
      <c r="H2185" t="s">
        <v>3199</v>
      </c>
      <c r="J2185" s="34" t="str">
        <f t="shared" si="171"/>
        <v/>
      </c>
      <c r="K2185" s="34" t="str">
        <f t="shared" si="172"/>
        <v/>
      </c>
      <c r="O2185" t="s">
        <v>1015</v>
      </c>
      <c r="P2185" s="34" t="str">
        <f t="shared" si="170"/>
        <v/>
      </c>
      <c r="V2185" t="s">
        <v>16</v>
      </c>
      <c r="W2185" t="s">
        <v>1834</v>
      </c>
      <c r="X2185" t="s">
        <v>1835</v>
      </c>
      <c r="Y2185" t="s">
        <v>1830</v>
      </c>
      <c r="Z2185" t="s">
        <v>1831</v>
      </c>
      <c r="AA2185" t="s">
        <v>3199</v>
      </c>
      <c r="AB2185" t="s">
        <v>5531</v>
      </c>
    </row>
    <row r="2186" spans="1:28" ht="15" hidden="1" customHeight="1" x14ac:dyDescent="0.2">
      <c r="A2186" t="s">
        <v>5540</v>
      </c>
      <c r="B2186" t="s">
        <v>5075</v>
      </c>
      <c r="C2186" s="50">
        <f t="shared" ca="1" si="173"/>
        <v>21</v>
      </c>
      <c r="D2186" t="s">
        <v>5061</v>
      </c>
      <c r="F2186" s="34" t="str">
        <f>IF(AND(V2186="TEXT",AB2186&lt;&gt;""),"Coded",VLOOKUP(V2186,Lists!$E$1:$F$12,2,FALSE))</f>
        <v>Coded</v>
      </c>
      <c r="G2186" s="50">
        <f t="shared" ca="1" si="174"/>
        <v>14</v>
      </c>
      <c r="H2186" t="s">
        <v>3203</v>
      </c>
      <c r="J2186" s="34" t="str">
        <f t="shared" si="171"/>
        <v/>
      </c>
      <c r="K2186" s="34" t="str">
        <f t="shared" si="172"/>
        <v/>
      </c>
      <c r="O2186" t="s">
        <v>1015</v>
      </c>
      <c r="P2186" s="34" t="str">
        <f t="shared" si="170"/>
        <v/>
      </c>
      <c r="V2186" t="s">
        <v>16</v>
      </c>
      <c r="W2186" t="s">
        <v>1834</v>
      </c>
      <c r="X2186" t="s">
        <v>1835</v>
      </c>
      <c r="Y2186" t="s">
        <v>1830</v>
      </c>
      <c r="Z2186" t="s">
        <v>1831</v>
      </c>
      <c r="AA2186" t="s">
        <v>3203</v>
      </c>
      <c r="AB2186" t="s">
        <v>5532</v>
      </c>
    </row>
    <row r="2187" spans="1:28" ht="15" hidden="1" customHeight="1" x14ac:dyDescent="0.2">
      <c r="A2187" t="s">
        <v>5540</v>
      </c>
      <c r="B2187" t="s">
        <v>5075</v>
      </c>
      <c r="C2187" s="50">
        <f t="shared" ca="1" si="173"/>
        <v>21</v>
      </c>
      <c r="D2187" t="s">
        <v>5061</v>
      </c>
      <c r="F2187" s="34" t="str">
        <f>IF(AND(V2187="TEXT",AB2187&lt;&gt;""),"Coded",VLOOKUP(V2187,Lists!$E$1:$F$12,2,FALSE))</f>
        <v>Coded</v>
      </c>
      <c r="G2187" s="50">
        <f t="shared" ca="1" si="174"/>
        <v>15</v>
      </c>
      <c r="H2187" t="s">
        <v>3207</v>
      </c>
      <c r="J2187" s="34" t="str">
        <f t="shared" si="171"/>
        <v/>
      </c>
      <c r="K2187" s="34" t="str">
        <f t="shared" si="172"/>
        <v/>
      </c>
      <c r="O2187" t="s">
        <v>1015</v>
      </c>
      <c r="P2187" s="34" t="str">
        <f t="shared" si="170"/>
        <v/>
      </c>
      <c r="V2187" t="s">
        <v>16</v>
      </c>
      <c r="W2187" t="s">
        <v>1834</v>
      </c>
      <c r="X2187" t="s">
        <v>1835</v>
      </c>
      <c r="Y2187" t="s">
        <v>1830</v>
      </c>
      <c r="Z2187" t="s">
        <v>1831</v>
      </c>
      <c r="AA2187" t="s">
        <v>3207</v>
      </c>
      <c r="AB2187" t="s">
        <v>5533</v>
      </c>
    </row>
    <row r="2188" spans="1:28" ht="15" hidden="1" customHeight="1" x14ac:dyDescent="0.2">
      <c r="A2188" t="s">
        <v>5540</v>
      </c>
      <c r="B2188" t="s">
        <v>5075</v>
      </c>
      <c r="C2188" s="50">
        <f t="shared" ca="1" si="173"/>
        <v>21</v>
      </c>
      <c r="D2188" t="s">
        <v>5061</v>
      </c>
      <c r="F2188" s="34" t="str">
        <f>IF(AND(V2188="TEXT",AB2188&lt;&gt;""),"Coded",VLOOKUP(V2188,Lists!$E$1:$F$12,2,FALSE))</f>
        <v>Coded</v>
      </c>
      <c r="G2188" s="50">
        <f t="shared" ca="1" si="174"/>
        <v>16</v>
      </c>
      <c r="H2188" t="s">
        <v>3211</v>
      </c>
      <c r="J2188" s="34" t="str">
        <f t="shared" si="171"/>
        <v/>
      </c>
      <c r="K2188" s="34" t="str">
        <f t="shared" si="172"/>
        <v/>
      </c>
      <c r="O2188" t="s">
        <v>1015</v>
      </c>
      <c r="P2188" s="34" t="str">
        <f t="shared" si="170"/>
        <v/>
      </c>
      <c r="V2188" t="s">
        <v>16</v>
      </c>
      <c r="W2188" t="s">
        <v>1834</v>
      </c>
      <c r="X2188" t="s">
        <v>1835</v>
      </c>
      <c r="Y2188" t="s">
        <v>1830</v>
      </c>
      <c r="Z2188" t="s">
        <v>1831</v>
      </c>
      <c r="AA2188" t="s">
        <v>3211</v>
      </c>
      <c r="AB2188" t="s">
        <v>5534</v>
      </c>
    </row>
    <row r="2189" spans="1:28" ht="15" hidden="1" customHeight="1" x14ac:dyDescent="0.2">
      <c r="A2189" t="s">
        <v>5540</v>
      </c>
      <c r="B2189" t="s">
        <v>5075</v>
      </c>
      <c r="C2189" s="50">
        <f t="shared" ca="1" si="173"/>
        <v>21</v>
      </c>
      <c r="D2189" t="s">
        <v>5061</v>
      </c>
      <c r="F2189" s="34" t="str">
        <f>IF(AND(V2189="TEXT",AB2189&lt;&gt;""),"Coded",VLOOKUP(V2189,Lists!$E$1:$F$12,2,FALSE))</f>
        <v>Coded</v>
      </c>
      <c r="G2189" s="50">
        <f t="shared" ca="1" si="174"/>
        <v>17</v>
      </c>
      <c r="H2189" t="s">
        <v>3215</v>
      </c>
      <c r="J2189" s="34" t="str">
        <f t="shared" si="171"/>
        <v/>
      </c>
      <c r="K2189" s="34" t="str">
        <f t="shared" si="172"/>
        <v/>
      </c>
      <c r="O2189" t="s">
        <v>1015</v>
      </c>
      <c r="P2189" s="34" t="str">
        <f t="shared" si="170"/>
        <v/>
      </c>
      <c r="V2189" t="s">
        <v>16</v>
      </c>
      <c r="W2189" t="s">
        <v>1834</v>
      </c>
      <c r="X2189" t="s">
        <v>1835</v>
      </c>
      <c r="Y2189" t="s">
        <v>1830</v>
      </c>
      <c r="Z2189" t="s">
        <v>1831</v>
      </c>
      <c r="AA2189" t="s">
        <v>3215</v>
      </c>
      <c r="AB2189" t="s">
        <v>5535</v>
      </c>
    </row>
    <row r="2190" spans="1:28" ht="15" hidden="1" customHeight="1" x14ac:dyDescent="0.2">
      <c r="A2190" t="s">
        <v>5540</v>
      </c>
      <c r="B2190" t="s">
        <v>5075</v>
      </c>
      <c r="C2190" s="50">
        <f t="shared" ca="1" si="173"/>
        <v>21</v>
      </c>
      <c r="D2190" t="s">
        <v>5061</v>
      </c>
      <c r="F2190" s="34" t="str">
        <f>IF(AND(V2190="TEXT",AB2190&lt;&gt;""),"Coded",VLOOKUP(V2190,Lists!$E$1:$F$12,2,FALSE))</f>
        <v>Coded</v>
      </c>
      <c r="G2190" s="50">
        <f t="shared" ca="1" si="174"/>
        <v>18</v>
      </c>
      <c r="H2190" t="s">
        <v>3219</v>
      </c>
      <c r="J2190" s="34" t="str">
        <f t="shared" si="171"/>
        <v/>
      </c>
      <c r="K2190" s="34" t="str">
        <f t="shared" si="172"/>
        <v/>
      </c>
      <c r="O2190" t="s">
        <v>1015</v>
      </c>
      <c r="P2190" s="34" t="str">
        <f t="shared" si="170"/>
        <v/>
      </c>
      <c r="V2190" t="s">
        <v>16</v>
      </c>
      <c r="W2190" t="s">
        <v>1834</v>
      </c>
      <c r="X2190" t="s">
        <v>1835</v>
      </c>
      <c r="Y2190" t="s">
        <v>1830</v>
      </c>
      <c r="Z2190" t="s">
        <v>1831</v>
      </c>
      <c r="AA2190" t="s">
        <v>3219</v>
      </c>
      <c r="AB2190" t="s">
        <v>5536</v>
      </c>
    </row>
    <row r="2191" spans="1:28" ht="15" hidden="1" customHeight="1" x14ac:dyDescent="0.2">
      <c r="A2191" t="s">
        <v>5540</v>
      </c>
      <c r="B2191" t="s">
        <v>5075</v>
      </c>
      <c r="C2191" s="50">
        <f t="shared" ca="1" si="173"/>
        <v>21</v>
      </c>
      <c r="D2191" t="s">
        <v>5061</v>
      </c>
      <c r="F2191" s="34" t="str">
        <f>IF(AND(V2191="TEXT",AB2191&lt;&gt;""),"Coded",VLOOKUP(V2191,Lists!$E$1:$F$12,2,FALSE))</f>
        <v>Coded</v>
      </c>
      <c r="G2191" s="50">
        <f t="shared" ca="1" si="174"/>
        <v>19</v>
      </c>
      <c r="H2191" t="s">
        <v>3223</v>
      </c>
      <c r="J2191" s="34" t="str">
        <f t="shared" si="171"/>
        <v/>
      </c>
      <c r="K2191" s="34" t="str">
        <f t="shared" si="172"/>
        <v/>
      </c>
      <c r="O2191" t="s">
        <v>1015</v>
      </c>
      <c r="P2191" s="34" t="str">
        <f t="shared" si="170"/>
        <v/>
      </c>
      <c r="V2191" t="s">
        <v>16</v>
      </c>
      <c r="W2191" t="s">
        <v>1834</v>
      </c>
      <c r="X2191" t="s">
        <v>1835</v>
      </c>
      <c r="Y2191" t="s">
        <v>1830</v>
      </c>
      <c r="Z2191" t="s">
        <v>1831</v>
      </c>
      <c r="AA2191" t="s">
        <v>3223</v>
      </c>
      <c r="AB2191" t="s">
        <v>5537</v>
      </c>
    </row>
    <row r="2192" spans="1:28" ht="15" hidden="1" customHeight="1" x14ac:dyDescent="0.2">
      <c r="A2192" t="s">
        <v>5540</v>
      </c>
      <c r="B2192" t="s">
        <v>5075</v>
      </c>
      <c r="C2192" s="50">
        <f t="shared" ca="1" si="173"/>
        <v>21</v>
      </c>
      <c r="D2192" t="s">
        <v>5061</v>
      </c>
      <c r="F2192" s="34" t="str">
        <f>IF(AND(V2192="TEXT",AB2192&lt;&gt;""),"Coded",VLOOKUP(V2192,Lists!$E$1:$F$12,2,FALSE))</f>
        <v>Coded</v>
      </c>
      <c r="G2192" s="50">
        <f t="shared" ca="1" si="174"/>
        <v>20</v>
      </c>
      <c r="H2192" t="s">
        <v>580</v>
      </c>
      <c r="J2192" s="34" t="str">
        <f t="shared" si="171"/>
        <v/>
      </c>
      <c r="K2192" s="34" t="str">
        <f t="shared" si="172"/>
        <v/>
      </c>
      <c r="O2192" t="s">
        <v>1015</v>
      </c>
      <c r="P2192" s="34" t="str">
        <f t="shared" si="170"/>
        <v/>
      </c>
      <c r="V2192" t="s">
        <v>16</v>
      </c>
      <c r="W2192" t="s">
        <v>1834</v>
      </c>
      <c r="X2192" t="s">
        <v>1835</v>
      </c>
      <c r="Y2192" t="s">
        <v>1830</v>
      </c>
      <c r="Z2192" t="s">
        <v>1831</v>
      </c>
      <c r="AA2192" t="s">
        <v>580</v>
      </c>
      <c r="AB2192" t="s">
        <v>5538</v>
      </c>
    </row>
    <row r="2193" spans="1:28" ht="15" hidden="1" customHeight="1" x14ac:dyDescent="0.2">
      <c r="A2193" t="s">
        <v>5540</v>
      </c>
      <c r="B2193" t="s">
        <v>5075</v>
      </c>
      <c r="C2193" s="50">
        <f t="shared" ca="1" si="173"/>
        <v>22</v>
      </c>
      <c r="D2193" t="s">
        <v>5062</v>
      </c>
      <c r="F2193" s="34" t="str">
        <f>IF(AND(V2193="TEXT",AB2193&lt;&gt;""),"Coded",VLOOKUP(V2193,Lists!$E$1:$F$12,2,FALSE))</f>
        <v>Boolean</v>
      </c>
      <c r="G2193" s="50" t="str">
        <f t="shared" ca="1" si="174"/>
        <v/>
      </c>
      <c r="H2193" t="s">
        <v>1015</v>
      </c>
      <c r="J2193" s="34" t="str">
        <f t="shared" si="171"/>
        <v>Yes/no</v>
      </c>
      <c r="K2193" s="34" t="str">
        <f t="shared" si="172"/>
        <v/>
      </c>
      <c r="O2193" t="s">
        <v>1015</v>
      </c>
      <c r="P2193" s="34" t="str">
        <f t="shared" si="170"/>
        <v/>
      </c>
      <c r="V2193" t="s">
        <v>24</v>
      </c>
      <c r="W2193" t="s">
        <v>1840</v>
      </c>
      <c r="X2193" t="s">
        <v>1841</v>
      </c>
      <c r="Y2193" t="s">
        <v>1015</v>
      </c>
      <c r="Z2193" t="s">
        <v>1015</v>
      </c>
      <c r="AA2193" t="s">
        <v>1015</v>
      </c>
      <c r="AB2193" t="s">
        <v>1015</v>
      </c>
    </row>
    <row r="2194" spans="1:28" ht="15" hidden="1" customHeight="1" x14ac:dyDescent="0.2">
      <c r="A2194" t="s">
        <v>5540</v>
      </c>
      <c r="B2194" t="s">
        <v>5075</v>
      </c>
      <c r="C2194" s="50">
        <f t="shared" ca="1" si="173"/>
        <v>23</v>
      </c>
      <c r="D2194" t="s">
        <v>5063</v>
      </c>
      <c r="F2194" s="34" t="str">
        <f>IF(AND(V2194="TEXT",AB2194&lt;&gt;""),"Coded",VLOOKUP(V2194,Lists!$E$1:$F$12,2,FALSE))</f>
        <v>Coded</v>
      </c>
      <c r="G2194" s="50">
        <f t="shared" ca="1" si="174"/>
        <v>1</v>
      </c>
      <c r="H2194" t="s">
        <v>49</v>
      </c>
      <c r="J2194" s="34" t="str">
        <f t="shared" si="171"/>
        <v/>
      </c>
      <c r="K2194" s="34" t="str">
        <f t="shared" si="172"/>
        <v/>
      </c>
      <c r="O2194" t="s">
        <v>5558</v>
      </c>
      <c r="P2194" s="34" t="str">
        <f t="shared" ref="P2194:P2257" si="175">IF(RIGHT(TRIM(SUBSTITUTE(D2194,":","")),7)="specify","Hide concept if ["&amp;D2193&amp;"] &lt;&gt; 'Other'","")</f>
        <v/>
      </c>
      <c r="V2194" t="s">
        <v>16</v>
      </c>
      <c r="W2194" t="s">
        <v>1838</v>
      </c>
      <c r="X2194" t="s">
        <v>1839</v>
      </c>
      <c r="Y2194" t="s">
        <v>1830</v>
      </c>
      <c r="Z2194" t="s">
        <v>1831</v>
      </c>
      <c r="AA2194" t="s">
        <v>49</v>
      </c>
      <c r="AB2194" t="s">
        <v>5519</v>
      </c>
    </row>
    <row r="2195" spans="1:28" ht="15" hidden="1" customHeight="1" x14ac:dyDescent="0.2">
      <c r="A2195" t="s">
        <v>5540</v>
      </c>
      <c r="B2195" t="s">
        <v>5075</v>
      </c>
      <c r="C2195" s="50">
        <f t="shared" ca="1" si="173"/>
        <v>23</v>
      </c>
      <c r="D2195" t="s">
        <v>5063</v>
      </c>
      <c r="F2195" s="34" t="str">
        <f>IF(AND(V2195="TEXT",AB2195&lt;&gt;""),"Coded",VLOOKUP(V2195,Lists!$E$1:$F$12,2,FALSE))</f>
        <v>Coded</v>
      </c>
      <c r="G2195" s="50">
        <f t="shared" ca="1" si="174"/>
        <v>2</v>
      </c>
      <c r="H2195" t="s">
        <v>3156</v>
      </c>
      <c r="J2195" s="34" t="str">
        <f t="shared" si="171"/>
        <v/>
      </c>
      <c r="K2195" s="34" t="str">
        <f t="shared" si="172"/>
        <v/>
      </c>
      <c r="O2195" t="s">
        <v>1015</v>
      </c>
      <c r="P2195" s="34" t="str">
        <f t="shared" si="175"/>
        <v/>
      </c>
      <c r="V2195" t="s">
        <v>16</v>
      </c>
      <c r="W2195" t="s">
        <v>1838</v>
      </c>
      <c r="X2195" t="s">
        <v>1839</v>
      </c>
      <c r="Y2195" t="s">
        <v>1830</v>
      </c>
      <c r="Z2195" t="s">
        <v>1831</v>
      </c>
      <c r="AA2195" t="s">
        <v>3156</v>
      </c>
      <c r="AB2195" t="s">
        <v>5520</v>
      </c>
    </row>
    <row r="2196" spans="1:28" ht="15" hidden="1" customHeight="1" x14ac:dyDescent="0.2">
      <c r="A2196" t="s">
        <v>5540</v>
      </c>
      <c r="B2196" t="s">
        <v>5075</v>
      </c>
      <c r="C2196" s="50">
        <f t="shared" ca="1" si="173"/>
        <v>23</v>
      </c>
      <c r="D2196" t="s">
        <v>5063</v>
      </c>
      <c r="F2196" s="34" t="str">
        <f>IF(AND(V2196="TEXT",AB2196&lt;&gt;""),"Coded",VLOOKUP(V2196,Lists!$E$1:$F$12,2,FALSE))</f>
        <v>Coded</v>
      </c>
      <c r="G2196" s="50">
        <f t="shared" ca="1" si="174"/>
        <v>3</v>
      </c>
      <c r="H2196" t="s">
        <v>3161</v>
      </c>
      <c r="J2196" s="34" t="str">
        <f t="shared" si="171"/>
        <v/>
      </c>
      <c r="K2196" s="34" t="str">
        <f t="shared" si="172"/>
        <v/>
      </c>
      <c r="O2196" t="s">
        <v>1015</v>
      </c>
      <c r="P2196" s="34" t="str">
        <f t="shared" si="175"/>
        <v/>
      </c>
      <c r="V2196" t="s">
        <v>16</v>
      </c>
      <c r="W2196" t="s">
        <v>1838</v>
      </c>
      <c r="X2196" t="s">
        <v>1839</v>
      </c>
      <c r="Y2196" t="s">
        <v>1830</v>
      </c>
      <c r="Z2196" t="s">
        <v>1831</v>
      </c>
      <c r="AA2196" t="s">
        <v>3161</v>
      </c>
      <c r="AB2196" t="s">
        <v>5521</v>
      </c>
    </row>
    <row r="2197" spans="1:28" ht="15" hidden="1" customHeight="1" x14ac:dyDescent="0.2">
      <c r="A2197" t="s">
        <v>5540</v>
      </c>
      <c r="B2197" t="s">
        <v>5075</v>
      </c>
      <c r="C2197" s="50">
        <f t="shared" ca="1" si="173"/>
        <v>23</v>
      </c>
      <c r="D2197" t="s">
        <v>5063</v>
      </c>
      <c r="F2197" s="34" t="str">
        <f>IF(AND(V2197="TEXT",AB2197&lt;&gt;""),"Coded",VLOOKUP(V2197,Lists!$E$1:$F$12,2,FALSE))</f>
        <v>Coded</v>
      </c>
      <c r="G2197" s="50">
        <f t="shared" ca="1" si="174"/>
        <v>4</v>
      </c>
      <c r="H2197" t="s">
        <v>3165</v>
      </c>
      <c r="J2197" s="34" t="str">
        <f t="shared" si="171"/>
        <v/>
      </c>
      <c r="K2197" s="34" t="str">
        <f t="shared" si="172"/>
        <v/>
      </c>
      <c r="O2197" t="s">
        <v>1015</v>
      </c>
      <c r="P2197" s="34" t="str">
        <f t="shared" si="175"/>
        <v/>
      </c>
      <c r="V2197" t="s">
        <v>16</v>
      </c>
      <c r="W2197" t="s">
        <v>1838</v>
      </c>
      <c r="X2197" t="s">
        <v>1839</v>
      </c>
      <c r="Y2197" t="s">
        <v>1830</v>
      </c>
      <c r="Z2197" t="s">
        <v>1831</v>
      </c>
      <c r="AA2197" t="s">
        <v>3165</v>
      </c>
      <c r="AB2197" t="s">
        <v>5522</v>
      </c>
    </row>
    <row r="2198" spans="1:28" ht="15" hidden="1" customHeight="1" x14ac:dyDescent="0.2">
      <c r="A2198" t="s">
        <v>5540</v>
      </c>
      <c r="B2198" t="s">
        <v>5075</v>
      </c>
      <c r="C2198" s="50">
        <f t="shared" ca="1" si="173"/>
        <v>23</v>
      </c>
      <c r="D2198" t="s">
        <v>5063</v>
      </c>
      <c r="F2198" s="34" t="str">
        <f>IF(AND(V2198="TEXT",AB2198&lt;&gt;""),"Coded",VLOOKUP(V2198,Lists!$E$1:$F$12,2,FALSE))</f>
        <v>Coded</v>
      </c>
      <c r="G2198" s="50">
        <f t="shared" ca="1" si="174"/>
        <v>5</v>
      </c>
      <c r="H2198" t="s">
        <v>3169</v>
      </c>
      <c r="J2198" s="34" t="str">
        <f t="shared" si="171"/>
        <v/>
      </c>
      <c r="K2198" s="34" t="str">
        <f t="shared" si="172"/>
        <v/>
      </c>
      <c r="O2198" t="s">
        <v>1015</v>
      </c>
      <c r="P2198" s="34" t="str">
        <f t="shared" si="175"/>
        <v/>
      </c>
      <c r="V2198" t="s">
        <v>16</v>
      </c>
      <c r="W2198" t="s">
        <v>1838</v>
      </c>
      <c r="X2198" t="s">
        <v>1839</v>
      </c>
      <c r="Y2198" t="s">
        <v>1830</v>
      </c>
      <c r="Z2198" t="s">
        <v>1831</v>
      </c>
      <c r="AA2198" t="s">
        <v>3169</v>
      </c>
      <c r="AB2198" t="s">
        <v>5523</v>
      </c>
    </row>
    <row r="2199" spans="1:28" ht="15" hidden="1" customHeight="1" x14ac:dyDescent="0.2">
      <c r="A2199" t="s">
        <v>5540</v>
      </c>
      <c r="B2199" t="s">
        <v>5075</v>
      </c>
      <c r="C2199" s="50">
        <f t="shared" ca="1" si="173"/>
        <v>23</v>
      </c>
      <c r="D2199" t="s">
        <v>5063</v>
      </c>
      <c r="F2199" s="34" t="str">
        <f>IF(AND(V2199="TEXT",AB2199&lt;&gt;""),"Coded",VLOOKUP(V2199,Lists!$E$1:$F$12,2,FALSE))</f>
        <v>Coded</v>
      </c>
      <c r="G2199" s="50">
        <f t="shared" ca="1" si="174"/>
        <v>6</v>
      </c>
      <c r="H2199" t="s">
        <v>3173</v>
      </c>
      <c r="J2199" s="34" t="str">
        <f t="shared" si="171"/>
        <v/>
      </c>
      <c r="K2199" s="34" t="str">
        <f t="shared" si="172"/>
        <v/>
      </c>
      <c r="O2199" t="s">
        <v>1015</v>
      </c>
      <c r="P2199" s="34" t="str">
        <f t="shared" si="175"/>
        <v/>
      </c>
      <c r="V2199" t="s">
        <v>16</v>
      </c>
      <c r="W2199" t="s">
        <v>1838</v>
      </c>
      <c r="X2199" t="s">
        <v>1839</v>
      </c>
      <c r="Y2199" t="s">
        <v>1830</v>
      </c>
      <c r="Z2199" t="s">
        <v>1831</v>
      </c>
      <c r="AA2199" t="s">
        <v>3173</v>
      </c>
      <c r="AB2199" t="s">
        <v>5524</v>
      </c>
    </row>
    <row r="2200" spans="1:28" ht="15" hidden="1" customHeight="1" x14ac:dyDescent="0.2">
      <c r="A2200" t="s">
        <v>5540</v>
      </c>
      <c r="B2200" t="s">
        <v>5075</v>
      </c>
      <c r="C2200" s="50">
        <f t="shared" ca="1" si="173"/>
        <v>23</v>
      </c>
      <c r="D2200" t="s">
        <v>5063</v>
      </c>
      <c r="F2200" s="34" t="str">
        <f>IF(AND(V2200="TEXT",AB2200&lt;&gt;""),"Coded",VLOOKUP(V2200,Lists!$E$1:$F$12,2,FALSE))</f>
        <v>Coded</v>
      </c>
      <c r="G2200" s="50">
        <f t="shared" ca="1" si="174"/>
        <v>7</v>
      </c>
      <c r="H2200" t="s">
        <v>3177</v>
      </c>
      <c r="J2200" s="34" t="str">
        <f t="shared" si="171"/>
        <v/>
      </c>
      <c r="K2200" s="34" t="str">
        <f t="shared" si="172"/>
        <v/>
      </c>
      <c r="O2200" t="s">
        <v>1015</v>
      </c>
      <c r="P2200" s="34" t="str">
        <f t="shared" si="175"/>
        <v/>
      </c>
      <c r="V2200" t="s">
        <v>16</v>
      </c>
      <c r="W2200" t="s">
        <v>1838</v>
      </c>
      <c r="X2200" t="s">
        <v>1839</v>
      </c>
      <c r="Y2200" t="s">
        <v>1830</v>
      </c>
      <c r="Z2200" t="s">
        <v>1831</v>
      </c>
      <c r="AA2200" t="s">
        <v>3177</v>
      </c>
      <c r="AB2200" t="s">
        <v>5525</v>
      </c>
    </row>
    <row r="2201" spans="1:28" ht="15" hidden="1" customHeight="1" x14ac:dyDescent="0.2">
      <c r="A2201" t="s">
        <v>5540</v>
      </c>
      <c r="B2201" t="s">
        <v>5075</v>
      </c>
      <c r="C2201" s="50">
        <f t="shared" ca="1" si="173"/>
        <v>23</v>
      </c>
      <c r="D2201" t="s">
        <v>5063</v>
      </c>
      <c r="F2201" s="34" t="str">
        <f>IF(AND(V2201="TEXT",AB2201&lt;&gt;""),"Coded",VLOOKUP(V2201,Lists!$E$1:$F$12,2,FALSE))</f>
        <v>Coded</v>
      </c>
      <c r="G2201" s="50">
        <f t="shared" ca="1" si="174"/>
        <v>8</v>
      </c>
      <c r="H2201" t="s">
        <v>3181</v>
      </c>
      <c r="J2201" s="34" t="str">
        <f t="shared" si="171"/>
        <v/>
      </c>
      <c r="K2201" s="34" t="str">
        <f t="shared" si="172"/>
        <v/>
      </c>
      <c r="O2201" t="s">
        <v>1015</v>
      </c>
      <c r="P2201" s="34" t="str">
        <f t="shared" si="175"/>
        <v/>
      </c>
      <c r="V2201" t="s">
        <v>16</v>
      </c>
      <c r="W2201" t="s">
        <v>1838</v>
      </c>
      <c r="X2201" t="s">
        <v>1839</v>
      </c>
      <c r="Y2201" t="s">
        <v>1830</v>
      </c>
      <c r="Z2201" t="s">
        <v>1831</v>
      </c>
      <c r="AA2201" t="s">
        <v>3181</v>
      </c>
      <c r="AB2201" t="s">
        <v>5526</v>
      </c>
    </row>
    <row r="2202" spans="1:28" ht="15" hidden="1" customHeight="1" x14ac:dyDescent="0.2">
      <c r="A2202" t="s">
        <v>5540</v>
      </c>
      <c r="B2202" t="s">
        <v>5075</v>
      </c>
      <c r="C2202" s="50">
        <f t="shared" ca="1" si="173"/>
        <v>23</v>
      </c>
      <c r="D2202" t="s">
        <v>5063</v>
      </c>
      <c r="F2202" s="34" t="str">
        <f>IF(AND(V2202="TEXT",AB2202&lt;&gt;""),"Coded",VLOOKUP(V2202,Lists!$E$1:$F$12,2,FALSE))</f>
        <v>Coded</v>
      </c>
      <c r="G2202" s="50">
        <f t="shared" ca="1" si="174"/>
        <v>9</v>
      </c>
      <c r="H2202" t="s">
        <v>3185</v>
      </c>
      <c r="J2202" s="34" t="str">
        <f t="shared" si="171"/>
        <v/>
      </c>
      <c r="K2202" s="34" t="str">
        <f t="shared" si="172"/>
        <v/>
      </c>
      <c r="O2202" t="s">
        <v>1015</v>
      </c>
      <c r="P2202" s="34" t="str">
        <f t="shared" si="175"/>
        <v/>
      </c>
      <c r="V2202" t="s">
        <v>16</v>
      </c>
      <c r="W2202" t="s">
        <v>1838</v>
      </c>
      <c r="X2202" t="s">
        <v>1839</v>
      </c>
      <c r="Y2202" t="s">
        <v>1830</v>
      </c>
      <c r="Z2202" t="s">
        <v>1831</v>
      </c>
      <c r="AA2202" t="s">
        <v>3185</v>
      </c>
      <c r="AB2202" t="s">
        <v>5527</v>
      </c>
    </row>
    <row r="2203" spans="1:28" ht="15" hidden="1" customHeight="1" x14ac:dyDescent="0.2">
      <c r="A2203" t="s">
        <v>5540</v>
      </c>
      <c r="B2203" t="s">
        <v>5075</v>
      </c>
      <c r="C2203" s="50">
        <f t="shared" ca="1" si="173"/>
        <v>23</v>
      </c>
      <c r="D2203" t="s">
        <v>5063</v>
      </c>
      <c r="F2203" s="34" t="str">
        <f>IF(AND(V2203="TEXT",AB2203&lt;&gt;""),"Coded",VLOOKUP(V2203,Lists!$E$1:$F$12,2,FALSE))</f>
        <v>Coded</v>
      </c>
      <c r="G2203" s="50">
        <f t="shared" ca="1" si="174"/>
        <v>10</v>
      </c>
      <c r="H2203" t="s">
        <v>3189</v>
      </c>
      <c r="J2203" s="34" t="str">
        <f t="shared" si="171"/>
        <v/>
      </c>
      <c r="K2203" s="34" t="str">
        <f t="shared" si="172"/>
        <v/>
      </c>
      <c r="O2203" t="s">
        <v>1015</v>
      </c>
      <c r="P2203" s="34" t="str">
        <f t="shared" si="175"/>
        <v/>
      </c>
      <c r="V2203" t="s">
        <v>16</v>
      </c>
      <c r="W2203" t="s">
        <v>1838</v>
      </c>
      <c r="X2203" t="s">
        <v>1839</v>
      </c>
      <c r="Y2203" t="s">
        <v>1830</v>
      </c>
      <c r="Z2203" t="s">
        <v>1831</v>
      </c>
      <c r="AA2203" t="s">
        <v>3189</v>
      </c>
      <c r="AB2203" t="s">
        <v>5528</v>
      </c>
    </row>
    <row r="2204" spans="1:28" ht="15" hidden="1" customHeight="1" x14ac:dyDescent="0.2">
      <c r="A2204" t="s">
        <v>5540</v>
      </c>
      <c r="B2204" t="s">
        <v>5075</v>
      </c>
      <c r="C2204" s="50">
        <f t="shared" ca="1" si="173"/>
        <v>23</v>
      </c>
      <c r="D2204" t="s">
        <v>5063</v>
      </c>
      <c r="F2204" s="34" t="str">
        <f>IF(AND(V2204="TEXT",AB2204&lt;&gt;""),"Coded",VLOOKUP(V2204,Lists!$E$1:$F$12,2,FALSE))</f>
        <v>Coded</v>
      </c>
      <c r="G2204" s="50">
        <f t="shared" ca="1" si="174"/>
        <v>11</v>
      </c>
      <c r="H2204" t="s">
        <v>3193</v>
      </c>
      <c r="J2204" s="34" t="str">
        <f t="shared" si="171"/>
        <v/>
      </c>
      <c r="K2204" s="34" t="str">
        <f t="shared" si="172"/>
        <v/>
      </c>
      <c r="O2204" t="s">
        <v>1015</v>
      </c>
      <c r="P2204" s="34" t="str">
        <f t="shared" si="175"/>
        <v/>
      </c>
      <c r="V2204" t="s">
        <v>16</v>
      </c>
      <c r="W2204" t="s">
        <v>1838</v>
      </c>
      <c r="X2204" t="s">
        <v>1839</v>
      </c>
      <c r="Y2204" t="s">
        <v>1830</v>
      </c>
      <c r="Z2204" t="s">
        <v>1831</v>
      </c>
      <c r="AA2204" t="s">
        <v>3193</v>
      </c>
      <c r="AB2204" t="s">
        <v>5529</v>
      </c>
    </row>
    <row r="2205" spans="1:28" ht="15" hidden="1" customHeight="1" x14ac:dyDescent="0.2">
      <c r="A2205" t="s">
        <v>5540</v>
      </c>
      <c r="B2205" t="s">
        <v>5075</v>
      </c>
      <c r="C2205" s="50">
        <f t="shared" ca="1" si="173"/>
        <v>23</v>
      </c>
      <c r="D2205" t="s">
        <v>5063</v>
      </c>
      <c r="F2205" s="34" t="str">
        <f>IF(AND(V2205="TEXT",AB2205&lt;&gt;""),"Coded",VLOOKUP(V2205,Lists!$E$1:$F$12,2,FALSE))</f>
        <v>Coded</v>
      </c>
      <c r="G2205" s="50">
        <f t="shared" ca="1" si="174"/>
        <v>12</v>
      </c>
      <c r="H2205" t="s">
        <v>3197</v>
      </c>
      <c r="J2205" s="34" t="str">
        <f t="shared" si="171"/>
        <v/>
      </c>
      <c r="K2205" s="34" t="str">
        <f t="shared" si="172"/>
        <v/>
      </c>
      <c r="O2205" t="s">
        <v>1015</v>
      </c>
      <c r="P2205" s="34" t="str">
        <f t="shared" si="175"/>
        <v/>
      </c>
      <c r="V2205" t="s">
        <v>16</v>
      </c>
      <c r="W2205" t="s">
        <v>1838</v>
      </c>
      <c r="X2205" t="s">
        <v>1839</v>
      </c>
      <c r="Y2205" t="s">
        <v>1830</v>
      </c>
      <c r="Z2205" t="s">
        <v>1831</v>
      </c>
      <c r="AA2205" t="s">
        <v>3197</v>
      </c>
      <c r="AB2205" t="s">
        <v>5530</v>
      </c>
    </row>
    <row r="2206" spans="1:28" ht="15" hidden="1" customHeight="1" x14ac:dyDescent="0.2">
      <c r="A2206" t="s">
        <v>5540</v>
      </c>
      <c r="B2206" t="s">
        <v>5075</v>
      </c>
      <c r="C2206" s="50">
        <f t="shared" ca="1" si="173"/>
        <v>23</v>
      </c>
      <c r="D2206" t="s">
        <v>5063</v>
      </c>
      <c r="F2206" s="34" t="str">
        <f>IF(AND(V2206="TEXT",AB2206&lt;&gt;""),"Coded",VLOOKUP(V2206,Lists!$E$1:$F$12,2,FALSE))</f>
        <v>Coded</v>
      </c>
      <c r="G2206" s="50">
        <f t="shared" ca="1" si="174"/>
        <v>13</v>
      </c>
      <c r="H2206" t="s">
        <v>3199</v>
      </c>
      <c r="J2206" s="34" t="str">
        <f t="shared" si="171"/>
        <v/>
      </c>
      <c r="K2206" s="34" t="str">
        <f t="shared" si="172"/>
        <v/>
      </c>
      <c r="O2206" t="s">
        <v>1015</v>
      </c>
      <c r="P2206" s="34" t="str">
        <f t="shared" si="175"/>
        <v/>
      </c>
      <c r="V2206" t="s">
        <v>16</v>
      </c>
      <c r="W2206" t="s">
        <v>1838</v>
      </c>
      <c r="X2206" t="s">
        <v>1839</v>
      </c>
      <c r="Y2206" t="s">
        <v>1830</v>
      </c>
      <c r="Z2206" t="s">
        <v>1831</v>
      </c>
      <c r="AA2206" t="s">
        <v>3199</v>
      </c>
      <c r="AB2206" t="s">
        <v>5531</v>
      </c>
    </row>
    <row r="2207" spans="1:28" ht="15" hidden="1" customHeight="1" x14ac:dyDescent="0.2">
      <c r="A2207" t="s">
        <v>5540</v>
      </c>
      <c r="B2207" t="s">
        <v>5075</v>
      </c>
      <c r="C2207" s="50">
        <f t="shared" ca="1" si="173"/>
        <v>23</v>
      </c>
      <c r="D2207" t="s">
        <v>5063</v>
      </c>
      <c r="F2207" s="34" t="str">
        <f>IF(AND(V2207="TEXT",AB2207&lt;&gt;""),"Coded",VLOOKUP(V2207,Lists!$E$1:$F$12,2,FALSE))</f>
        <v>Coded</v>
      </c>
      <c r="G2207" s="50">
        <f t="shared" ca="1" si="174"/>
        <v>14</v>
      </c>
      <c r="H2207" t="s">
        <v>3203</v>
      </c>
      <c r="J2207" s="34" t="str">
        <f t="shared" si="171"/>
        <v/>
      </c>
      <c r="K2207" s="34" t="str">
        <f t="shared" si="172"/>
        <v/>
      </c>
      <c r="O2207" t="s">
        <v>1015</v>
      </c>
      <c r="P2207" s="34" t="str">
        <f t="shared" si="175"/>
        <v/>
      </c>
      <c r="V2207" t="s">
        <v>16</v>
      </c>
      <c r="W2207" t="s">
        <v>1838</v>
      </c>
      <c r="X2207" t="s">
        <v>1839</v>
      </c>
      <c r="Y2207" t="s">
        <v>1830</v>
      </c>
      <c r="Z2207" t="s">
        <v>1831</v>
      </c>
      <c r="AA2207" t="s">
        <v>3203</v>
      </c>
      <c r="AB2207" t="s">
        <v>5532</v>
      </c>
    </row>
    <row r="2208" spans="1:28" ht="15" hidden="1" customHeight="1" x14ac:dyDescent="0.2">
      <c r="A2208" t="s">
        <v>5540</v>
      </c>
      <c r="B2208" t="s">
        <v>5075</v>
      </c>
      <c r="C2208" s="50">
        <f t="shared" ca="1" si="173"/>
        <v>23</v>
      </c>
      <c r="D2208" t="s">
        <v>5063</v>
      </c>
      <c r="F2208" s="34" t="str">
        <f>IF(AND(V2208="TEXT",AB2208&lt;&gt;""),"Coded",VLOOKUP(V2208,Lists!$E$1:$F$12,2,FALSE))</f>
        <v>Coded</v>
      </c>
      <c r="G2208" s="50">
        <f t="shared" ca="1" si="174"/>
        <v>15</v>
      </c>
      <c r="H2208" t="s">
        <v>3207</v>
      </c>
      <c r="J2208" s="34" t="str">
        <f t="shared" si="171"/>
        <v/>
      </c>
      <c r="K2208" s="34" t="str">
        <f t="shared" si="172"/>
        <v/>
      </c>
      <c r="O2208" t="s">
        <v>1015</v>
      </c>
      <c r="P2208" s="34" t="str">
        <f t="shared" si="175"/>
        <v/>
      </c>
      <c r="V2208" t="s">
        <v>16</v>
      </c>
      <c r="W2208" t="s">
        <v>1838</v>
      </c>
      <c r="X2208" t="s">
        <v>1839</v>
      </c>
      <c r="Y2208" t="s">
        <v>1830</v>
      </c>
      <c r="Z2208" t="s">
        <v>1831</v>
      </c>
      <c r="AA2208" t="s">
        <v>3207</v>
      </c>
      <c r="AB2208" t="s">
        <v>5533</v>
      </c>
    </row>
    <row r="2209" spans="1:28" ht="15" hidden="1" customHeight="1" x14ac:dyDescent="0.2">
      <c r="A2209" t="s">
        <v>5540</v>
      </c>
      <c r="B2209" t="s">
        <v>5075</v>
      </c>
      <c r="C2209" s="50">
        <f t="shared" ca="1" si="173"/>
        <v>23</v>
      </c>
      <c r="D2209" t="s">
        <v>5063</v>
      </c>
      <c r="F2209" s="34" t="str">
        <f>IF(AND(V2209="TEXT",AB2209&lt;&gt;""),"Coded",VLOOKUP(V2209,Lists!$E$1:$F$12,2,FALSE))</f>
        <v>Coded</v>
      </c>
      <c r="G2209" s="50">
        <f t="shared" ca="1" si="174"/>
        <v>16</v>
      </c>
      <c r="H2209" t="s">
        <v>3211</v>
      </c>
      <c r="J2209" s="34" t="str">
        <f t="shared" si="171"/>
        <v/>
      </c>
      <c r="K2209" s="34" t="str">
        <f t="shared" si="172"/>
        <v/>
      </c>
      <c r="O2209" t="s">
        <v>1015</v>
      </c>
      <c r="P2209" s="34" t="str">
        <f t="shared" si="175"/>
        <v/>
      </c>
      <c r="V2209" t="s">
        <v>16</v>
      </c>
      <c r="W2209" t="s">
        <v>1838</v>
      </c>
      <c r="X2209" t="s">
        <v>1839</v>
      </c>
      <c r="Y2209" t="s">
        <v>1830</v>
      </c>
      <c r="Z2209" t="s">
        <v>1831</v>
      </c>
      <c r="AA2209" t="s">
        <v>3211</v>
      </c>
      <c r="AB2209" t="s">
        <v>5534</v>
      </c>
    </row>
    <row r="2210" spans="1:28" ht="15" hidden="1" customHeight="1" x14ac:dyDescent="0.2">
      <c r="A2210" t="s">
        <v>5540</v>
      </c>
      <c r="B2210" t="s">
        <v>5075</v>
      </c>
      <c r="C2210" s="50">
        <f t="shared" ca="1" si="173"/>
        <v>23</v>
      </c>
      <c r="D2210" t="s">
        <v>5063</v>
      </c>
      <c r="F2210" s="34" t="str">
        <f>IF(AND(V2210="TEXT",AB2210&lt;&gt;""),"Coded",VLOOKUP(V2210,Lists!$E$1:$F$12,2,FALSE))</f>
        <v>Coded</v>
      </c>
      <c r="G2210" s="50">
        <f t="shared" ca="1" si="174"/>
        <v>17</v>
      </c>
      <c r="H2210" t="s">
        <v>3215</v>
      </c>
      <c r="J2210" s="34" t="str">
        <f t="shared" si="171"/>
        <v/>
      </c>
      <c r="K2210" s="34" t="str">
        <f t="shared" si="172"/>
        <v/>
      </c>
      <c r="O2210" t="s">
        <v>1015</v>
      </c>
      <c r="P2210" s="34" t="str">
        <f t="shared" si="175"/>
        <v/>
      </c>
      <c r="V2210" t="s">
        <v>16</v>
      </c>
      <c r="W2210" t="s">
        <v>1838</v>
      </c>
      <c r="X2210" t="s">
        <v>1839</v>
      </c>
      <c r="Y2210" t="s">
        <v>1830</v>
      </c>
      <c r="Z2210" t="s">
        <v>1831</v>
      </c>
      <c r="AA2210" t="s">
        <v>3215</v>
      </c>
      <c r="AB2210" t="s">
        <v>5535</v>
      </c>
    </row>
    <row r="2211" spans="1:28" ht="15" hidden="1" customHeight="1" x14ac:dyDescent="0.2">
      <c r="A2211" t="s">
        <v>5540</v>
      </c>
      <c r="B2211" t="s">
        <v>5075</v>
      </c>
      <c r="C2211" s="50">
        <f t="shared" ca="1" si="173"/>
        <v>23</v>
      </c>
      <c r="D2211" t="s">
        <v>5063</v>
      </c>
      <c r="F2211" s="34" t="str">
        <f>IF(AND(V2211="TEXT",AB2211&lt;&gt;""),"Coded",VLOOKUP(V2211,Lists!$E$1:$F$12,2,FALSE))</f>
        <v>Coded</v>
      </c>
      <c r="G2211" s="50">
        <f t="shared" ca="1" si="174"/>
        <v>18</v>
      </c>
      <c r="H2211" t="s">
        <v>3219</v>
      </c>
      <c r="J2211" s="34" t="str">
        <f t="shared" si="171"/>
        <v/>
      </c>
      <c r="K2211" s="34" t="str">
        <f t="shared" si="172"/>
        <v/>
      </c>
      <c r="O2211" t="s">
        <v>1015</v>
      </c>
      <c r="P2211" s="34" t="str">
        <f t="shared" si="175"/>
        <v/>
      </c>
      <c r="V2211" t="s">
        <v>16</v>
      </c>
      <c r="W2211" t="s">
        <v>1838</v>
      </c>
      <c r="X2211" t="s">
        <v>1839</v>
      </c>
      <c r="Y2211" t="s">
        <v>1830</v>
      </c>
      <c r="Z2211" t="s">
        <v>1831</v>
      </c>
      <c r="AA2211" t="s">
        <v>3219</v>
      </c>
      <c r="AB2211" t="s">
        <v>5536</v>
      </c>
    </row>
    <row r="2212" spans="1:28" ht="15" hidden="1" customHeight="1" x14ac:dyDescent="0.2">
      <c r="A2212" t="s">
        <v>5540</v>
      </c>
      <c r="B2212" t="s">
        <v>5075</v>
      </c>
      <c r="C2212" s="50">
        <f t="shared" ca="1" si="173"/>
        <v>23</v>
      </c>
      <c r="D2212" t="s">
        <v>5063</v>
      </c>
      <c r="F2212" s="34" t="str">
        <f>IF(AND(V2212="TEXT",AB2212&lt;&gt;""),"Coded",VLOOKUP(V2212,Lists!$E$1:$F$12,2,FALSE))</f>
        <v>Coded</v>
      </c>
      <c r="G2212" s="50">
        <f t="shared" ca="1" si="174"/>
        <v>19</v>
      </c>
      <c r="H2212" t="s">
        <v>3223</v>
      </c>
      <c r="J2212" s="34" t="str">
        <f t="shared" si="171"/>
        <v/>
      </c>
      <c r="K2212" s="34" t="str">
        <f t="shared" si="172"/>
        <v/>
      </c>
      <c r="O2212" t="s">
        <v>1015</v>
      </c>
      <c r="P2212" s="34" t="str">
        <f t="shared" si="175"/>
        <v/>
      </c>
      <c r="V2212" t="s">
        <v>16</v>
      </c>
      <c r="W2212" t="s">
        <v>1838</v>
      </c>
      <c r="X2212" t="s">
        <v>1839</v>
      </c>
      <c r="Y2212" t="s">
        <v>1830</v>
      </c>
      <c r="Z2212" t="s">
        <v>1831</v>
      </c>
      <c r="AA2212" t="s">
        <v>3223</v>
      </c>
      <c r="AB2212" t="s">
        <v>5537</v>
      </c>
    </row>
    <row r="2213" spans="1:28" ht="15" hidden="1" customHeight="1" x14ac:dyDescent="0.2">
      <c r="A2213" t="s">
        <v>5540</v>
      </c>
      <c r="B2213" t="s">
        <v>5075</v>
      </c>
      <c r="C2213" s="50">
        <f t="shared" ca="1" si="173"/>
        <v>23</v>
      </c>
      <c r="D2213" t="s">
        <v>5063</v>
      </c>
      <c r="F2213" s="34" t="str">
        <f>IF(AND(V2213="TEXT",AB2213&lt;&gt;""),"Coded",VLOOKUP(V2213,Lists!$E$1:$F$12,2,FALSE))</f>
        <v>Coded</v>
      </c>
      <c r="G2213" s="50">
        <f t="shared" ca="1" si="174"/>
        <v>20</v>
      </c>
      <c r="H2213" t="s">
        <v>580</v>
      </c>
      <c r="J2213" s="34" t="str">
        <f t="shared" si="171"/>
        <v/>
      </c>
      <c r="K2213" s="34" t="str">
        <f t="shared" si="172"/>
        <v/>
      </c>
      <c r="O2213" t="s">
        <v>1015</v>
      </c>
      <c r="P2213" s="34" t="str">
        <f t="shared" si="175"/>
        <v/>
      </c>
      <c r="V2213" t="s">
        <v>16</v>
      </c>
      <c r="W2213" t="s">
        <v>1838</v>
      </c>
      <c r="X2213" t="s">
        <v>1839</v>
      </c>
      <c r="Y2213" t="s">
        <v>1830</v>
      </c>
      <c r="Z2213" t="s">
        <v>1831</v>
      </c>
      <c r="AA2213" t="s">
        <v>580</v>
      </c>
      <c r="AB2213" t="s">
        <v>5538</v>
      </c>
    </row>
    <row r="2214" spans="1:28" ht="15" hidden="1" customHeight="1" x14ac:dyDescent="0.2">
      <c r="A2214" t="s">
        <v>5540</v>
      </c>
      <c r="B2214" t="s">
        <v>5075</v>
      </c>
      <c r="C2214" s="50">
        <f t="shared" ca="1" si="173"/>
        <v>24</v>
      </c>
      <c r="D2214" t="s">
        <v>1843</v>
      </c>
      <c r="F2214" s="34" t="str">
        <f>IF(AND(V2214="TEXT",AB2214&lt;&gt;""),"Coded",VLOOKUP(V2214,Lists!$E$1:$F$12,2,FALSE))</f>
        <v>Boolean</v>
      </c>
      <c r="G2214" s="50" t="str">
        <f t="shared" ca="1" si="174"/>
        <v/>
      </c>
      <c r="H2214" t="s">
        <v>1015</v>
      </c>
      <c r="J2214" s="34" t="str">
        <f t="shared" si="171"/>
        <v>Yes/no</v>
      </c>
      <c r="K2214" s="34" t="str">
        <f t="shared" si="172"/>
        <v/>
      </c>
      <c r="O2214" t="s">
        <v>1015</v>
      </c>
      <c r="P2214" s="34" t="str">
        <f t="shared" si="175"/>
        <v/>
      </c>
      <c r="V2214" t="s">
        <v>24</v>
      </c>
      <c r="W2214" t="s">
        <v>1848</v>
      </c>
      <c r="X2214" t="s">
        <v>1849</v>
      </c>
      <c r="Y2214" t="s">
        <v>1015</v>
      </c>
      <c r="Z2214" t="s">
        <v>1015</v>
      </c>
      <c r="AA2214" t="s">
        <v>1015</v>
      </c>
      <c r="AB2214" t="s">
        <v>1015</v>
      </c>
    </row>
    <row r="2215" spans="1:28" ht="15" hidden="1" customHeight="1" x14ac:dyDescent="0.2">
      <c r="A2215" t="s">
        <v>5540</v>
      </c>
      <c r="B2215" t="s">
        <v>5075</v>
      </c>
      <c r="C2215" s="50">
        <f t="shared" ca="1" si="173"/>
        <v>25</v>
      </c>
      <c r="D2215" t="s">
        <v>5539</v>
      </c>
      <c r="F2215" s="34" t="str">
        <f>IF(AND(V2215="TEXT",AB2215&lt;&gt;""),"Coded",VLOOKUP(V2215,Lists!$E$1:$F$12,2,FALSE))</f>
        <v>Text</v>
      </c>
      <c r="G2215" s="50" t="str">
        <f t="shared" ca="1" si="174"/>
        <v/>
      </c>
      <c r="H2215" t="s">
        <v>1015</v>
      </c>
      <c r="J2215" s="34" t="str">
        <f t="shared" si="171"/>
        <v/>
      </c>
      <c r="K2215" s="34">
        <f t="shared" si="172"/>
        <v>50</v>
      </c>
      <c r="O2215" t="s">
        <v>5559</v>
      </c>
      <c r="P2215" s="34" t="str">
        <f t="shared" si="175"/>
        <v/>
      </c>
      <c r="V2215" t="s">
        <v>16</v>
      </c>
      <c r="W2215" t="s">
        <v>1853</v>
      </c>
      <c r="X2215" t="s">
        <v>1854</v>
      </c>
      <c r="Y2215" t="s">
        <v>1015</v>
      </c>
      <c r="Z2215" t="s">
        <v>1015</v>
      </c>
      <c r="AA2215" t="s">
        <v>1015</v>
      </c>
      <c r="AB2215" t="s">
        <v>1015</v>
      </c>
    </row>
    <row r="2216" spans="1:28" ht="15" hidden="1" customHeight="1" x14ac:dyDescent="0.2">
      <c r="A2216" t="s">
        <v>5540</v>
      </c>
      <c r="B2216" t="s">
        <v>5083</v>
      </c>
      <c r="C2216" s="50">
        <f t="shared" ca="1" si="173"/>
        <v>26</v>
      </c>
      <c r="D2216" t="s">
        <v>5084</v>
      </c>
      <c r="F2216" s="34" t="str">
        <f>IF(AND(V2216="TEXT",AB2216&lt;&gt;""),"Coded",VLOOKUP(V2216,Lists!$E$1:$F$12,2,FALSE))</f>
        <v>Boolean</v>
      </c>
      <c r="G2216" s="50" t="str">
        <f t="shared" ca="1" si="174"/>
        <v/>
      </c>
      <c r="H2216" t="s">
        <v>1015</v>
      </c>
      <c r="J2216" s="34" t="str">
        <f t="shared" si="171"/>
        <v>Yes/no</v>
      </c>
      <c r="K2216" s="34" t="str">
        <f t="shared" si="172"/>
        <v/>
      </c>
      <c r="O2216" t="s">
        <v>5560</v>
      </c>
      <c r="P2216" s="34" t="str">
        <f t="shared" si="175"/>
        <v/>
      </c>
      <c r="V2216" t="s">
        <v>24</v>
      </c>
      <c r="W2216" t="s">
        <v>1856</v>
      </c>
      <c r="X2216" t="s">
        <v>1857</v>
      </c>
      <c r="Y2216" t="s">
        <v>1015</v>
      </c>
      <c r="Z2216" t="s">
        <v>1015</v>
      </c>
      <c r="AA2216" t="s">
        <v>1015</v>
      </c>
      <c r="AB2216" t="s">
        <v>1015</v>
      </c>
    </row>
    <row r="2217" spans="1:28" ht="15" hidden="1" customHeight="1" x14ac:dyDescent="0.2">
      <c r="A2217" t="s">
        <v>5540</v>
      </c>
      <c r="B2217" t="s">
        <v>5083</v>
      </c>
      <c r="C2217" s="50">
        <f t="shared" ca="1" si="173"/>
        <v>27</v>
      </c>
      <c r="D2217" t="s">
        <v>5085</v>
      </c>
      <c r="F2217" s="34" t="str">
        <f>IF(AND(V2217="TEXT",AB2217&lt;&gt;""),"Coded",VLOOKUP(V2217,Lists!$E$1:$F$12,2,FALSE))</f>
        <v>Date</v>
      </c>
      <c r="G2217" s="50" t="str">
        <f t="shared" ca="1" si="174"/>
        <v/>
      </c>
      <c r="H2217" t="s">
        <v>1015</v>
      </c>
      <c r="J2217" s="34" t="str">
        <f t="shared" si="171"/>
        <v/>
      </c>
      <c r="K2217" s="34" t="str">
        <f t="shared" si="172"/>
        <v/>
      </c>
      <c r="O2217" t="s">
        <v>5561</v>
      </c>
      <c r="P2217" s="34" t="str">
        <f t="shared" si="175"/>
        <v/>
      </c>
      <c r="V2217" t="s">
        <v>28</v>
      </c>
      <c r="W2217" t="s">
        <v>1859</v>
      </c>
      <c r="X2217" t="s">
        <v>1860</v>
      </c>
      <c r="Y2217" t="s">
        <v>1015</v>
      </c>
      <c r="Z2217" t="s">
        <v>1015</v>
      </c>
      <c r="AA2217" t="s">
        <v>1015</v>
      </c>
      <c r="AB2217" t="s">
        <v>1015</v>
      </c>
    </row>
    <row r="2218" spans="1:28" ht="15" hidden="1" customHeight="1" x14ac:dyDescent="0.2">
      <c r="A2218" t="s">
        <v>5540</v>
      </c>
      <c r="B2218" t="s">
        <v>5083</v>
      </c>
      <c r="C2218" s="50">
        <f t="shared" ca="1" si="173"/>
        <v>28</v>
      </c>
      <c r="D2218" t="s">
        <v>5562</v>
      </c>
      <c r="F2218" s="34" t="str">
        <f>IF(AND(V2218="TEXT",AB2218&lt;&gt;""),"Coded",VLOOKUP(V2218,Lists!$E$1:$F$12,2,FALSE))</f>
        <v>Date</v>
      </c>
      <c r="G2218" s="50" t="str">
        <f t="shared" ca="1" si="174"/>
        <v/>
      </c>
      <c r="H2218" t="s">
        <v>1015</v>
      </c>
      <c r="J2218" s="34" t="str">
        <f t="shared" si="171"/>
        <v/>
      </c>
      <c r="K2218" s="34" t="str">
        <f t="shared" si="172"/>
        <v/>
      </c>
      <c r="O2218" t="s">
        <v>5563</v>
      </c>
      <c r="P2218" s="34" t="str">
        <f t="shared" si="175"/>
        <v/>
      </c>
      <c r="V2218" t="s">
        <v>28</v>
      </c>
      <c r="W2218" t="s">
        <v>5564</v>
      </c>
      <c r="X2218" t="s">
        <v>5565</v>
      </c>
      <c r="Y2218" t="s">
        <v>1015</v>
      </c>
      <c r="Z2218" t="s">
        <v>1015</v>
      </c>
      <c r="AA2218" t="s">
        <v>1015</v>
      </c>
      <c r="AB2218" t="s">
        <v>1015</v>
      </c>
    </row>
    <row r="2219" spans="1:28" ht="15" hidden="1" customHeight="1" x14ac:dyDescent="0.2">
      <c r="A2219" t="s">
        <v>5566</v>
      </c>
      <c r="B2219" t="s">
        <v>5567</v>
      </c>
      <c r="C2219" s="50">
        <f t="shared" ca="1" si="173"/>
        <v>1</v>
      </c>
      <c r="D2219" t="s">
        <v>1869</v>
      </c>
      <c r="F2219" s="34" t="str">
        <f>IF(AND(V2219="TEXT",AB2219&lt;&gt;""),"Coded",VLOOKUP(V2219,Lists!$E$1:$F$12,2,FALSE))</f>
        <v>Date</v>
      </c>
      <c r="G2219" s="50" t="str">
        <f t="shared" ca="1" si="174"/>
        <v/>
      </c>
      <c r="H2219" t="s">
        <v>1015</v>
      </c>
      <c r="J2219" s="34" t="str">
        <f t="shared" si="171"/>
        <v/>
      </c>
      <c r="K2219" s="34" t="str">
        <f t="shared" si="172"/>
        <v/>
      </c>
      <c r="O2219" t="s">
        <v>5568</v>
      </c>
      <c r="P2219" s="34" t="str">
        <f t="shared" si="175"/>
        <v/>
      </c>
      <c r="V2219" t="s">
        <v>28</v>
      </c>
      <c r="W2219" t="s">
        <v>1871</v>
      </c>
      <c r="X2219" t="s">
        <v>1872</v>
      </c>
      <c r="Y2219" t="s">
        <v>1015</v>
      </c>
      <c r="Z2219" t="s">
        <v>1015</v>
      </c>
      <c r="AA2219" t="s">
        <v>1015</v>
      </c>
      <c r="AB2219" t="s">
        <v>1015</v>
      </c>
    </row>
    <row r="2220" spans="1:28" ht="15" hidden="1" customHeight="1" x14ac:dyDescent="0.2">
      <c r="A2220" t="s">
        <v>5566</v>
      </c>
      <c r="B2220" t="s">
        <v>5567</v>
      </c>
      <c r="C2220" s="50">
        <f t="shared" ca="1" si="173"/>
        <v>2</v>
      </c>
      <c r="D2220" t="s">
        <v>1882</v>
      </c>
      <c r="F2220" s="34" t="str">
        <f>IF(AND(V2220="TEXT",AB2220&lt;&gt;""),"Coded",VLOOKUP(V2220,Lists!$E$1:$F$12,2,FALSE))</f>
        <v>Coded</v>
      </c>
      <c r="G2220" s="50">
        <f t="shared" ca="1" si="174"/>
        <v>1</v>
      </c>
      <c r="H2220" t="s">
        <v>2202</v>
      </c>
      <c r="J2220" s="34" t="str">
        <f t="shared" si="171"/>
        <v/>
      </c>
      <c r="K2220" s="34" t="str">
        <f t="shared" si="172"/>
        <v/>
      </c>
      <c r="O2220" t="s">
        <v>1015</v>
      </c>
      <c r="P2220" s="34" t="str">
        <f t="shared" si="175"/>
        <v/>
      </c>
      <c r="V2220" t="s">
        <v>16</v>
      </c>
      <c r="W2220" t="s">
        <v>1885</v>
      </c>
      <c r="X2220" t="s">
        <v>1886</v>
      </c>
      <c r="Y2220" t="s">
        <v>1887</v>
      </c>
      <c r="Z2220" t="s">
        <v>1888</v>
      </c>
      <c r="AA2220" t="s">
        <v>2202</v>
      </c>
      <c r="AB2220" t="s">
        <v>2230</v>
      </c>
    </row>
    <row r="2221" spans="1:28" ht="15" hidden="1" customHeight="1" x14ac:dyDescent="0.2">
      <c r="A2221" t="s">
        <v>5566</v>
      </c>
      <c r="B2221" t="s">
        <v>5567</v>
      </c>
      <c r="C2221" s="50">
        <f t="shared" ca="1" si="173"/>
        <v>2</v>
      </c>
      <c r="D2221" t="s">
        <v>1882</v>
      </c>
      <c r="F2221" s="34" t="str">
        <f>IF(AND(V2221="TEXT",AB2221&lt;&gt;""),"Coded",VLOOKUP(V2221,Lists!$E$1:$F$12,2,FALSE))</f>
        <v>Coded</v>
      </c>
      <c r="G2221" s="50">
        <f t="shared" ca="1" si="174"/>
        <v>2</v>
      </c>
      <c r="H2221" t="s">
        <v>2208</v>
      </c>
      <c r="J2221" s="34" t="str">
        <f t="shared" si="171"/>
        <v/>
      </c>
      <c r="K2221" s="34" t="str">
        <f t="shared" si="172"/>
        <v/>
      </c>
      <c r="O2221" t="s">
        <v>1015</v>
      </c>
      <c r="P2221" s="34" t="str">
        <f t="shared" si="175"/>
        <v/>
      </c>
      <c r="V2221" t="s">
        <v>16</v>
      </c>
      <c r="W2221" t="s">
        <v>1885</v>
      </c>
      <c r="X2221" t="s">
        <v>1886</v>
      </c>
      <c r="Y2221" t="s">
        <v>1887</v>
      </c>
      <c r="Z2221" t="s">
        <v>1888</v>
      </c>
      <c r="AA2221" t="s">
        <v>2208</v>
      </c>
      <c r="AB2221" t="s">
        <v>2231</v>
      </c>
    </row>
    <row r="2222" spans="1:28" ht="15" hidden="1" customHeight="1" x14ac:dyDescent="0.2">
      <c r="A2222" t="s">
        <v>5566</v>
      </c>
      <c r="B2222" t="s">
        <v>5567</v>
      </c>
      <c r="C2222" s="50">
        <f t="shared" ca="1" si="173"/>
        <v>2</v>
      </c>
      <c r="D2222" t="s">
        <v>1882</v>
      </c>
      <c r="F2222" s="34" t="str">
        <f>IF(AND(V2222="TEXT",AB2222&lt;&gt;""),"Coded",VLOOKUP(V2222,Lists!$E$1:$F$12,2,FALSE))</f>
        <v>Coded</v>
      </c>
      <c r="G2222" s="50">
        <f t="shared" ca="1" si="174"/>
        <v>3</v>
      </c>
      <c r="H2222" t="s">
        <v>2213</v>
      </c>
      <c r="J2222" s="34" t="str">
        <f t="shared" si="171"/>
        <v/>
      </c>
      <c r="K2222" s="34" t="str">
        <f t="shared" si="172"/>
        <v/>
      </c>
      <c r="O2222" t="s">
        <v>1015</v>
      </c>
      <c r="P2222" s="34" t="str">
        <f t="shared" si="175"/>
        <v/>
      </c>
      <c r="V2222" t="s">
        <v>16</v>
      </c>
      <c r="W2222" t="s">
        <v>1885</v>
      </c>
      <c r="X2222" t="s">
        <v>1886</v>
      </c>
      <c r="Y2222" t="s">
        <v>1887</v>
      </c>
      <c r="Z2222" t="s">
        <v>1888</v>
      </c>
      <c r="AA2222" t="s">
        <v>2213</v>
      </c>
      <c r="AB2222" t="s">
        <v>2232</v>
      </c>
    </row>
    <row r="2223" spans="1:28" ht="15" hidden="1" customHeight="1" x14ac:dyDescent="0.2">
      <c r="A2223" t="s">
        <v>5566</v>
      </c>
      <c r="B2223" t="s">
        <v>5567</v>
      </c>
      <c r="C2223" s="50">
        <f t="shared" ca="1" si="173"/>
        <v>3</v>
      </c>
      <c r="D2223" t="s">
        <v>5569</v>
      </c>
      <c r="F2223" s="34" t="str">
        <f>IF(AND(V2223="TEXT",AB2223&lt;&gt;""),"Coded",VLOOKUP(V2223,Lists!$E$1:$F$12,2,FALSE))</f>
        <v>Numeric</v>
      </c>
      <c r="G2223" s="50" t="str">
        <f t="shared" ca="1" si="174"/>
        <v/>
      </c>
      <c r="H2223" t="s">
        <v>1015</v>
      </c>
      <c r="J2223" s="34" t="str">
        <f t="shared" si="171"/>
        <v>Integer zero or positive</v>
      </c>
      <c r="K2223" s="34" t="str">
        <f t="shared" si="172"/>
        <v/>
      </c>
      <c r="O2223" t="s">
        <v>5570</v>
      </c>
      <c r="P2223" s="34" t="str">
        <f t="shared" si="175"/>
        <v/>
      </c>
      <c r="V2223" t="s">
        <v>40</v>
      </c>
      <c r="W2223" t="s">
        <v>5571</v>
      </c>
      <c r="X2223" t="s">
        <v>5572</v>
      </c>
      <c r="Y2223" t="s">
        <v>1015</v>
      </c>
      <c r="Z2223" t="s">
        <v>1015</v>
      </c>
      <c r="AA2223" t="s">
        <v>1015</v>
      </c>
      <c r="AB2223" t="s">
        <v>1015</v>
      </c>
    </row>
    <row r="2224" spans="1:28" ht="15" hidden="1" customHeight="1" x14ac:dyDescent="0.2">
      <c r="A2224" t="s">
        <v>5566</v>
      </c>
      <c r="B2224" t="s">
        <v>5567</v>
      </c>
      <c r="C2224" s="50">
        <f t="shared" ca="1" si="173"/>
        <v>4</v>
      </c>
      <c r="D2224" t="s">
        <v>5573</v>
      </c>
      <c r="F2224" s="34" t="str">
        <f>IF(AND(V2224="TEXT",AB2224&lt;&gt;""),"Coded",VLOOKUP(V2224,Lists!$E$1:$F$12,2,FALSE))</f>
        <v>Numeric</v>
      </c>
      <c r="G2224" s="50" t="str">
        <f t="shared" ca="1" si="174"/>
        <v/>
      </c>
      <c r="H2224" t="s">
        <v>1015</v>
      </c>
      <c r="J2224" s="34" t="str">
        <f t="shared" si="171"/>
        <v>Integer zero or positive</v>
      </c>
      <c r="K2224" s="34" t="str">
        <f t="shared" si="172"/>
        <v/>
      </c>
      <c r="O2224" t="s">
        <v>1015</v>
      </c>
      <c r="P2224" s="34" t="str">
        <f t="shared" si="175"/>
        <v/>
      </c>
      <c r="V2224" t="s">
        <v>40</v>
      </c>
      <c r="W2224" t="s">
        <v>5574</v>
      </c>
      <c r="X2224" t="s">
        <v>5575</v>
      </c>
      <c r="Y2224" t="s">
        <v>1015</v>
      </c>
      <c r="Z2224" t="s">
        <v>1015</v>
      </c>
      <c r="AA2224" t="s">
        <v>1015</v>
      </c>
      <c r="AB2224" t="s">
        <v>1015</v>
      </c>
    </row>
    <row r="2225" spans="1:28" ht="15" hidden="1" customHeight="1" x14ac:dyDescent="0.2">
      <c r="A2225" t="s">
        <v>5566</v>
      </c>
      <c r="B2225" t="s">
        <v>5567</v>
      </c>
      <c r="C2225" s="50">
        <f t="shared" ca="1" si="173"/>
        <v>5</v>
      </c>
      <c r="D2225" t="s">
        <v>1890</v>
      </c>
      <c r="F2225" s="34" t="str">
        <f>IF(AND(V2225="TEXT",AB2225&lt;&gt;""),"Coded",VLOOKUP(V2225,Lists!$E$1:$F$12,2,FALSE))</f>
        <v>Numeric</v>
      </c>
      <c r="G2225" s="50" t="str">
        <f t="shared" ca="1" si="174"/>
        <v/>
      </c>
      <c r="H2225" t="s">
        <v>3252</v>
      </c>
      <c r="J2225" s="34" t="str">
        <f t="shared" si="171"/>
        <v>Integer zero or positive</v>
      </c>
      <c r="K2225" s="34" t="str">
        <f t="shared" si="172"/>
        <v/>
      </c>
      <c r="O2225" t="s">
        <v>1015</v>
      </c>
      <c r="P2225" s="34" t="str">
        <f t="shared" si="175"/>
        <v/>
      </c>
      <c r="V2225" t="s">
        <v>40</v>
      </c>
      <c r="W2225" t="s">
        <v>1892</v>
      </c>
      <c r="X2225" t="s">
        <v>1893</v>
      </c>
      <c r="Y2225" t="s">
        <v>1894</v>
      </c>
      <c r="Z2225" t="s">
        <v>1895</v>
      </c>
      <c r="AA2225" t="s">
        <v>3252</v>
      </c>
      <c r="AB2225" t="s">
        <v>3253</v>
      </c>
    </row>
    <row r="2226" spans="1:28" ht="15" hidden="1" customHeight="1" x14ac:dyDescent="0.2">
      <c r="A2226" t="s">
        <v>5566</v>
      </c>
      <c r="B2226" t="s">
        <v>5567</v>
      </c>
      <c r="C2226" s="50">
        <f t="shared" ca="1" si="173"/>
        <v>5</v>
      </c>
      <c r="D2226" t="s">
        <v>1890</v>
      </c>
      <c r="F2226" s="34" t="str">
        <f>IF(AND(V2226="TEXT",AB2226&lt;&gt;""),"Coded",VLOOKUP(V2226,Lists!$E$1:$F$12,2,FALSE))</f>
        <v>Numeric</v>
      </c>
      <c r="G2226" s="50" t="str">
        <f t="shared" ca="1" si="174"/>
        <v/>
      </c>
      <c r="H2226" t="s">
        <v>3256</v>
      </c>
      <c r="J2226" s="34" t="str">
        <f t="shared" si="171"/>
        <v>Integer zero or positive</v>
      </c>
      <c r="K2226" s="34" t="str">
        <f t="shared" si="172"/>
        <v/>
      </c>
      <c r="O2226" t="s">
        <v>1015</v>
      </c>
      <c r="P2226" s="34" t="str">
        <f t="shared" si="175"/>
        <v/>
      </c>
      <c r="V2226" t="s">
        <v>40</v>
      </c>
      <c r="W2226" t="s">
        <v>1892</v>
      </c>
      <c r="X2226" t="s">
        <v>1893</v>
      </c>
      <c r="Y2226" t="s">
        <v>1894</v>
      </c>
      <c r="Z2226" t="s">
        <v>1895</v>
      </c>
      <c r="AA2226" t="s">
        <v>3256</v>
      </c>
      <c r="AB2226" t="s">
        <v>3257</v>
      </c>
    </row>
    <row r="2227" spans="1:28" ht="15" hidden="1" customHeight="1" x14ac:dyDescent="0.2">
      <c r="A2227" t="s">
        <v>5566</v>
      </c>
      <c r="B2227" t="s">
        <v>5567</v>
      </c>
      <c r="C2227" s="50">
        <f t="shared" ca="1" si="173"/>
        <v>5</v>
      </c>
      <c r="D2227" t="s">
        <v>1890</v>
      </c>
      <c r="F2227" s="34" t="str">
        <f>IF(AND(V2227="TEXT",AB2227&lt;&gt;""),"Coded",VLOOKUP(V2227,Lists!$E$1:$F$12,2,FALSE))</f>
        <v>Numeric</v>
      </c>
      <c r="G2227" s="50" t="str">
        <f t="shared" ca="1" si="174"/>
        <v/>
      </c>
      <c r="H2227" t="s">
        <v>3260</v>
      </c>
      <c r="J2227" s="34" t="str">
        <f t="shared" si="171"/>
        <v>Integer zero or positive</v>
      </c>
      <c r="K2227" s="34" t="str">
        <f t="shared" si="172"/>
        <v/>
      </c>
      <c r="O2227" t="s">
        <v>1015</v>
      </c>
      <c r="P2227" s="34" t="str">
        <f t="shared" si="175"/>
        <v/>
      </c>
      <c r="V2227" t="s">
        <v>40</v>
      </c>
      <c r="W2227" t="s">
        <v>1892</v>
      </c>
      <c r="X2227" t="s">
        <v>1893</v>
      </c>
      <c r="Y2227" t="s">
        <v>1894</v>
      </c>
      <c r="Z2227" t="s">
        <v>1895</v>
      </c>
      <c r="AA2227" t="s">
        <v>3260</v>
      </c>
      <c r="AB2227" t="s">
        <v>3261</v>
      </c>
    </row>
    <row r="2228" spans="1:28" ht="15" hidden="1" customHeight="1" x14ac:dyDescent="0.2">
      <c r="A2228" t="s">
        <v>5566</v>
      </c>
      <c r="B2228" t="s">
        <v>5567</v>
      </c>
      <c r="C2228" s="50">
        <f t="shared" ca="1" si="173"/>
        <v>5</v>
      </c>
      <c r="D2228" t="s">
        <v>1890</v>
      </c>
      <c r="F2228" s="34" t="str">
        <f>IF(AND(V2228="TEXT",AB2228&lt;&gt;""),"Coded",VLOOKUP(V2228,Lists!$E$1:$F$12,2,FALSE))</f>
        <v>Numeric</v>
      </c>
      <c r="G2228" s="50" t="str">
        <f t="shared" ca="1" si="174"/>
        <v/>
      </c>
      <c r="H2228" t="s">
        <v>3264</v>
      </c>
      <c r="J2228" s="34" t="str">
        <f t="shared" si="171"/>
        <v>Integer zero or positive</v>
      </c>
      <c r="K2228" s="34" t="str">
        <f t="shared" si="172"/>
        <v/>
      </c>
      <c r="O2228" t="s">
        <v>1015</v>
      </c>
      <c r="P2228" s="34" t="str">
        <f t="shared" si="175"/>
        <v/>
      </c>
      <c r="V2228" t="s">
        <v>40</v>
      </c>
      <c r="W2228" t="s">
        <v>1892</v>
      </c>
      <c r="X2228" t="s">
        <v>1893</v>
      </c>
      <c r="Y2228" t="s">
        <v>1894</v>
      </c>
      <c r="Z2228" t="s">
        <v>1895</v>
      </c>
      <c r="AA2228" t="s">
        <v>3264</v>
      </c>
      <c r="AB2228" t="s">
        <v>3265</v>
      </c>
    </row>
    <row r="2229" spans="1:28" ht="15" hidden="1" customHeight="1" x14ac:dyDescent="0.2">
      <c r="A2229" t="s">
        <v>5566</v>
      </c>
      <c r="B2229" t="s">
        <v>5567</v>
      </c>
      <c r="C2229" s="50">
        <f t="shared" ca="1" si="173"/>
        <v>5</v>
      </c>
      <c r="D2229" t="s">
        <v>1890</v>
      </c>
      <c r="F2229" s="34" t="str">
        <f>IF(AND(V2229="TEXT",AB2229&lt;&gt;""),"Coded",VLOOKUP(V2229,Lists!$E$1:$F$12,2,FALSE))</f>
        <v>Numeric</v>
      </c>
      <c r="G2229" s="50" t="str">
        <f t="shared" ca="1" si="174"/>
        <v/>
      </c>
      <c r="H2229" t="s">
        <v>3268</v>
      </c>
      <c r="J2229" s="34" t="str">
        <f t="shared" si="171"/>
        <v>Integer zero or positive</v>
      </c>
      <c r="K2229" s="34" t="str">
        <f t="shared" si="172"/>
        <v/>
      </c>
      <c r="O2229" t="s">
        <v>1015</v>
      </c>
      <c r="P2229" s="34" t="str">
        <f t="shared" si="175"/>
        <v/>
      </c>
      <c r="V2229" t="s">
        <v>40</v>
      </c>
      <c r="W2229" t="s">
        <v>1892</v>
      </c>
      <c r="X2229" t="s">
        <v>1893</v>
      </c>
      <c r="Y2229" t="s">
        <v>1894</v>
      </c>
      <c r="Z2229" t="s">
        <v>1895</v>
      </c>
      <c r="AA2229" t="s">
        <v>3268</v>
      </c>
      <c r="AB2229" t="s">
        <v>3269</v>
      </c>
    </row>
    <row r="2230" spans="1:28" ht="15" hidden="1" customHeight="1" x14ac:dyDescent="0.2">
      <c r="A2230" t="s">
        <v>5566</v>
      </c>
      <c r="B2230" t="s">
        <v>5567</v>
      </c>
      <c r="C2230" s="50">
        <f t="shared" ca="1" si="173"/>
        <v>5</v>
      </c>
      <c r="D2230" t="s">
        <v>1890</v>
      </c>
      <c r="F2230" s="34" t="str">
        <f>IF(AND(V2230="TEXT",AB2230&lt;&gt;""),"Coded",VLOOKUP(V2230,Lists!$E$1:$F$12,2,FALSE))</f>
        <v>Numeric</v>
      </c>
      <c r="G2230" s="50" t="str">
        <f t="shared" ca="1" si="174"/>
        <v/>
      </c>
      <c r="H2230" t="s">
        <v>3272</v>
      </c>
      <c r="J2230" s="34" t="str">
        <f t="shared" si="171"/>
        <v>Integer zero or positive</v>
      </c>
      <c r="K2230" s="34" t="str">
        <f t="shared" si="172"/>
        <v/>
      </c>
      <c r="O2230" t="s">
        <v>1015</v>
      </c>
      <c r="P2230" s="34" t="str">
        <f t="shared" si="175"/>
        <v/>
      </c>
      <c r="V2230" t="s">
        <v>40</v>
      </c>
      <c r="W2230" t="s">
        <v>1892</v>
      </c>
      <c r="X2230" t="s">
        <v>1893</v>
      </c>
      <c r="Y2230" t="s">
        <v>1894</v>
      </c>
      <c r="Z2230" t="s">
        <v>1895</v>
      </c>
      <c r="AA2230" t="s">
        <v>3272</v>
      </c>
      <c r="AB2230" t="s">
        <v>3273</v>
      </c>
    </row>
    <row r="2231" spans="1:28" ht="15" hidden="1" customHeight="1" x14ac:dyDescent="0.2">
      <c r="A2231" t="s">
        <v>5566</v>
      </c>
      <c r="B2231" t="s">
        <v>5567</v>
      </c>
      <c r="C2231" s="50">
        <f t="shared" ca="1" si="173"/>
        <v>5</v>
      </c>
      <c r="D2231" t="s">
        <v>1890</v>
      </c>
      <c r="F2231" s="34" t="str">
        <f>IF(AND(V2231="TEXT",AB2231&lt;&gt;""),"Coded",VLOOKUP(V2231,Lists!$E$1:$F$12,2,FALSE))</f>
        <v>Numeric</v>
      </c>
      <c r="G2231" s="50" t="str">
        <f t="shared" ca="1" si="174"/>
        <v/>
      </c>
      <c r="H2231" t="s">
        <v>3276</v>
      </c>
      <c r="J2231" s="34" t="str">
        <f t="shared" si="171"/>
        <v>Integer zero or positive</v>
      </c>
      <c r="K2231" s="34" t="str">
        <f t="shared" si="172"/>
        <v/>
      </c>
      <c r="O2231" t="s">
        <v>1015</v>
      </c>
      <c r="P2231" s="34" t="str">
        <f t="shared" si="175"/>
        <v/>
      </c>
      <c r="V2231" t="s">
        <v>40</v>
      </c>
      <c r="W2231" t="s">
        <v>1892</v>
      </c>
      <c r="X2231" t="s">
        <v>1893</v>
      </c>
      <c r="Y2231" t="s">
        <v>1894</v>
      </c>
      <c r="Z2231" t="s">
        <v>1895</v>
      </c>
      <c r="AA2231" t="s">
        <v>3276</v>
      </c>
      <c r="AB2231" t="s">
        <v>3277</v>
      </c>
    </row>
    <row r="2232" spans="1:28" ht="15" hidden="1" customHeight="1" x14ac:dyDescent="0.2">
      <c r="A2232" t="s">
        <v>5566</v>
      </c>
      <c r="B2232" t="s">
        <v>5567</v>
      </c>
      <c r="C2232" s="50">
        <f t="shared" ca="1" si="173"/>
        <v>5</v>
      </c>
      <c r="D2232" t="s">
        <v>1890</v>
      </c>
      <c r="F2232" s="34" t="str">
        <f>IF(AND(V2232="TEXT",AB2232&lt;&gt;""),"Coded",VLOOKUP(V2232,Lists!$E$1:$F$12,2,FALSE))</f>
        <v>Numeric</v>
      </c>
      <c r="G2232" s="50" t="str">
        <f t="shared" ca="1" si="174"/>
        <v/>
      </c>
      <c r="H2232" t="s">
        <v>3280</v>
      </c>
      <c r="J2232" s="34" t="str">
        <f t="shared" si="171"/>
        <v>Integer zero or positive</v>
      </c>
      <c r="K2232" s="34" t="str">
        <f t="shared" si="172"/>
        <v/>
      </c>
      <c r="O2232" t="s">
        <v>1015</v>
      </c>
      <c r="P2232" s="34" t="str">
        <f t="shared" si="175"/>
        <v/>
      </c>
      <c r="V2232" t="s">
        <v>40</v>
      </c>
      <c r="W2232" t="s">
        <v>1892</v>
      </c>
      <c r="X2232" t="s">
        <v>1893</v>
      </c>
      <c r="Y2232" t="s">
        <v>1894</v>
      </c>
      <c r="Z2232" t="s">
        <v>1895</v>
      </c>
      <c r="AA2232" t="s">
        <v>3280</v>
      </c>
      <c r="AB2232" t="s">
        <v>3281</v>
      </c>
    </row>
    <row r="2233" spans="1:28" ht="15" hidden="1" customHeight="1" x14ac:dyDescent="0.2">
      <c r="A2233" t="s">
        <v>5566</v>
      </c>
      <c r="B2233" t="s">
        <v>5567</v>
      </c>
      <c r="C2233" s="50">
        <f t="shared" ca="1" si="173"/>
        <v>5</v>
      </c>
      <c r="D2233" t="s">
        <v>1890</v>
      </c>
      <c r="F2233" s="34" t="str">
        <f>IF(AND(V2233="TEXT",AB2233&lt;&gt;""),"Coded",VLOOKUP(V2233,Lists!$E$1:$F$12,2,FALSE))</f>
        <v>Numeric</v>
      </c>
      <c r="G2233" s="50" t="str">
        <f t="shared" ca="1" si="174"/>
        <v/>
      </c>
      <c r="H2233" t="s">
        <v>3284</v>
      </c>
      <c r="J2233" s="34" t="str">
        <f t="shared" si="171"/>
        <v>Integer zero or positive</v>
      </c>
      <c r="K2233" s="34" t="str">
        <f t="shared" si="172"/>
        <v/>
      </c>
      <c r="O2233" t="s">
        <v>1015</v>
      </c>
      <c r="P2233" s="34" t="str">
        <f t="shared" si="175"/>
        <v/>
      </c>
      <c r="V2233" t="s">
        <v>40</v>
      </c>
      <c r="W2233" t="s">
        <v>1892</v>
      </c>
      <c r="X2233" t="s">
        <v>1893</v>
      </c>
      <c r="Y2233" t="s">
        <v>1894</v>
      </c>
      <c r="Z2233" t="s">
        <v>1895</v>
      </c>
      <c r="AA2233" t="s">
        <v>3284</v>
      </c>
      <c r="AB2233" t="s">
        <v>3285</v>
      </c>
    </row>
    <row r="2234" spans="1:28" ht="15" hidden="1" customHeight="1" x14ac:dyDescent="0.2">
      <c r="A2234" t="s">
        <v>5566</v>
      </c>
      <c r="B2234" t="s">
        <v>5567</v>
      </c>
      <c r="C2234" s="50">
        <f t="shared" ca="1" si="173"/>
        <v>5</v>
      </c>
      <c r="D2234" t="s">
        <v>1890</v>
      </c>
      <c r="F2234" s="34" t="str">
        <f>IF(AND(V2234="TEXT",AB2234&lt;&gt;""),"Coded",VLOOKUP(V2234,Lists!$E$1:$F$12,2,FALSE))</f>
        <v>Numeric</v>
      </c>
      <c r="G2234" s="50" t="str">
        <f t="shared" ca="1" si="174"/>
        <v/>
      </c>
      <c r="H2234" t="s">
        <v>3289</v>
      </c>
      <c r="J2234" s="34" t="str">
        <f t="shared" si="171"/>
        <v>Integer zero or positive</v>
      </c>
      <c r="K2234" s="34" t="str">
        <f t="shared" si="172"/>
        <v/>
      </c>
      <c r="O2234" t="s">
        <v>1015</v>
      </c>
      <c r="P2234" s="34" t="str">
        <f t="shared" si="175"/>
        <v/>
      </c>
      <c r="V2234" t="s">
        <v>40</v>
      </c>
      <c r="W2234" t="s">
        <v>1892</v>
      </c>
      <c r="X2234" t="s">
        <v>1893</v>
      </c>
      <c r="Y2234" t="s">
        <v>1894</v>
      </c>
      <c r="Z2234" t="s">
        <v>1895</v>
      </c>
      <c r="AA2234" t="s">
        <v>3289</v>
      </c>
      <c r="AB2234" t="s">
        <v>3290</v>
      </c>
    </row>
    <row r="2235" spans="1:28" ht="15" hidden="1" customHeight="1" x14ac:dyDescent="0.2">
      <c r="A2235" t="s">
        <v>5566</v>
      </c>
      <c r="B2235" t="s">
        <v>5567</v>
      </c>
      <c r="C2235" s="50">
        <f t="shared" ca="1" si="173"/>
        <v>6</v>
      </c>
      <c r="D2235" t="s">
        <v>1896</v>
      </c>
      <c r="F2235" s="34" t="str">
        <f>IF(AND(V2235="TEXT",AB2235&lt;&gt;""),"Coded",VLOOKUP(V2235,Lists!$E$1:$F$12,2,FALSE))</f>
        <v>Text</v>
      </c>
      <c r="G2235" s="50" t="str">
        <f t="shared" ca="1" si="174"/>
        <v/>
      </c>
      <c r="H2235" t="s">
        <v>1015</v>
      </c>
      <c r="J2235" s="34" t="str">
        <f t="shared" si="171"/>
        <v/>
      </c>
      <c r="K2235" s="34">
        <f t="shared" si="172"/>
        <v>50</v>
      </c>
      <c r="O2235" t="s">
        <v>5576</v>
      </c>
      <c r="P2235" s="34" t="str">
        <f t="shared" si="175"/>
        <v/>
      </c>
      <c r="V2235" t="s">
        <v>16</v>
      </c>
      <c r="W2235" t="s">
        <v>1899</v>
      </c>
      <c r="X2235" t="s">
        <v>1900</v>
      </c>
      <c r="Y2235" t="s">
        <v>1015</v>
      </c>
      <c r="Z2235" t="s">
        <v>1015</v>
      </c>
      <c r="AA2235" t="s">
        <v>1015</v>
      </c>
      <c r="AB2235" t="s">
        <v>1015</v>
      </c>
    </row>
    <row r="2236" spans="1:28" ht="15" hidden="1" customHeight="1" x14ac:dyDescent="0.2">
      <c r="A2236" t="s">
        <v>5566</v>
      </c>
      <c r="B2236" t="s">
        <v>5577</v>
      </c>
      <c r="C2236" s="50">
        <f t="shared" ca="1" si="173"/>
        <v>7</v>
      </c>
      <c r="D2236" t="s">
        <v>2780</v>
      </c>
      <c r="F2236" s="34" t="str">
        <f>IF(AND(V2236="TEXT",AB2236&lt;&gt;""),"Coded",VLOOKUP(V2236,Lists!$E$1:$F$12,2,FALSE))</f>
        <v>Coded</v>
      </c>
      <c r="G2236" s="50">
        <f t="shared" ca="1" si="174"/>
        <v>1</v>
      </c>
      <c r="H2236" t="s">
        <v>2781</v>
      </c>
      <c r="J2236" s="34" t="str">
        <f t="shared" si="171"/>
        <v/>
      </c>
      <c r="K2236" s="34" t="str">
        <f t="shared" si="172"/>
        <v/>
      </c>
      <c r="O2236" t="s">
        <v>1015</v>
      </c>
      <c r="P2236" s="34" t="str">
        <f t="shared" si="175"/>
        <v/>
      </c>
      <c r="V2236" t="s">
        <v>16</v>
      </c>
      <c r="W2236" t="s">
        <v>1304</v>
      </c>
      <c r="X2236" t="s">
        <v>1305</v>
      </c>
      <c r="Y2236" t="s">
        <v>1306</v>
      </c>
      <c r="Z2236" t="s">
        <v>1307</v>
      </c>
      <c r="AA2236" t="s">
        <v>2781</v>
      </c>
      <c r="AB2236" t="s">
        <v>2782</v>
      </c>
    </row>
    <row r="2237" spans="1:28" ht="15" hidden="1" customHeight="1" x14ac:dyDescent="0.2">
      <c r="A2237" t="s">
        <v>5566</v>
      </c>
      <c r="B2237" t="s">
        <v>5577</v>
      </c>
      <c r="C2237" s="50">
        <f t="shared" ca="1" si="173"/>
        <v>7</v>
      </c>
      <c r="D2237" t="s">
        <v>2780</v>
      </c>
      <c r="F2237" s="34" t="str">
        <f>IF(AND(V2237="TEXT",AB2237&lt;&gt;""),"Coded",VLOOKUP(V2237,Lists!$E$1:$F$12,2,FALSE))</f>
        <v>Coded</v>
      </c>
      <c r="G2237" s="50">
        <f t="shared" ca="1" si="174"/>
        <v>2</v>
      </c>
      <c r="H2237" t="s">
        <v>2783</v>
      </c>
      <c r="J2237" s="34" t="str">
        <f t="shared" si="171"/>
        <v/>
      </c>
      <c r="K2237" s="34" t="str">
        <f t="shared" si="172"/>
        <v/>
      </c>
      <c r="O2237" t="s">
        <v>1015</v>
      </c>
      <c r="P2237" s="34" t="str">
        <f t="shared" si="175"/>
        <v/>
      </c>
      <c r="V2237" t="s">
        <v>16</v>
      </c>
      <c r="W2237" t="s">
        <v>1304</v>
      </c>
      <c r="X2237" t="s">
        <v>1305</v>
      </c>
      <c r="Y2237" t="s">
        <v>1306</v>
      </c>
      <c r="Z2237" t="s">
        <v>1307</v>
      </c>
      <c r="AA2237" t="s">
        <v>2783</v>
      </c>
      <c r="AB2237" t="s">
        <v>2784</v>
      </c>
    </row>
    <row r="2238" spans="1:28" ht="15" hidden="1" customHeight="1" x14ac:dyDescent="0.2">
      <c r="A2238" t="s">
        <v>5566</v>
      </c>
      <c r="B2238" t="s">
        <v>5577</v>
      </c>
      <c r="C2238" s="50">
        <f t="shared" ca="1" si="173"/>
        <v>7</v>
      </c>
      <c r="D2238" t="s">
        <v>2780</v>
      </c>
      <c r="F2238" s="34" t="str">
        <f>IF(AND(V2238="TEXT",AB2238&lt;&gt;""),"Coded",VLOOKUP(V2238,Lists!$E$1:$F$12,2,FALSE))</f>
        <v>Coded</v>
      </c>
      <c r="G2238" s="50">
        <f t="shared" ca="1" si="174"/>
        <v>3</v>
      </c>
      <c r="H2238" t="s">
        <v>2785</v>
      </c>
      <c r="J2238" s="34" t="str">
        <f t="shared" si="171"/>
        <v/>
      </c>
      <c r="K2238" s="34" t="str">
        <f t="shared" si="172"/>
        <v/>
      </c>
      <c r="O2238" t="s">
        <v>1015</v>
      </c>
      <c r="P2238" s="34" t="str">
        <f t="shared" si="175"/>
        <v/>
      </c>
      <c r="V2238" t="s">
        <v>16</v>
      </c>
      <c r="W2238" t="s">
        <v>1304</v>
      </c>
      <c r="X2238" t="s">
        <v>1305</v>
      </c>
      <c r="Y2238" t="s">
        <v>1306</v>
      </c>
      <c r="Z2238" t="s">
        <v>1307</v>
      </c>
      <c r="AA2238" t="s">
        <v>2785</v>
      </c>
      <c r="AB2238" t="s">
        <v>2786</v>
      </c>
    </row>
    <row r="2239" spans="1:28" ht="15" hidden="1" customHeight="1" x14ac:dyDescent="0.2">
      <c r="A2239" t="s">
        <v>5566</v>
      </c>
      <c r="B2239" t="s">
        <v>5577</v>
      </c>
      <c r="C2239" s="50">
        <f t="shared" ca="1" si="173"/>
        <v>7</v>
      </c>
      <c r="D2239" t="s">
        <v>2780</v>
      </c>
      <c r="F2239" s="34" t="str">
        <f>IF(AND(V2239="TEXT",AB2239&lt;&gt;""),"Coded",VLOOKUP(V2239,Lists!$E$1:$F$12,2,FALSE))</f>
        <v>Coded</v>
      </c>
      <c r="G2239" s="50">
        <f t="shared" ca="1" si="174"/>
        <v>4</v>
      </c>
      <c r="H2239" t="s">
        <v>2787</v>
      </c>
      <c r="J2239" s="34" t="str">
        <f t="shared" si="171"/>
        <v/>
      </c>
      <c r="K2239" s="34" t="str">
        <f t="shared" si="172"/>
        <v/>
      </c>
      <c r="O2239" t="s">
        <v>1015</v>
      </c>
      <c r="P2239" s="34" t="str">
        <f t="shared" si="175"/>
        <v/>
      </c>
      <c r="V2239" t="s">
        <v>16</v>
      </c>
      <c r="W2239" t="s">
        <v>1304</v>
      </c>
      <c r="X2239" t="s">
        <v>1305</v>
      </c>
      <c r="Y2239" t="s">
        <v>1306</v>
      </c>
      <c r="Z2239" t="s">
        <v>1307</v>
      </c>
      <c r="AA2239" t="s">
        <v>2787</v>
      </c>
      <c r="AB2239" t="s">
        <v>2788</v>
      </c>
    </row>
    <row r="2240" spans="1:28" ht="15" hidden="1" customHeight="1" x14ac:dyDescent="0.2">
      <c r="A2240" t="s">
        <v>5566</v>
      </c>
      <c r="B2240" t="s">
        <v>5577</v>
      </c>
      <c r="C2240" s="50">
        <f t="shared" ca="1" si="173"/>
        <v>7</v>
      </c>
      <c r="D2240" t="s">
        <v>2780</v>
      </c>
      <c r="F2240" s="34" t="str">
        <f>IF(AND(V2240="TEXT",AB2240&lt;&gt;""),"Coded",VLOOKUP(V2240,Lists!$E$1:$F$12,2,FALSE))</f>
        <v>Coded</v>
      </c>
      <c r="G2240" s="50">
        <f t="shared" ca="1" si="174"/>
        <v>5</v>
      </c>
      <c r="H2240" t="s">
        <v>2789</v>
      </c>
      <c r="J2240" s="34" t="str">
        <f t="shared" si="171"/>
        <v/>
      </c>
      <c r="K2240" s="34" t="str">
        <f t="shared" si="172"/>
        <v/>
      </c>
      <c r="O2240" t="s">
        <v>1015</v>
      </c>
      <c r="P2240" s="34" t="str">
        <f t="shared" si="175"/>
        <v/>
      </c>
      <c r="V2240" t="s">
        <v>16</v>
      </c>
      <c r="W2240" t="s">
        <v>1304</v>
      </c>
      <c r="X2240" t="s">
        <v>1305</v>
      </c>
      <c r="Y2240" t="s">
        <v>1306</v>
      </c>
      <c r="Z2240" t="s">
        <v>1307</v>
      </c>
      <c r="AA2240" t="s">
        <v>2789</v>
      </c>
      <c r="AB2240" t="s">
        <v>2790</v>
      </c>
    </row>
    <row r="2241" spans="1:28" ht="15" hidden="1" customHeight="1" x14ac:dyDescent="0.2">
      <c r="A2241" t="s">
        <v>5566</v>
      </c>
      <c r="B2241" t="s">
        <v>5577</v>
      </c>
      <c r="C2241" s="50">
        <f t="shared" ca="1" si="173"/>
        <v>8</v>
      </c>
      <c r="D2241" t="s">
        <v>1256</v>
      </c>
      <c r="F2241" s="34" t="str">
        <f>IF(AND(V2241="TEXT",AB2241&lt;&gt;""),"Coded",VLOOKUP(V2241,Lists!$E$1:$F$12,2,FALSE))</f>
        <v>Text</v>
      </c>
      <c r="G2241" s="50" t="str">
        <f t="shared" ca="1" si="174"/>
        <v/>
      </c>
      <c r="H2241" t="s">
        <v>1015</v>
      </c>
      <c r="J2241" s="34" t="str">
        <f t="shared" si="171"/>
        <v/>
      </c>
      <c r="K2241" s="34">
        <f t="shared" si="172"/>
        <v>50</v>
      </c>
      <c r="O2241" t="s">
        <v>1015</v>
      </c>
      <c r="P2241" s="34" t="str">
        <f t="shared" si="175"/>
        <v/>
      </c>
      <c r="V2241" t="s">
        <v>16</v>
      </c>
      <c r="W2241" t="s">
        <v>1915</v>
      </c>
      <c r="X2241" t="s">
        <v>1916</v>
      </c>
      <c r="Y2241" t="s">
        <v>1015</v>
      </c>
      <c r="Z2241" t="s">
        <v>1015</v>
      </c>
      <c r="AA2241" t="s">
        <v>1015</v>
      </c>
      <c r="AB2241" t="s">
        <v>1015</v>
      </c>
    </row>
    <row r="2242" spans="1:28" ht="15" hidden="1" customHeight="1" x14ac:dyDescent="0.2">
      <c r="A2242" t="s">
        <v>5566</v>
      </c>
      <c r="B2242" t="s">
        <v>5577</v>
      </c>
      <c r="C2242" s="50">
        <f t="shared" ca="1" si="173"/>
        <v>9</v>
      </c>
      <c r="D2242" t="s">
        <v>5578</v>
      </c>
      <c r="F2242" s="34" t="str">
        <f>IF(AND(V2242="TEXT",AB2242&lt;&gt;""),"Coded",VLOOKUP(V2242,Lists!$E$1:$F$12,2,FALSE))</f>
        <v>Numeric</v>
      </c>
      <c r="G2242" s="50" t="str">
        <f t="shared" ca="1" si="174"/>
        <v/>
      </c>
      <c r="H2242" t="s">
        <v>1015</v>
      </c>
      <c r="J2242" s="34" t="str">
        <f t="shared" si="171"/>
        <v>Integer</v>
      </c>
      <c r="K2242" s="34" t="str">
        <f t="shared" si="172"/>
        <v/>
      </c>
      <c r="O2242" t="s">
        <v>5579</v>
      </c>
      <c r="P2242" s="34" t="str">
        <f t="shared" si="175"/>
        <v/>
      </c>
      <c r="V2242" t="s">
        <v>20</v>
      </c>
      <c r="W2242" t="s">
        <v>5580</v>
      </c>
      <c r="X2242" t="s">
        <v>5581</v>
      </c>
      <c r="Y2242" t="s">
        <v>1015</v>
      </c>
      <c r="Z2242" t="s">
        <v>1015</v>
      </c>
      <c r="AA2242" t="s">
        <v>1015</v>
      </c>
      <c r="AB2242" t="s">
        <v>1015</v>
      </c>
    </row>
    <row r="2243" spans="1:28" ht="15" hidden="1" customHeight="1" x14ac:dyDescent="0.2">
      <c r="A2243" t="s">
        <v>5566</v>
      </c>
      <c r="B2243" t="s">
        <v>5577</v>
      </c>
      <c r="C2243" s="50">
        <f t="shared" ca="1" si="173"/>
        <v>10</v>
      </c>
      <c r="D2243" t="s">
        <v>1604</v>
      </c>
      <c r="F2243" s="34" t="str">
        <f>IF(AND(V2243="TEXT",AB2243&lt;&gt;""),"Coded",VLOOKUP(V2243,Lists!$E$1:$F$12,2,FALSE))</f>
        <v>Numeric</v>
      </c>
      <c r="G2243" s="50" t="str">
        <f t="shared" ca="1" si="174"/>
        <v/>
      </c>
      <c r="H2243" t="s">
        <v>2797</v>
      </c>
      <c r="J2243" s="34" t="str">
        <f t="shared" ref="J2243:J2288" si="176">IF(V2243="BOOLEAN","Yes/no",IF(V2243="TRUE_ONLY","True only",IF(V2243="INTEGER","Integer",IF(V2243="INTEGER_ZERO_OR_POSITIVE","Integer zero or positive",""))))</f>
        <v>Integer zero or positive</v>
      </c>
      <c r="K2243" s="34" t="str">
        <f t="shared" ref="K2243:K2288" si="177">IF(V2243="LONG_TEXT",255,IF(AND(V2243="TEXT",AB2243=""),50,""))</f>
        <v/>
      </c>
      <c r="O2243" t="s">
        <v>1015</v>
      </c>
      <c r="P2243" s="34" t="str">
        <f t="shared" si="175"/>
        <v/>
      </c>
      <c r="V2243" t="s">
        <v>40</v>
      </c>
      <c r="W2243" t="s">
        <v>1921</v>
      </c>
      <c r="X2243" t="s">
        <v>1922</v>
      </c>
      <c r="Y2243" t="s">
        <v>1923</v>
      </c>
      <c r="Z2243" t="s">
        <v>1924</v>
      </c>
      <c r="AA2243" t="s">
        <v>2797</v>
      </c>
      <c r="AB2243" t="s">
        <v>5582</v>
      </c>
    </row>
    <row r="2244" spans="1:28" ht="15" hidden="1" customHeight="1" x14ac:dyDescent="0.2">
      <c r="A2244" t="s">
        <v>5566</v>
      </c>
      <c r="B2244" t="s">
        <v>5577</v>
      </c>
      <c r="C2244" s="50">
        <f t="shared" ref="C2244:C2288" ca="1" si="178">IF(A2244&lt;&gt;OFFSET(A2244,-1,0),1,OFFSET(C2244,-1,0)+IF(D2244=OFFSET(D2244,-1,0),0,1))</f>
        <v>10</v>
      </c>
      <c r="D2244" t="s">
        <v>1604</v>
      </c>
      <c r="F2244" s="34" t="str">
        <f>IF(AND(V2244="TEXT",AB2244&lt;&gt;""),"Coded",VLOOKUP(V2244,Lists!$E$1:$F$12,2,FALSE))</f>
        <v>Numeric</v>
      </c>
      <c r="G2244" s="50" t="str">
        <f t="shared" ca="1" si="174"/>
        <v/>
      </c>
      <c r="H2244" t="s">
        <v>2801</v>
      </c>
      <c r="J2244" s="34" t="str">
        <f t="shared" si="176"/>
        <v>Integer zero or positive</v>
      </c>
      <c r="K2244" s="34" t="str">
        <f t="shared" si="177"/>
        <v/>
      </c>
      <c r="O2244" t="s">
        <v>1015</v>
      </c>
      <c r="P2244" s="34" t="str">
        <f t="shared" si="175"/>
        <v/>
      </c>
      <c r="V2244" t="s">
        <v>40</v>
      </c>
      <c r="W2244" t="s">
        <v>1921</v>
      </c>
      <c r="X2244" t="s">
        <v>1922</v>
      </c>
      <c r="Y2244" t="s">
        <v>1923</v>
      </c>
      <c r="Z2244" t="s">
        <v>1924</v>
      </c>
      <c r="AA2244" t="s">
        <v>2801</v>
      </c>
      <c r="AB2244" t="s">
        <v>5583</v>
      </c>
    </row>
    <row r="2245" spans="1:28" ht="15" hidden="1" customHeight="1" x14ac:dyDescent="0.2">
      <c r="A2245" t="s">
        <v>5566</v>
      </c>
      <c r="B2245" t="s">
        <v>5577</v>
      </c>
      <c r="C2245" s="50">
        <f t="shared" ca="1" si="178"/>
        <v>10</v>
      </c>
      <c r="D2245" t="s">
        <v>1604</v>
      </c>
      <c r="F2245" s="34" t="str">
        <f>IF(AND(V2245="TEXT",AB2245&lt;&gt;""),"Coded",VLOOKUP(V2245,Lists!$E$1:$F$12,2,FALSE))</f>
        <v>Numeric</v>
      </c>
      <c r="G2245" s="50" t="str">
        <f t="shared" ref="G2245:G2288" ca="1" si="179">IF(F2245="Coded",IF(D2245&lt;&gt;OFFSET(D2245,-1,0),1,_xlfn.MAXIFS(INDIRECT("G$1:G"&amp;ROW()-1),INDIRECT("A$1:A"&amp;ROW()-1),A2245,INDIRECT("D$1:D"&amp;ROW()-1),D2245)+1),"")</f>
        <v/>
      </c>
      <c r="H2245" t="s">
        <v>2805</v>
      </c>
      <c r="J2245" s="34" t="str">
        <f t="shared" si="176"/>
        <v>Integer zero or positive</v>
      </c>
      <c r="K2245" s="34" t="str">
        <f t="shared" si="177"/>
        <v/>
      </c>
      <c r="O2245" t="s">
        <v>1015</v>
      </c>
      <c r="P2245" s="34" t="str">
        <f t="shared" si="175"/>
        <v/>
      </c>
      <c r="V2245" t="s">
        <v>40</v>
      </c>
      <c r="W2245" t="s">
        <v>1921</v>
      </c>
      <c r="X2245" t="s">
        <v>1922</v>
      </c>
      <c r="Y2245" t="s">
        <v>1923</v>
      </c>
      <c r="Z2245" t="s">
        <v>1924</v>
      </c>
      <c r="AA2245" t="s">
        <v>2805</v>
      </c>
      <c r="AB2245" t="s">
        <v>5584</v>
      </c>
    </row>
    <row r="2246" spans="1:28" ht="15" hidden="1" customHeight="1" x14ac:dyDescent="0.2">
      <c r="A2246" t="s">
        <v>5566</v>
      </c>
      <c r="B2246" t="s">
        <v>5577</v>
      </c>
      <c r="C2246" s="50">
        <f t="shared" ca="1" si="178"/>
        <v>10</v>
      </c>
      <c r="D2246" t="s">
        <v>1604</v>
      </c>
      <c r="F2246" s="34" t="str">
        <f>IF(AND(V2246="TEXT",AB2246&lt;&gt;""),"Coded",VLOOKUP(V2246,Lists!$E$1:$F$12,2,FALSE))</f>
        <v>Numeric</v>
      </c>
      <c r="G2246" s="50" t="str">
        <f t="shared" ca="1" si="179"/>
        <v/>
      </c>
      <c r="H2246" t="s">
        <v>2809</v>
      </c>
      <c r="J2246" s="34" t="str">
        <f t="shared" si="176"/>
        <v>Integer zero or positive</v>
      </c>
      <c r="K2246" s="34" t="str">
        <f t="shared" si="177"/>
        <v/>
      </c>
      <c r="O2246" t="s">
        <v>1015</v>
      </c>
      <c r="P2246" s="34" t="str">
        <f t="shared" si="175"/>
        <v/>
      </c>
      <c r="V2246" t="s">
        <v>40</v>
      </c>
      <c r="W2246" t="s">
        <v>1921</v>
      </c>
      <c r="X2246" t="s">
        <v>1922</v>
      </c>
      <c r="Y2246" t="s">
        <v>1923</v>
      </c>
      <c r="Z2246" t="s">
        <v>1924</v>
      </c>
      <c r="AA2246" t="s">
        <v>2809</v>
      </c>
      <c r="AB2246" t="s">
        <v>5585</v>
      </c>
    </row>
    <row r="2247" spans="1:28" ht="15" hidden="1" customHeight="1" x14ac:dyDescent="0.2">
      <c r="A2247" t="s">
        <v>5566</v>
      </c>
      <c r="B2247" t="s">
        <v>5577</v>
      </c>
      <c r="C2247" s="50">
        <f t="shared" ca="1" si="178"/>
        <v>10</v>
      </c>
      <c r="D2247" t="s">
        <v>1604</v>
      </c>
      <c r="F2247" s="34" t="str">
        <f>IF(AND(V2247="TEXT",AB2247&lt;&gt;""),"Coded",VLOOKUP(V2247,Lists!$E$1:$F$12,2,FALSE))</f>
        <v>Numeric</v>
      </c>
      <c r="G2247" s="50" t="str">
        <f t="shared" ca="1" si="179"/>
        <v/>
      </c>
      <c r="H2247" t="s">
        <v>2813</v>
      </c>
      <c r="J2247" s="34" t="str">
        <f t="shared" si="176"/>
        <v>Integer zero or positive</v>
      </c>
      <c r="K2247" s="34" t="str">
        <f t="shared" si="177"/>
        <v/>
      </c>
      <c r="O2247" t="s">
        <v>1015</v>
      </c>
      <c r="P2247" s="34" t="str">
        <f t="shared" si="175"/>
        <v/>
      </c>
      <c r="V2247" t="s">
        <v>40</v>
      </c>
      <c r="W2247" t="s">
        <v>1921</v>
      </c>
      <c r="X2247" t="s">
        <v>1922</v>
      </c>
      <c r="Y2247" t="s">
        <v>1923</v>
      </c>
      <c r="Z2247" t="s">
        <v>1924</v>
      </c>
      <c r="AA2247" t="s">
        <v>2813</v>
      </c>
      <c r="AB2247" t="s">
        <v>5586</v>
      </c>
    </row>
    <row r="2248" spans="1:28" ht="15" hidden="1" customHeight="1" x14ac:dyDescent="0.2">
      <c r="A2248" t="s">
        <v>5566</v>
      </c>
      <c r="B2248" t="s">
        <v>5577</v>
      </c>
      <c r="C2248" s="50">
        <f t="shared" ca="1" si="178"/>
        <v>10</v>
      </c>
      <c r="D2248" t="s">
        <v>1604</v>
      </c>
      <c r="F2248" s="34" t="str">
        <f>IF(AND(V2248="TEXT",AB2248&lt;&gt;""),"Coded",VLOOKUP(V2248,Lists!$E$1:$F$12,2,FALSE))</f>
        <v>Numeric</v>
      </c>
      <c r="G2248" s="50" t="str">
        <f t="shared" ca="1" si="179"/>
        <v/>
      </c>
      <c r="H2248" t="s">
        <v>2817</v>
      </c>
      <c r="J2248" s="34" t="str">
        <f t="shared" si="176"/>
        <v>Integer zero or positive</v>
      </c>
      <c r="K2248" s="34" t="str">
        <f t="shared" si="177"/>
        <v/>
      </c>
      <c r="O2248" t="s">
        <v>1015</v>
      </c>
      <c r="P2248" s="34" t="str">
        <f t="shared" si="175"/>
        <v/>
      </c>
      <c r="V2248" t="s">
        <v>40</v>
      </c>
      <c r="W2248" t="s">
        <v>1921</v>
      </c>
      <c r="X2248" t="s">
        <v>1922</v>
      </c>
      <c r="Y2248" t="s">
        <v>1923</v>
      </c>
      <c r="Z2248" t="s">
        <v>1924</v>
      </c>
      <c r="AA2248" t="s">
        <v>2817</v>
      </c>
      <c r="AB2248" t="s">
        <v>5587</v>
      </c>
    </row>
    <row r="2249" spans="1:28" ht="15" hidden="1" customHeight="1" x14ac:dyDescent="0.2">
      <c r="A2249" t="s">
        <v>5566</v>
      </c>
      <c r="B2249" t="s">
        <v>5577</v>
      </c>
      <c r="C2249" s="50">
        <f t="shared" ca="1" si="178"/>
        <v>10</v>
      </c>
      <c r="D2249" t="s">
        <v>1604</v>
      </c>
      <c r="F2249" s="34" t="str">
        <f>IF(AND(V2249="TEXT",AB2249&lt;&gt;""),"Coded",VLOOKUP(V2249,Lists!$E$1:$F$12,2,FALSE))</f>
        <v>Numeric</v>
      </c>
      <c r="G2249" s="50" t="str">
        <f t="shared" ca="1" si="179"/>
        <v/>
      </c>
      <c r="H2249" t="s">
        <v>2821</v>
      </c>
      <c r="J2249" s="34" t="str">
        <f t="shared" si="176"/>
        <v>Integer zero or positive</v>
      </c>
      <c r="K2249" s="34" t="str">
        <f t="shared" si="177"/>
        <v/>
      </c>
      <c r="O2249" t="s">
        <v>1015</v>
      </c>
      <c r="P2249" s="34" t="str">
        <f t="shared" si="175"/>
        <v/>
      </c>
      <c r="V2249" t="s">
        <v>40</v>
      </c>
      <c r="W2249" t="s">
        <v>1921</v>
      </c>
      <c r="X2249" t="s">
        <v>1922</v>
      </c>
      <c r="Y2249" t="s">
        <v>1923</v>
      </c>
      <c r="Z2249" t="s">
        <v>1924</v>
      </c>
      <c r="AA2249" t="s">
        <v>2821</v>
      </c>
      <c r="AB2249" t="s">
        <v>5588</v>
      </c>
    </row>
    <row r="2250" spans="1:28" ht="15" hidden="1" customHeight="1" x14ac:dyDescent="0.2">
      <c r="A2250" t="s">
        <v>5566</v>
      </c>
      <c r="B2250" t="s">
        <v>5577</v>
      </c>
      <c r="C2250" s="50">
        <f t="shared" ca="1" si="178"/>
        <v>11</v>
      </c>
      <c r="D2250" t="s">
        <v>1312</v>
      </c>
      <c r="F2250" s="34" t="str">
        <f>IF(AND(V2250="TEXT",AB2250&lt;&gt;""),"Coded",VLOOKUP(V2250,Lists!$E$1:$F$12,2,FALSE))</f>
        <v>Numeric</v>
      </c>
      <c r="G2250" s="50" t="str">
        <f t="shared" ca="1" si="179"/>
        <v/>
      </c>
      <c r="H2250" t="s">
        <v>2797</v>
      </c>
      <c r="J2250" s="34" t="str">
        <f t="shared" si="176"/>
        <v>Integer zero or positive</v>
      </c>
      <c r="K2250" s="34" t="str">
        <f t="shared" si="177"/>
        <v/>
      </c>
      <c r="O2250" t="s">
        <v>1015</v>
      </c>
      <c r="P2250" s="34" t="str">
        <f t="shared" si="175"/>
        <v/>
      </c>
      <c r="V2250" t="s">
        <v>40</v>
      </c>
      <c r="W2250" t="s">
        <v>1926</v>
      </c>
      <c r="X2250" t="s">
        <v>1927</v>
      </c>
      <c r="Y2250" t="s">
        <v>1923</v>
      </c>
      <c r="Z2250" t="s">
        <v>1924</v>
      </c>
      <c r="AA2250" t="s">
        <v>2797</v>
      </c>
      <c r="AB2250" t="s">
        <v>5582</v>
      </c>
    </row>
    <row r="2251" spans="1:28" ht="15" hidden="1" customHeight="1" x14ac:dyDescent="0.2">
      <c r="A2251" t="s">
        <v>5566</v>
      </c>
      <c r="B2251" t="s">
        <v>5577</v>
      </c>
      <c r="C2251" s="50">
        <f t="shared" ca="1" si="178"/>
        <v>11</v>
      </c>
      <c r="D2251" t="s">
        <v>1312</v>
      </c>
      <c r="F2251" s="34" t="str">
        <f>IF(AND(V2251="TEXT",AB2251&lt;&gt;""),"Coded",VLOOKUP(V2251,Lists!$E$1:$F$12,2,FALSE))</f>
        <v>Numeric</v>
      </c>
      <c r="G2251" s="50" t="str">
        <f t="shared" ca="1" si="179"/>
        <v/>
      </c>
      <c r="H2251" t="s">
        <v>2801</v>
      </c>
      <c r="J2251" s="34" t="str">
        <f t="shared" si="176"/>
        <v>Integer zero or positive</v>
      </c>
      <c r="K2251" s="34" t="str">
        <f t="shared" si="177"/>
        <v/>
      </c>
      <c r="O2251" t="s">
        <v>1015</v>
      </c>
      <c r="P2251" s="34" t="str">
        <f t="shared" si="175"/>
        <v/>
      </c>
      <c r="V2251" t="s">
        <v>40</v>
      </c>
      <c r="W2251" t="s">
        <v>1926</v>
      </c>
      <c r="X2251" t="s">
        <v>1927</v>
      </c>
      <c r="Y2251" t="s">
        <v>1923</v>
      </c>
      <c r="Z2251" t="s">
        <v>1924</v>
      </c>
      <c r="AA2251" t="s">
        <v>2801</v>
      </c>
      <c r="AB2251" t="s">
        <v>5583</v>
      </c>
    </row>
    <row r="2252" spans="1:28" ht="15" hidden="1" customHeight="1" x14ac:dyDescent="0.2">
      <c r="A2252" t="s">
        <v>5566</v>
      </c>
      <c r="B2252" t="s">
        <v>5577</v>
      </c>
      <c r="C2252" s="50">
        <f t="shared" ca="1" si="178"/>
        <v>11</v>
      </c>
      <c r="D2252" t="s">
        <v>1312</v>
      </c>
      <c r="F2252" s="34" t="str">
        <f>IF(AND(V2252="TEXT",AB2252&lt;&gt;""),"Coded",VLOOKUP(V2252,Lists!$E$1:$F$12,2,FALSE))</f>
        <v>Numeric</v>
      </c>
      <c r="G2252" s="50" t="str">
        <f t="shared" ca="1" si="179"/>
        <v/>
      </c>
      <c r="H2252" t="s">
        <v>2805</v>
      </c>
      <c r="J2252" s="34" t="str">
        <f t="shared" si="176"/>
        <v>Integer zero or positive</v>
      </c>
      <c r="K2252" s="34" t="str">
        <f t="shared" si="177"/>
        <v/>
      </c>
      <c r="O2252" t="s">
        <v>1015</v>
      </c>
      <c r="P2252" s="34" t="str">
        <f t="shared" si="175"/>
        <v/>
      </c>
      <c r="V2252" t="s">
        <v>40</v>
      </c>
      <c r="W2252" t="s">
        <v>1926</v>
      </c>
      <c r="X2252" t="s">
        <v>1927</v>
      </c>
      <c r="Y2252" t="s">
        <v>1923</v>
      </c>
      <c r="Z2252" t="s">
        <v>1924</v>
      </c>
      <c r="AA2252" t="s">
        <v>2805</v>
      </c>
      <c r="AB2252" t="s">
        <v>5584</v>
      </c>
    </row>
    <row r="2253" spans="1:28" ht="15" hidden="1" customHeight="1" x14ac:dyDescent="0.2">
      <c r="A2253" t="s">
        <v>5566</v>
      </c>
      <c r="B2253" t="s">
        <v>5577</v>
      </c>
      <c r="C2253" s="50">
        <f t="shared" ca="1" si="178"/>
        <v>11</v>
      </c>
      <c r="D2253" t="s">
        <v>1312</v>
      </c>
      <c r="F2253" s="34" t="str">
        <f>IF(AND(V2253="TEXT",AB2253&lt;&gt;""),"Coded",VLOOKUP(V2253,Lists!$E$1:$F$12,2,FALSE))</f>
        <v>Numeric</v>
      </c>
      <c r="G2253" s="50" t="str">
        <f t="shared" ca="1" si="179"/>
        <v/>
      </c>
      <c r="H2253" t="s">
        <v>2809</v>
      </c>
      <c r="J2253" s="34" t="str">
        <f t="shared" si="176"/>
        <v>Integer zero or positive</v>
      </c>
      <c r="K2253" s="34" t="str">
        <f t="shared" si="177"/>
        <v/>
      </c>
      <c r="O2253" t="s">
        <v>1015</v>
      </c>
      <c r="P2253" s="34" t="str">
        <f t="shared" si="175"/>
        <v/>
      </c>
      <c r="V2253" t="s">
        <v>40</v>
      </c>
      <c r="W2253" t="s">
        <v>1926</v>
      </c>
      <c r="X2253" t="s">
        <v>1927</v>
      </c>
      <c r="Y2253" t="s">
        <v>1923</v>
      </c>
      <c r="Z2253" t="s">
        <v>1924</v>
      </c>
      <c r="AA2253" t="s">
        <v>2809</v>
      </c>
      <c r="AB2253" t="s">
        <v>5585</v>
      </c>
    </row>
    <row r="2254" spans="1:28" ht="15" hidden="1" customHeight="1" x14ac:dyDescent="0.2">
      <c r="A2254" t="s">
        <v>5566</v>
      </c>
      <c r="B2254" t="s">
        <v>5577</v>
      </c>
      <c r="C2254" s="50">
        <f t="shared" ca="1" si="178"/>
        <v>11</v>
      </c>
      <c r="D2254" t="s">
        <v>1312</v>
      </c>
      <c r="F2254" s="34" t="str">
        <f>IF(AND(V2254="TEXT",AB2254&lt;&gt;""),"Coded",VLOOKUP(V2254,Lists!$E$1:$F$12,2,FALSE))</f>
        <v>Numeric</v>
      </c>
      <c r="G2254" s="50" t="str">
        <f t="shared" ca="1" si="179"/>
        <v/>
      </c>
      <c r="H2254" t="s">
        <v>2813</v>
      </c>
      <c r="J2254" s="34" t="str">
        <f t="shared" si="176"/>
        <v>Integer zero or positive</v>
      </c>
      <c r="K2254" s="34" t="str">
        <f t="shared" si="177"/>
        <v/>
      </c>
      <c r="O2254" t="s">
        <v>1015</v>
      </c>
      <c r="P2254" s="34" t="str">
        <f t="shared" si="175"/>
        <v/>
      </c>
      <c r="V2254" t="s">
        <v>40</v>
      </c>
      <c r="W2254" t="s">
        <v>1926</v>
      </c>
      <c r="X2254" t="s">
        <v>1927</v>
      </c>
      <c r="Y2254" t="s">
        <v>1923</v>
      </c>
      <c r="Z2254" t="s">
        <v>1924</v>
      </c>
      <c r="AA2254" t="s">
        <v>2813</v>
      </c>
      <c r="AB2254" t="s">
        <v>5586</v>
      </c>
    </row>
    <row r="2255" spans="1:28" ht="15" hidden="1" customHeight="1" x14ac:dyDescent="0.2">
      <c r="A2255" t="s">
        <v>5566</v>
      </c>
      <c r="B2255" t="s">
        <v>5577</v>
      </c>
      <c r="C2255" s="50">
        <f t="shared" ca="1" si="178"/>
        <v>11</v>
      </c>
      <c r="D2255" t="s">
        <v>1312</v>
      </c>
      <c r="F2255" s="34" t="str">
        <f>IF(AND(V2255="TEXT",AB2255&lt;&gt;""),"Coded",VLOOKUP(V2255,Lists!$E$1:$F$12,2,FALSE))</f>
        <v>Numeric</v>
      </c>
      <c r="G2255" s="50" t="str">
        <f t="shared" ca="1" si="179"/>
        <v/>
      </c>
      <c r="H2255" t="s">
        <v>2817</v>
      </c>
      <c r="J2255" s="34" t="str">
        <f t="shared" si="176"/>
        <v>Integer zero or positive</v>
      </c>
      <c r="K2255" s="34" t="str">
        <f t="shared" si="177"/>
        <v/>
      </c>
      <c r="O2255" t="s">
        <v>1015</v>
      </c>
      <c r="P2255" s="34" t="str">
        <f t="shared" si="175"/>
        <v/>
      </c>
      <c r="V2255" t="s">
        <v>40</v>
      </c>
      <c r="W2255" t="s">
        <v>1926</v>
      </c>
      <c r="X2255" t="s">
        <v>1927</v>
      </c>
      <c r="Y2255" t="s">
        <v>1923</v>
      </c>
      <c r="Z2255" t="s">
        <v>1924</v>
      </c>
      <c r="AA2255" t="s">
        <v>2817</v>
      </c>
      <c r="AB2255" t="s">
        <v>5587</v>
      </c>
    </row>
    <row r="2256" spans="1:28" ht="15" hidden="1" customHeight="1" x14ac:dyDescent="0.2">
      <c r="A2256" t="s">
        <v>5566</v>
      </c>
      <c r="B2256" t="s">
        <v>5577</v>
      </c>
      <c r="C2256" s="50">
        <f t="shared" ca="1" si="178"/>
        <v>11</v>
      </c>
      <c r="D2256" t="s">
        <v>1312</v>
      </c>
      <c r="F2256" s="34" t="str">
        <f>IF(AND(V2256="TEXT",AB2256&lt;&gt;""),"Coded",VLOOKUP(V2256,Lists!$E$1:$F$12,2,FALSE))</f>
        <v>Numeric</v>
      </c>
      <c r="G2256" s="50" t="str">
        <f t="shared" ca="1" si="179"/>
        <v/>
      </c>
      <c r="H2256" t="s">
        <v>2821</v>
      </c>
      <c r="J2256" s="34" t="str">
        <f t="shared" si="176"/>
        <v>Integer zero or positive</v>
      </c>
      <c r="K2256" s="34" t="str">
        <f t="shared" si="177"/>
        <v/>
      </c>
      <c r="O2256" t="s">
        <v>1015</v>
      </c>
      <c r="P2256" s="34" t="str">
        <f t="shared" si="175"/>
        <v/>
      </c>
      <c r="V2256" t="s">
        <v>40</v>
      </c>
      <c r="W2256" t="s">
        <v>1926</v>
      </c>
      <c r="X2256" t="s">
        <v>1927</v>
      </c>
      <c r="Y2256" t="s">
        <v>1923</v>
      </c>
      <c r="Z2256" t="s">
        <v>1924</v>
      </c>
      <c r="AA2256" t="s">
        <v>2821</v>
      </c>
      <c r="AB2256" t="s">
        <v>5588</v>
      </c>
    </row>
    <row r="2257" spans="1:28" ht="15" hidden="1" customHeight="1" x14ac:dyDescent="0.2">
      <c r="A2257" t="s">
        <v>5589</v>
      </c>
      <c r="B2257" t="s">
        <v>5590</v>
      </c>
      <c r="C2257" s="50">
        <f t="shared" ca="1" si="178"/>
        <v>1</v>
      </c>
      <c r="D2257" t="s">
        <v>1869</v>
      </c>
      <c r="F2257" s="34" t="str">
        <f>IF(AND(V2257="TEXT",AB2257&lt;&gt;""),"Coded",VLOOKUP(V2257,Lists!$E$1:$F$12,2,FALSE))</f>
        <v>Date</v>
      </c>
      <c r="G2257" s="50" t="str">
        <f t="shared" ca="1" si="179"/>
        <v/>
      </c>
      <c r="H2257" t="s">
        <v>1015</v>
      </c>
      <c r="J2257" s="34" t="str">
        <f t="shared" si="176"/>
        <v/>
      </c>
      <c r="K2257" s="34" t="str">
        <f t="shared" si="177"/>
        <v/>
      </c>
      <c r="O2257" t="s">
        <v>5591</v>
      </c>
      <c r="P2257" s="34" t="str">
        <f t="shared" si="175"/>
        <v/>
      </c>
      <c r="V2257" t="s">
        <v>28</v>
      </c>
      <c r="W2257" t="s">
        <v>5592</v>
      </c>
      <c r="X2257" t="s">
        <v>5593</v>
      </c>
      <c r="Y2257" t="s">
        <v>1015</v>
      </c>
      <c r="Z2257" t="s">
        <v>1015</v>
      </c>
      <c r="AA2257" t="s">
        <v>1015</v>
      </c>
      <c r="AB2257" t="s">
        <v>1015</v>
      </c>
    </row>
    <row r="2258" spans="1:28" ht="15" hidden="1" customHeight="1" x14ac:dyDescent="0.2">
      <c r="A2258" t="s">
        <v>5589</v>
      </c>
      <c r="B2258" t="s">
        <v>5590</v>
      </c>
      <c r="C2258" s="50">
        <f t="shared" ca="1" si="178"/>
        <v>2</v>
      </c>
      <c r="D2258" t="s">
        <v>5573</v>
      </c>
      <c r="F2258" s="34" t="str">
        <f>IF(AND(V2258="TEXT",AB2258&lt;&gt;""),"Coded",VLOOKUP(V2258,Lists!$E$1:$F$12,2,FALSE))</f>
        <v>Numeric</v>
      </c>
      <c r="G2258" s="50" t="str">
        <f t="shared" ca="1" si="179"/>
        <v/>
      </c>
      <c r="H2258" t="s">
        <v>1015</v>
      </c>
      <c r="J2258" s="34" t="str">
        <f t="shared" si="176"/>
        <v>Integer zero or positive</v>
      </c>
      <c r="K2258" s="34" t="str">
        <f t="shared" si="177"/>
        <v/>
      </c>
      <c r="O2258" t="s">
        <v>1015</v>
      </c>
      <c r="P2258" s="34" t="str">
        <f t="shared" ref="P2258:P2288" si="180">IF(RIGHT(TRIM(SUBSTITUTE(D2258,":","")),7)="specify","Hide concept if ["&amp;D2257&amp;"] &lt;&gt; 'Other'","")</f>
        <v/>
      </c>
      <c r="V2258" t="s">
        <v>40</v>
      </c>
      <c r="W2258" t="s">
        <v>5594</v>
      </c>
      <c r="X2258" t="s">
        <v>5595</v>
      </c>
      <c r="Y2258" t="s">
        <v>1015</v>
      </c>
      <c r="Z2258" t="s">
        <v>1015</v>
      </c>
      <c r="AA2258" t="s">
        <v>1015</v>
      </c>
      <c r="AB2258" t="s">
        <v>1015</v>
      </c>
    </row>
    <row r="2259" spans="1:28" ht="15" hidden="1" customHeight="1" x14ac:dyDescent="0.2">
      <c r="A2259" t="s">
        <v>5589</v>
      </c>
      <c r="B2259" t="s">
        <v>5590</v>
      </c>
      <c r="C2259" s="50">
        <f t="shared" ca="1" si="178"/>
        <v>3</v>
      </c>
      <c r="D2259" t="s">
        <v>1890</v>
      </c>
      <c r="F2259" s="34" t="str">
        <f>IF(AND(V2259="TEXT",AB2259&lt;&gt;""),"Coded",VLOOKUP(V2259,Lists!$E$1:$F$12,2,FALSE))</f>
        <v>Numeric</v>
      </c>
      <c r="G2259" s="50" t="str">
        <f t="shared" ca="1" si="179"/>
        <v/>
      </c>
      <c r="H2259" t="s">
        <v>3252</v>
      </c>
      <c r="J2259" s="34" t="str">
        <f t="shared" si="176"/>
        <v>Integer zero or positive</v>
      </c>
      <c r="K2259" s="34" t="str">
        <f t="shared" si="177"/>
        <v/>
      </c>
      <c r="O2259" t="s">
        <v>1015</v>
      </c>
      <c r="P2259" s="34" t="str">
        <f t="shared" si="180"/>
        <v/>
      </c>
      <c r="V2259" t="s">
        <v>40</v>
      </c>
      <c r="W2259" t="s">
        <v>5596</v>
      </c>
      <c r="X2259" t="s">
        <v>5597</v>
      </c>
      <c r="Y2259" t="s">
        <v>1894</v>
      </c>
      <c r="Z2259" t="s">
        <v>1895</v>
      </c>
      <c r="AA2259" t="s">
        <v>3252</v>
      </c>
      <c r="AB2259" t="s">
        <v>3253</v>
      </c>
    </row>
    <row r="2260" spans="1:28" ht="15" hidden="1" customHeight="1" x14ac:dyDescent="0.2">
      <c r="A2260" t="s">
        <v>5589</v>
      </c>
      <c r="B2260" t="s">
        <v>5590</v>
      </c>
      <c r="C2260" s="50">
        <f t="shared" ca="1" si="178"/>
        <v>3</v>
      </c>
      <c r="D2260" t="s">
        <v>1890</v>
      </c>
      <c r="F2260" s="34" t="str">
        <f>IF(AND(V2260="TEXT",AB2260&lt;&gt;""),"Coded",VLOOKUP(V2260,Lists!$E$1:$F$12,2,FALSE))</f>
        <v>Numeric</v>
      </c>
      <c r="G2260" s="50" t="str">
        <f t="shared" ca="1" si="179"/>
        <v/>
      </c>
      <c r="H2260" t="s">
        <v>3256</v>
      </c>
      <c r="J2260" s="34" t="str">
        <f t="shared" si="176"/>
        <v>Integer zero or positive</v>
      </c>
      <c r="K2260" s="34" t="str">
        <f t="shared" si="177"/>
        <v/>
      </c>
      <c r="O2260" t="s">
        <v>1015</v>
      </c>
      <c r="P2260" s="34" t="str">
        <f t="shared" si="180"/>
        <v/>
      </c>
      <c r="V2260" t="s">
        <v>40</v>
      </c>
      <c r="W2260" t="s">
        <v>5596</v>
      </c>
      <c r="X2260" t="s">
        <v>5597</v>
      </c>
      <c r="Y2260" t="s">
        <v>1894</v>
      </c>
      <c r="Z2260" t="s">
        <v>1895</v>
      </c>
      <c r="AA2260" t="s">
        <v>3256</v>
      </c>
      <c r="AB2260" t="s">
        <v>3257</v>
      </c>
    </row>
    <row r="2261" spans="1:28" ht="15" hidden="1" customHeight="1" x14ac:dyDescent="0.2">
      <c r="A2261" t="s">
        <v>5589</v>
      </c>
      <c r="B2261" t="s">
        <v>5590</v>
      </c>
      <c r="C2261" s="50">
        <f t="shared" ca="1" si="178"/>
        <v>3</v>
      </c>
      <c r="D2261" t="s">
        <v>1890</v>
      </c>
      <c r="F2261" s="34" t="str">
        <f>IF(AND(V2261="TEXT",AB2261&lt;&gt;""),"Coded",VLOOKUP(V2261,Lists!$E$1:$F$12,2,FALSE))</f>
        <v>Numeric</v>
      </c>
      <c r="G2261" s="50" t="str">
        <f t="shared" ca="1" si="179"/>
        <v/>
      </c>
      <c r="H2261" t="s">
        <v>3260</v>
      </c>
      <c r="J2261" s="34" t="str">
        <f t="shared" si="176"/>
        <v>Integer zero or positive</v>
      </c>
      <c r="K2261" s="34" t="str">
        <f t="shared" si="177"/>
        <v/>
      </c>
      <c r="O2261" t="s">
        <v>1015</v>
      </c>
      <c r="P2261" s="34" t="str">
        <f t="shared" si="180"/>
        <v/>
      </c>
      <c r="V2261" t="s">
        <v>40</v>
      </c>
      <c r="W2261" t="s">
        <v>5596</v>
      </c>
      <c r="X2261" t="s">
        <v>5597</v>
      </c>
      <c r="Y2261" t="s">
        <v>1894</v>
      </c>
      <c r="Z2261" t="s">
        <v>1895</v>
      </c>
      <c r="AA2261" t="s">
        <v>3260</v>
      </c>
      <c r="AB2261" t="s">
        <v>3261</v>
      </c>
    </row>
    <row r="2262" spans="1:28" ht="15" hidden="1" customHeight="1" x14ac:dyDescent="0.2">
      <c r="A2262" t="s">
        <v>5589</v>
      </c>
      <c r="B2262" t="s">
        <v>5590</v>
      </c>
      <c r="C2262" s="50">
        <f t="shared" ca="1" si="178"/>
        <v>3</v>
      </c>
      <c r="D2262" t="s">
        <v>1890</v>
      </c>
      <c r="F2262" s="34" t="str">
        <f>IF(AND(V2262="TEXT",AB2262&lt;&gt;""),"Coded",VLOOKUP(V2262,Lists!$E$1:$F$12,2,FALSE))</f>
        <v>Numeric</v>
      </c>
      <c r="G2262" s="50" t="str">
        <f t="shared" ca="1" si="179"/>
        <v/>
      </c>
      <c r="H2262" t="s">
        <v>3264</v>
      </c>
      <c r="J2262" s="34" t="str">
        <f t="shared" si="176"/>
        <v>Integer zero or positive</v>
      </c>
      <c r="K2262" s="34" t="str">
        <f t="shared" si="177"/>
        <v/>
      </c>
      <c r="O2262" t="s">
        <v>1015</v>
      </c>
      <c r="P2262" s="34" t="str">
        <f t="shared" si="180"/>
        <v/>
      </c>
      <c r="V2262" t="s">
        <v>40</v>
      </c>
      <c r="W2262" t="s">
        <v>5596</v>
      </c>
      <c r="X2262" t="s">
        <v>5597</v>
      </c>
      <c r="Y2262" t="s">
        <v>1894</v>
      </c>
      <c r="Z2262" t="s">
        <v>1895</v>
      </c>
      <c r="AA2262" t="s">
        <v>3264</v>
      </c>
      <c r="AB2262" t="s">
        <v>3265</v>
      </c>
    </row>
    <row r="2263" spans="1:28" ht="15" hidden="1" customHeight="1" x14ac:dyDescent="0.2">
      <c r="A2263" t="s">
        <v>5589</v>
      </c>
      <c r="B2263" t="s">
        <v>5590</v>
      </c>
      <c r="C2263" s="50">
        <f t="shared" ca="1" si="178"/>
        <v>3</v>
      </c>
      <c r="D2263" t="s">
        <v>1890</v>
      </c>
      <c r="F2263" s="34" t="str">
        <f>IF(AND(V2263="TEXT",AB2263&lt;&gt;""),"Coded",VLOOKUP(V2263,Lists!$E$1:$F$12,2,FALSE))</f>
        <v>Numeric</v>
      </c>
      <c r="G2263" s="50" t="str">
        <f t="shared" ca="1" si="179"/>
        <v/>
      </c>
      <c r="H2263" t="s">
        <v>3268</v>
      </c>
      <c r="J2263" s="34" t="str">
        <f t="shared" si="176"/>
        <v>Integer zero or positive</v>
      </c>
      <c r="K2263" s="34" t="str">
        <f t="shared" si="177"/>
        <v/>
      </c>
      <c r="O2263" t="s">
        <v>1015</v>
      </c>
      <c r="P2263" s="34" t="str">
        <f t="shared" si="180"/>
        <v/>
      </c>
      <c r="V2263" t="s">
        <v>40</v>
      </c>
      <c r="W2263" t="s">
        <v>5596</v>
      </c>
      <c r="X2263" t="s">
        <v>5597</v>
      </c>
      <c r="Y2263" t="s">
        <v>1894</v>
      </c>
      <c r="Z2263" t="s">
        <v>1895</v>
      </c>
      <c r="AA2263" t="s">
        <v>3268</v>
      </c>
      <c r="AB2263" t="s">
        <v>3269</v>
      </c>
    </row>
    <row r="2264" spans="1:28" ht="15" hidden="1" customHeight="1" x14ac:dyDescent="0.2">
      <c r="A2264" t="s">
        <v>5589</v>
      </c>
      <c r="B2264" t="s">
        <v>5590</v>
      </c>
      <c r="C2264" s="50">
        <f t="shared" ca="1" si="178"/>
        <v>3</v>
      </c>
      <c r="D2264" t="s">
        <v>1890</v>
      </c>
      <c r="F2264" s="34" t="str">
        <f>IF(AND(V2264="TEXT",AB2264&lt;&gt;""),"Coded",VLOOKUP(V2264,Lists!$E$1:$F$12,2,FALSE))</f>
        <v>Numeric</v>
      </c>
      <c r="G2264" s="50" t="str">
        <f t="shared" ca="1" si="179"/>
        <v/>
      </c>
      <c r="H2264" t="s">
        <v>3272</v>
      </c>
      <c r="J2264" s="34" t="str">
        <f t="shared" si="176"/>
        <v>Integer zero or positive</v>
      </c>
      <c r="K2264" s="34" t="str">
        <f t="shared" si="177"/>
        <v/>
      </c>
      <c r="O2264" t="s">
        <v>1015</v>
      </c>
      <c r="P2264" s="34" t="str">
        <f t="shared" si="180"/>
        <v/>
      </c>
      <c r="V2264" t="s">
        <v>40</v>
      </c>
      <c r="W2264" t="s">
        <v>5596</v>
      </c>
      <c r="X2264" t="s">
        <v>5597</v>
      </c>
      <c r="Y2264" t="s">
        <v>1894</v>
      </c>
      <c r="Z2264" t="s">
        <v>1895</v>
      </c>
      <c r="AA2264" t="s">
        <v>3272</v>
      </c>
      <c r="AB2264" t="s">
        <v>3273</v>
      </c>
    </row>
    <row r="2265" spans="1:28" ht="15" hidden="1" customHeight="1" x14ac:dyDescent="0.2">
      <c r="A2265" t="s">
        <v>5589</v>
      </c>
      <c r="B2265" t="s">
        <v>5590</v>
      </c>
      <c r="C2265" s="50">
        <f t="shared" ca="1" si="178"/>
        <v>3</v>
      </c>
      <c r="D2265" t="s">
        <v>1890</v>
      </c>
      <c r="F2265" s="34" t="str">
        <f>IF(AND(V2265="TEXT",AB2265&lt;&gt;""),"Coded",VLOOKUP(V2265,Lists!$E$1:$F$12,2,FALSE))</f>
        <v>Numeric</v>
      </c>
      <c r="G2265" s="50" t="str">
        <f t="shared" ca="1" si="179"/>
        <v/>
      </c>
      <c r="H2265" t="s">
        <v>3276</v>
      </c>
      <c r="J2265" s="34" t="str">
        <f t="shared" si="176"/>
        <v>Integer zero or positive</v>
      </c>
      <c r="K2265" s="34" t="str">
        <f t="shared" si="177"/>
        <v/>
      </c>
      <c r="O2265" t="s">
        <v>1015</v>
      </c>
      <c r="P2265" s="34" t="str">
        <f t="shared" si="180"/>
        <v/>
      </c>
      <c r="V2265" t="s">
        <v>40</v>
      </c>
      <c r="W2265" t="s">
        <v>5596</v>
      </c>
      <c r="X2265" t="s">
        <v>5597</v>
      </c>
      <c r="Y2265" t="s">
        <v>1894</v>
      </c>
      <c r="Z2265" t="s">
        <v>1895</v>
      </c>
      <c r="AA2265" t="s">
        <v>3276</v>
      </c>
      <c r="AB2265" t="s">
        <v>3277</v>
      </c>
    </row>
    <row r="2266" spans="1:28" ht="15" hidden="1" customHeight="1" x14ac:dyDescent="0.2">
      <c r="A2266" t="s">
        <v>5589</v>
      </c>
      <c r="B2266" t="s">
        <v>5590</v>
      </c>
      <c r="C2266" s="50">
        <f t="shared" ca="1" si="178"/>
        <v>3</v>
      </c>
      <c r="D2266" t="s">
        <v>1890</v>
      </c>
      <c r="F2266" s="34" t="str">
        <f>IF(AND(V2266="TEXT",AB2266&lt;&gt;""),"Coded",VLOOKUP(V2266,Lists!$E$1:$F$12,2,FALSE))</f>
        <v>Numeric</v>
      </c>
      <c r="G2266" s="50" t="str">
        <f t="shared" ca="1" si="179"/>
        <v/>
      </c>
      <c r="H2266" t="s">
        <v>3280</v>
      </c>
      <c r="J2266" s="34" t="str">
        <f t="shared" si="176"/>
        <v>Integer zero or positive</v>
      </c>
      <c r="K2266" s="34" t="str">
        <f t="shared" si="177"/>
        <v/>
      </c>
      <c r="O2266" t="s">
        <v>1015</v>
      </c>
      <c r="P2266" s="34" t="str">
        <f t="shared" si="180"/>
        <v/>
      </c>
      <c r="V2266" t="s">
        <v>40</v>
      </c>
      <c r="W2266" t="s">
        <v>5596</v>
      </c>
      <c r="X2266" t="s">
        <v>5597</v>
      </c>
      <c r="Y2266" t="s">
        <v>1894</v>
      </c>
      <c r="Z2266" t="s">
        <v>1895</v>
      </c>
      <c r="AA2266" t="s">
        <v>3280</v>
      </c>
      <c r="AB2266" t="s">
        <v>3281</v>
      </c>
    </row>
    <row r="2267" spans="1:28" ht="15" hidden="1" customHeight="1" x14ac:dyDescent="0.2">
      <c r="A2267" t="s">
        <v>5589</v>
      </c>
      <c r="B2267" t="s">
        <v>5590</v>
      </c>
      <c r="C2267" s="50">
        <f t="shared" ca="1" si="178"/>
        <v>3</v>
      </c>
      <c r="D2267" t="s">
        <v>1890</v>
      </c>
      <c r="F2267" s="34" t="str">
        <f>IF(AND(V2267="TEXT",AB2267&lt;&gt;""),"Coded",VLOOKUP(V2267,Lists!$E$1:$F$12,2,FALSE))</f>
        <v>Numeric</v>
      </c>
      <c r="G2267" s="50" t="str">
        <f t="shared" ca="1" si="179"/>
        <v/>
      </c>
      <c r="H2267" t="s">
        <v>3284</v>
      </c>
      <c r="J2267" s="34" t="str">
        <f t="shared" si="176"/>
        <v>Integer zero or positive</v>
      </c>
      <c r="K2267" s="34" t="str">
        <f t="shared" si="177"/>
        <v/>
      </c>
      <c r="O2267" t="s">
        <v>1015</v>
      </c>
      <c r="P2267" s="34" t="str">
        <f t="shared" si="180"/>
        <v/>
      </c>
      <c r="V2267" t="s">
        <v>40</v>
      </c>
      <c r="W2267" t="s">
        <v>5596</v>
      </c>
      <c r="X2267" t="s">
        <v>5597</v>
      </c>
      <c r="Y2267" t="s">
        <v>1894</v>
      </c>
      <c r="Z2267" t="s">
        <v>1895</v>
      </c>
      <c r="AA2267" t="s">
        <v>3284</v>
      </c>
      <c r="AB2267" t="s">
        <v>3285</v>
      </c>
    </row>
    <row r="2268" spans="1:28" ht="15" hidden="1" customHeight="1" x14ac:dyDescent="0.2">
      <c r="A2268" t="s">
        <v>5589</v>
      </c>
      <c r="B2268" t="s">
        <v>5590</v>
      </c>
      <c r="C2268" s="50">
        <f t="shared" ca="1" si="178"/>
        <v>3</v>
      </c>
      <c r="D2268" t="s">
        <v>1890</v>
      </c>
      <c r="F2268" s="34" t="str">
        <f>IF(AND(V2268="TEXT",AB2268&lt;&gt;""),"Coded",VLOOKUP(V2268,Lists!$E$1:$F$12,2,FALSE))</f>
        <v>Numeric</v>
      </c>
      <c r="G2268" s="50" t="str">
        <f t="shared" ca="1" si="179"/>
        <v/>
      </c>
      <c r="H2268" t="s">
        <v>3289</v>
      </c>
      <c r="J2268" s="34" t="str">
        <f t="shared" si="176"/>
        <v>Integer zero or positive</v>
      </c>
      <c r="K2268" s="34" t="str">
        <f t="shared" si="177"/>
        <v/>
      </c>
      <c r="O2268" t="s">
        <v>1015</v>
      </c>
      <c r="P2268" s="34" t="str">
        <f t="shared" si="180"/>
        <v/>
      </c>
      <c r="V2268" t="s">
        <v>40</v>
      </c>
      <c r="W2268" t="s">
        <v>5596</v>
      </c>
      <c r="X2268" t="s">
        <v>5597</v>
      </c>
      <c r="Y2268" t="s">
        <v>1894</v>
      </c>
      <c r="Z2268" t="s">
        <v>1895</v>
      </c>
      <c r="AA2268" t="s">
        <v>3289</v>
      </c>
      <c r="AB2268" t="s">
        <v>3290</v>
      </c>
    </row>
    <row r="2269" spans="1:28" ht="15" hidden="1" customHeight="1" x14ac:dyDescent="0.2">
      <c r="A2269" t="s">
        <v>5589</v>
      </c>
      <c r="B2269" t="s">
        <v>5590</v>
      </c>
      <c r="C2269" s="50">
        <f t="shared" ca="1" si="178"/>
        <v>4</v>
      </c>
      <c r="D2269" t="s">
        <v>1896</v>
      </c>
      <c r="F2269" s="34" t="str">
        <f>IF(AND(V2269="TEXT",AB2269&lt;&gt;""),"Coded",VLOOKUP(V2269,Lists!$E$1:$F$12,2,FALSE))</f>
        <v>Text</v>
      </c>
      <c r="G2269" s="50" t="str">
        <f t="shared" ca="1" si="179"/>
        <v/>
      </c>
      <c r="H2269" t="s">
        <v>1015</v>
      </c>
      <c r="J2269" s="34" t="str">
        <f t="shared" si="176"/>
        <v/>
      </c>
      <c r="K2269" s="34">
        <f t="shared" si="177"/>
        <v>50</v>
      </c>
      <c r="O2269" t="s">
        <v>5598</v>
      </c>
      <c r="P2269" s="34" t="str">
        <f t="shared" si="180"/>
        <v/>
      </c>
      <c r="V2269" t="s">
        <v>16</v>
      </c>
      <c r="W2269" t="s">
        <v>5599</v>
      </c>
      <c r="X2269" t="s">
        <v>5600</v>
      </c>
      <c r="Y2269" t="s">
        <v>1015</v>
      </c>
      <c r="Z2269" t="s">
        <v>1015</v>
      </c>
      <c r="AA2269" t="s">
        <v>1015</v>
      </c>
      <c r="AB2269" t="s">
        <v>1015</v>
      </c>
    </row>
    <row r="2270" spans="1:28" ht="15" hidden="1" customHeight="1" x14ac:dyDescent="0.2">
      <c r="A2270" t="s">
        <v>5589</v>
      </c>
      <c r="B2270" t="s">
        <v>5601</v>
      </c>
      <c r="C2270" s="50">
        <f t="shared" ca="1" si="178"/>
        <v>5</v>
      </c>
      <c r="D2270" t="s">
        <v>2780</v>
      </c>
      <c r="F2270" s="34" t="str">
        <f>IF(AND(V2270="TEXT",AB2270&lt;&gt;""),"Coded",VLOOKUP(V2270,Lists!$E$1:$F$12,2,FALSE))</f>
        <v>Coded</v>
      </c>
      <c r="G2270" s="50">
        <f t="shared" ca="1" si="179"/>
        <v>1</v>
      </c>
      <c r="H2270" t="s">
        <v>2781</v>
      </c>
      <c r="J2270" s="34" t="str">
        <f t="shared" si="176"/>
        <v/>
      </c>
      <c r="K2270" s="34" t="str">
        <f t="shared" si="177"/>
        <v/>
      </c>
      <c r="O2270" t="s">
        <v>1015</v>
      </c>
      <c r="P2270" s="34" t="str">
        <f t="shared" si="180"/>
        <v/>
      </c>
      <c r="V2270" t="s">
        <v>16</v>
      </c>
      <c r="W2270" t="s">
        <v>1304</v>
      </c>
      <c r="X2270" t="s">
        <v>1305</v>
      </c>
      <c r="Y2270" t="s">
        <v>1306</v>
      </c>
      <c r="Z2270" t="s">
        <v>1307</v>
      </c>
      <c r="AA2270" t="s">
        <v>2781</v>
      </c>
      <c r="AB2270" t="s">
        <v>2782</v>
      </c>
    </row>
    <row r="2271" spans="1:28" ht="15" hidden="1" customHeight="1" x14ac:dyDescent="0.2">
      <c r="A2271" t="s">
        <v>5589</v>
      </c>
      <c r="B2271" t="s">
        <v>5601</v>
      </c>
      <c r="C2271" s="50">
        <f t="shared" ca="1" si="178"/>
        <v>5</v>
      </c>
      <c r="D2271" t="s">
        <v>2780</v>
      </c>
      <c r="F2271" s="34" t="str">
        <f>IF(AND(V2271="TEXT",AB2271&lt;&gt;""),"Coded",VLOOKUP(V2271,Lists!$E$1:$F$12,2,FALSE))</f>
        <v>Coded</v>
      </c>
      <c r="G2271" s="50">
        <f t="shared" ca="1" si="179"/>
        <v>2</v>
      </c>
      <c r="H2271" t="s">
        <v>2783</v>
      </c>
      <c r="J2271" s="34" t="str">
        <f t="shared" si="176"/>
        <v/>
      </c>
      <c r="K2271" s="34" t="str">
        <f t="shared" si="177"/>
        <v/>
      </c>
      <c r="O2271" t="s">
        <v>1015</v>
      </c>
      <c r="P2271" s="34" t="str">
        <f t="shared" si="180"/>
        <v/>
      </c>
      <c r="V2271" t="s">
        <v>16</v>
      </c>
      <c r="W2271" t="s">
        <v>1304</v>
      </c>
      <c r="X2271" t="s">
        <v>1305</v>
      </c>
      <c r="Y2271" t="s">
        <v>1306</v>
      </c>
      <c r="Z2271" t="s">
        <v>1307</v>
      </c>
      <c r="AA2271" t="s">
        <v>2783</v>
      </c>
      <c r="AB2271" t="s">
        <v>2784</v>
      </c>
    </row>
    <row r="2272" spans="1:28" ht="15" hidden="1" customHeight="1" x14ac:dyDescent="0.2">
      <c r="A2272" t="s">
        <v>5589</v>
      </c>
      <c r="B2272" t="s">
        <v>5601</v>
      </c>
      <c r="C2272" s="50">
        <f t="shared" ca="1" si="178"/>
        <v>5</v>
      </c>
      <c r="D2272" t="s">
        <v>2780</v>
      </c>
      <c r="F2272" s="34" t="str">
        <f>IF(AND(V2272="TEXT",AB2272&lt;&gt;""),"Coded",VLOOKUP(V2272,Lists!$E$1:$F$12,2,FALSE))</f>
        <v>Coded</v>
      </c>
      <c r="G2272" s="50">
        <f t="shared" ca="1" si="179"/>
        <v>3</v>
      </c>
      <c r="H2272" t="s">
        <v>2785</v>
      </c>
      <c r="J2272" s="34" t="str">
        <f t="shared" si="176"/>
        <v/>
      </c>
      <c r="K2272" s="34" t="str">
        <f t="shared" si="177"/>
        <v/>
      </c>
      <c r="O2272" t="s">
        <v>1015</v>
      </c>
      <c r="P2272" s="34" t="str">
        <f t="shared" si="180"/>
        <v/>
      </c>
      <c r="V2272" t="s">
        <v>16</v>
      </c>
      <c r="W2272" t="s">
        <v>1304</v>
      </c>
      <c r="X2272" t="s">
        <v>1305</v>
      </c>
      <c r="Y2272" t="s">
        <v>1306</v>
      </c>
      <c r="Z2272" t="s">
        <v>1307</v>
      </c>
      <c r="AA2272" t="s">
        <v>2785</v>
      </c>
      <c r="AB2272" t="s">
        <v>2786</v>
      </c>
    </row>
    <row r="2273" spans="1:28" ht="15" hidden="1" customHeight="1" x14ac:dyDescent="0.2">
      <c r="A2273" t="s">
        <v>5589</v>
      </c>
      <c r="B2273" t="s">
        <v>5601</v>
      </c>
      <c r="C2273" s="50">
        <f t="shared" ca="1" si="178"/>
        <v>5</v>
      </c>
      <c r="D2273" t="s">
        <v>2780</v>
      </c>
      <c r="F2273" s="34" t="str">
        <f>IF(AND(V2273="TEXT",AB2273&lt;&gt;""),"Coded",VLOOKUP(V2273,Lists!$E$1:$F$12,2,FALSE))</f>
        <v>Coded</v>
      </c>
      <c r="G2273" s="50">
        <f t="shared" ca="1" si="179"/>
        <v>4</v>
      </c>
      <c r="H2273" t="s">
        <v>2787</v>
      </c>
      <c r="J2273" s="34" t="str">
        <f t="shared" si="176"/>
        <v/>
      </c>
      <c r="K2273" s="34" t="str">
        <f t="shared" si="177"/>
        <v/>
      </c>
      <c r="O2273" t="s">
        <v>1015</v>
      </c>
      <c r="P2273" s="34" t="str">
        <f t="shared" si="180"/>
        <v/>
      </c>
      <c r="V2273" t="s">
        <v>16</v>
      </c>
      <c r="W2273" t="s">
        <v>1304</v>
      </c>
      <c r="X2273" t="s">
        <v>1305</v>
      </c>
      <c r="Y2273" t="s">
        <v>1306</v>
      </c>
      <c r="Z2273" t="s">
        <v>1307</v>
      </c>
      <c r="AA2273" t="s">
        <v>2787</v>
      </c>
      <c r="AB2273" t="s">
        <v>2788</v>
      </c>
    </row>
    <row r="2274" spans="1:28" ht="15" hidden="1" customHeight="1" x14ac:dyDescent="0.2">
      <c r="A2274" t="s">
        <v>5589</v>
      </c>
      <c r="B2274" t="s">
        <v>5601</v>
      </c>
      <c r="C2274" s="50">
        <f t="shared" ca="1" si="178"/>
        <v>5</v>
      </c>
      <c r="D2274" t="s">
        <v>2780</v>
      </c>
      <c r="F2274" s="34" t="str">
        <f>IF(AND(V2274="TEXT",AB2274&lt;&gt;""),"Coded",VLOOKUP(V2274,Lists!$E$1:$F$12,2,FALSE))</f>
        <v>Coded</v>
      </c>
      <c r="G2274" s="50">
        <f t="shared" ca="1" si="179"/>
        <v>5</v>
      </c>
      <c r="H2274" t="s">
        <v>2789</v>
      </c>
      <c r="J2274" s="34" t="str">
        <f t="shared" si="176"/>
        <v/>
      </c>
      <c r="K2274" s="34" t="str">
        <f t="shared" si="177"/>
        <v/>
      </c>
      <c r="O2274" t="s">
        <v>1015</v>
      </c>
      <c r="P2274" s="34" t="str">
        <f t="shared" si="180"/>
        <v/>
      </c>
      <c r="V2274" t="s">
        <v>16</v>
      </c>
      <c r="W2274" t="s">
        <v>1304</v>
      </c>
      <c r="X2274" t="s">
        <v>1305</v>
      </c>
      <c r="Y2274" t="s">
        <v>1306</v>
      </c>
      <c r="Z2274" t="s">
        <v>1307</v>
      </c>
      <c r="AA2274" t="s">
        <v>2789</v>
      </c>
      <c r="AB2274" t="s">
        <v>2790</v>
      </c>
    </row>
    <row r="2275" spans="1:28" ht="15" hidden="1" customHeight="1" x14ac:dyDescent="0.2">
      <c r="A2275" t="s">
        <v>5589</v>
      </c>
      <c r="B2275" t="s">
        <v>5601</v>
      </c>
      <c r="C2275" s="50">
        <f t="shared" ca="1" si="178"/>
        <v>6</v>
      </c>
      <c r="D2275" t="s">
        <v>1604</v>
      </c>
      <c r="F2275" s="34" t="str">
        <f>IF(AND(V2275="TEXT",AB2275&lt;&gt;""),"Coded",VLOOKUP(V2275,Lists!$E$1:$F$12,2,FALSE))</f>
        <v>Numeric</v>
      </c>
      <c r="G2275" s="50" t="str">
        <f t="shared" ca="1" si="179"/>
        <v/>
      </c>
      <c r="H2275" t="s">
        <v>2797</v>
      </c>
      <c r="J2275" s="34" t="str">
        <f t="shared" si="176"/>
        <v>Integer zero or positive</v>
      </c>
      <c r="K2275" s="34" t="str">
        <f t="shared" si="177"/>
        <v/>
      </c>
      <c r="O2275" t="s">
        <v>1015</v>
      </c>
      <c r="P2275" s="34" t="str">
        <f t="shared" si="180"/>
        <v/>
      </c>
      <c r="V2275" t="s">
        <v>40</v>
      </c>
      <c r="W2275" t="s">
        <v>1921</v>
      </c>
      <c r="X2275" t="s">
        <v>1922</v>
      </c>
      <c r="Y2275" t="s">
        <v>1923</v>
      </c>
      <c r="Z2275" t="s">
        <v>1924</v>
      </c>
      <c r="AA2275" t="s">
        <v>2797</v>
      </c>
      <c r="AB2275" t="s">
        <v>5582</v>
      </c>
    </row>
    <row r="2276" spans="1:28" ht="15" hidden="1" customHeight="1" x14ac:dyDescent="0.2">
      <c r="A2276" t="s">
        <v>5589</v>
      </c>
      <c r="B2276" t="s">
        <v>5601</v>
      </c>
      <c r="C2276" s="50">
        <f t="shared" ca="1" si="178"/>
        <v>6</v>
      </c>
      <c r="D2276" t="s">
        <v>1604</v>
      </c>
      <c r="F2276" s="34" t="str">
        <f>IF(AND(V2276="TEXT",AB2276&lt;&gt;""),"Coded",VLOOKUP(V2276,Lists!$E$1:$F$12,2,FALSE))</f>
        <v>Numeric</v>
      </c>
      <c r="G2276" s="50" t="str">
        <f t="shared" ca="1" si="179"/>
        <v/>
      </c>
      <c r="H2276" t="s">
        <v>2801</v>
      </c>
      <c r="J2276" s="34" t="str">
        <f t="shared" si="176"/>
        <v>Integer zero or positive</v>
      </c>
      <c r="K2276" s="34" t="str">
        <f t="shared" si="177"/>
        <v/>
      </c>
      <c r="O2276" t="s">
        <v>1015</v>
      </c>
      <c r="P2276" s="34" t="str">
        <f t="shared" si="180"/>
        <v/>
      </c>
      <c r="V2276" t="s">
        <v>40</v>
      </c>
      <c r="W2276" t="s">
        <v>1921</v>
      </c>
      <c r="X2276" t="s">
        <v>1922</v>
      </c>
      <c r="Y2276" t="s">
        <v>1923</v>
      </c>
      <c r="Z2276" t="s">
        <v>1924</v>
      </c>
      <c r="AA2276" t="s">
        <v>2801</v>
      </c>
      <c r="AB2276" t="s">
        <v>5583</v>
      </c>
    </row>
    <row r="2277" spans="1:28" ht="15" hidden="1" customHeight="1" x14ac:dyDescent="0.2">
      <c r="A2277" t="s">
        <v>5589</v>
      </c>
      <c r="B2277" t="s">
        <v>5601</v>
      </c>
      <c r="C2277" s="50">
        <f t="shared" ca="1" si="178"/>
        <v>6</v>
      </c>
      <c r="D2277" t="s">
        <v>1604</v>
      </c>
      <c r="F2277" s="34" t="str">
        <f>IF(AND(V2277="TEXT",AB2277&lt;&gt;""),"Coded",VLOOKUP(V2277,Lists!$E$1:$F$12,2,FALSE))</f>
        <v>Numeric</v>
      </c>
      <c r="G2277" s="50" t="str">
        <f t="shared" ca="1" si="179"/>
        <v/>
      </c>
      <c r="H2277" t="s">
        <v>2805</v>
      </c>
      <c r="J2277" s="34" t="str">
        <f t="shared" si="176"/>
        <v>Integer zero or positive</v>
      </c>
      <c r="K2277" s="34" t="str">
        <f t="shared" si="177"/>
        <v/>
      </c>
      <c r="O2277" t="s">
        <v>1015</v>
      </c>
      <c r="P2277" s="34" t="str">
        <f t="shared" si="180"/>
        <v/>
      </c>
      <c r="V2277" t="s">
        <v>40</v>
      </c>
      <c r="W2277" t="s">
        <v>1921</v>
      </c>
      <c r="X2277" t="s">
        <v>1922</v>
      </c>
      <c r="Y2277" t="s">
        <v>1923</v>
      </c>
      <c r="Z2277" t="s">
        <v>1924</v>
      </c>
      <c r="AA2277" t="s">
        <v>2805</v>
      </c>
      <c r="AB2277" t="s">
        <v>5584</v>
      </c>
    </row>
    <row r="2278" spans="1:28" ht="15" hidden="1" customHeight="1" x14ac:dyDescent="0.2">
      <c r="A2278" t="s">
        <v>5589</v>
      </c>
      <c r="B2278" t="s">
        <v>5601</v>
      </c>
      <c r="C2278" s="50">
        <f t="shared" ca="1" si="178"/>
        <v>6</v>
      </c>
      <c r="D2278" t="s">
        <v>1604</v>
      </c>
      <c r="F2278" s="34" t="str">
        <f>IF(AND(V2278="TEXT",AB2278&lt;&gt;""),"Coded",VLOOKUP(V2278,Lists!$E$1:$F$12,2,FALSE))</f>
        <v>Numeric</v>
      </c>
      <c r="G2278" s="50" t="str">
        <f t="shared" ca="1" si="179"/>
        <v/>
      </c>
      <c r="H2278" t="s">
        <v>2809</v>
      </c>
      <c r="J2278" s="34" t="str">
        <f t="shared" si="176"/>
        <v>Integer zero or positive</v>
      </c>
      <c r="K2278" s="34" t="str">
        <f t="shared" si="177"/>
        <v/>
      </c>
      <c r="O2278" t="s">
        <v>1015</v>
      </c>
      <c r="P2278" s="34" t="str">
        <f t="shared" si="180"/>
        <v/>
      </c>
      <c r="V2278" t="s">
        <v>40</v>
      </c>
      <c r="W2278" t="s">
        <v>1921</v>
      </c>
      <c r="X2278" t="s">
        <v>1922</v>
      </c>
      <c r="Y2278" t="s">
        <v>1923</v>
      </c>
      <c r="Z2278" t="s">
        <v>1924</v>
      </c>
      <c r="AA2278" t="s">
        <v>2809</v>
      </c>
      <c r="AB2278" t="s">
        <v>5585</v>
      </c>
    </row>
    <row r="2279" spans="1:28" ht="15" hidden="1" customHeight="1" x14ac:dyDescent="0.2">
      <c r="A2279" t="s">
        <v>5589</v>
      </c>
      <c r="B2279" t="s">
        <v>5601</v>
      </c>
      <c r="C2279" s="50">
        <f t="shared" ca="1" si="178"/>
        <v>6</v>
      </c>
      <c r="D2279" t="s">
        <v>1604</v>
      </c>
      <c r="F2279" s="34" t="str">
        <f>IF(AND(V2279="TEXT",AB2279&lt;&gt;""),"Coded",VLOOKUP(V2279,Lists!$E$1:$F$12,2,FALSE))</f>
        <v>Numeric</v>
      </c>
      <c r="G2279" s="50" t="str">
        <f t="shared" ca="1" si="179"/>
        <v/>
      </c>
      <c r="H2279" t="s">
        <v>2813</v>
      </c>
      <c r="J2279" s="34" t="str">
        <f t="shared" si="176"/>
        <v>Integer zero or positive</v>
      </c>
      <c r="K2279" s="34" t="str">
        <f t="shared" si="177"/>
        <v/>
      </c>
      <c r="O2279" t="s">
        <v>1015</v>
      </c>
      <c r="P2279" s="34" t="str">
        <f t="shared" si="180"/>
        <v/>
      </c>
      <c r="V2279" t="s">
        <v>40</v>
      </c>
      <c r="W2279" t="s">
        <v>1921</v>
      </c>
      <c r="X2279" t="s">
        <v>1922</v>
      </c>
      <c r="Y2279" t="s">
        <v>1923</v>
      </c>
      <c r="Z2279" t="s">
        <v>1924</v>
      </c>
      <c r="AA2279" t="s">
        <v>2813</v>
      </c>
      <c r="AB2279" t="s">
        <v>5586</v>
      </c>
    </row>
    <row r="2280" spans="1:28" ht="15" hidden="1" customHeight="1" x14ac:dyDescent="0.2">
      <c r="A2280" t="s">
        <v>5589</v>
      </c>
      <c r="B2280" t="s">
        <v>5601</v>
      </c>
      <c r="C2280" s="50">
        <f t="shared" ca="1" si="178"/>
        <v>6</v>
      </c>
      <c r="D2280" t="s">
        <v>1604</v>
      </c>
      <c r="F2280" s="34" t="str">
        <f>IF(AND(V2280="TEXT",AB2280&lt;&gt;""),"Coded",VLOOKUP(V2280,Lists!$E$1:$F$12,2,FALSE))</f>
        <v>Numeric</v>
      </c>
      <c r="G2280" s="50" t="str">
        <f t="shared" ca="1" si="179"/>
        <v/>
      </c>
      <c r="H2280" t="s">
        <v>2817</v>
      </c>
      <c r="J2280" s="34" t="str">
        <f t="shared" si="176"/>
        <v>Integer zero or positive</v>
      </c>
      <c r="K2280" s="34" t="str">
        <f t="shared" si="177"/>
        <v/>
      </c>
      <c r="O2280" t="s">
        <v>1015</v>
      </c>
      <c r="P2280" s="34" t="str">
        <f t="shared" si="180"/>
        <v/>
      </c>
      <c r="V2280" t="s">
        <v>40</v>
      </c>
      <c r="W2280" t="s">
        <v>1921</v>
      </c>
      <c r="X2280" t="s">
        <v>1922</v>
      </c>
      <c r="Y2280" t="s">
        <v>1923</v>
      </c>
      <c r="Z2280" t="s">
        <v>1924</v>
      </c>
      <c r="AA2280" t="s">
        <v>2817</v>
      </c>
      <c r="AB2280" t="s">
        <v>5587</v>
      </c>
    </row>
    <row r="2281" spans="1:28" ht="15" hidden="1" customHeight="1" x14ac:dyDescent="0.2">
      <c r="A2281" t="s">
        <v>5589</v>
      </c>
      <c r="B2281" t="s">
        <v>5601</v>
      </c>
      <c r="C2281" s="50">
        <f t="shared" ca="1" si="178"/>
        <v>6</v>
      </c>
      <c r="D2281" t="s">
        <v>1604</v>
      </c>
      <c r="F2281" s="34" t="str">
        <f>IF(AND(V2281="TEXT",AB2281&lt;&gt;""),"Coded",VLOOKUP(V2281,Lists!$E$1:$F$12,2,FALSE))</f>
        <v>Numeric</v>
      </c>
      <c r="G2281" s="50" t="str">
        <f t="shared" ca="1" si="179"/>
        <v/>
      </c>
      <c r="H2281" t="s">
        <v>2821</v>
      </c>
      <c r="J2281" s="34" t="str">
        <f t="shared" si="176"/>
        <v>Integer zero or positive</v>
      </c>
      <c r="K2281" s="34" t="str">
        <f t="shared" si="177"/>
        <v/>
      </c>
      <c r="O2281" t="s">
        <v>1015</v>
      </c>
      <c r="P2281" s="34" t="str">
        <f t="shared" si="180"/>
        <v/>
      </c>
      <c r="V2281" t="s">
        <v>40</v>
      </c>
      <c r="W2281" t="s">
        <v>1921</v>
      </c>
      <c r="X2281" t="s">
        <v>1922</v>
      </c>
      <c r="Y2281" t="s">
        <v>1923</v>
      </c>
      <c r="Z2281" t="s">
        <v>1924</v>
      </c>
      <c r="AA2281" t="s">
        <v>2821</v>
      </c>
      <c r="AB2281" t="s">
        <v>5588</v>
      </c>
    </row>
    <row r="2282" spans="1:28" ht="15" hidden="1" customHeight="1" x14ac:dyDescent="0.2">
      <c r="A2282" t="s">
        <v>5589</v>
      </c>
      <c r="B2282" t="s">
        <v>5601</v>
      </c>
      <c r="C2282" s="50">
        <f t="shared" ca="1" si="178"/>
        <v>7</v>
      </c>
      <c r="D2282" t="s">
        <v>1312</v>
      </c>
      <c r="F2282" s="34" t="str">
        <f>IF(AND(V2282="TEXT",AB2282&lt;&gt;""),"Coded",VLOOKUP(V2282,Lists!$E$1:$F$12,2,FALSE))</f>
        <v>Numeric</v>
      </c>
      <c r="G2282" s="50" t="str">
        <f t="shared" ca="1" si="179"/>
        <v/>
      </c>
      <c r="H2282" t="s">
        <v>2797</v>
      </c>
      <c r="J2282" s="34" t="str">
        <f t="shared" si="176"/>
        <v>Integer zero or positive</v>
      </c>
      <c r="K2282" s="34" t="str">
        <f t="shared" si="177"/>
        <v/>
      </c>
      <c r="O2282" t="s">
        <v>1015</v>
      </c>
      <c r="P2282" s="34" t="str">
        <f t="shared" si="180"/>
        <v/>
      </c>
      <c r="V2282" t="s">
        <v>40</v>
      </c>
      <c r="W2282" t="s">
        <v>1926</v>
      </c>
      <c r="X2282" t="s">
        <v>1927</v>
      </c>
      <c r="Y2282" t="s">
        <v>1923</v>
      </c>
      <c r="Z2282" t="s">
        <v>1924</v>
      </c>
      <c r="AA2282" t="s">
        <v>2797</v>
      </c>
      <c r="AB2282" t="s">
        <v>5582</v>
      </c>
    </row>
    <row r="2283" spans="1:28" ht="15" hidden="1" customHeight="1" x14ac:dyDescent="0.2">
      <c r="A2283" t="s">
        <v>5589</v>
      </c>
      <c r="B2283" t="s">
        <v>5601</v>
      </c>
      <c r="C2283" s="50">
        <f t="shared" ca="1" si="178"/>
        <v>7</v>
      </c>
      <c r="D2283" t="s">
        <v>1312</v>
      </c>
      <c r="F2283" s="34" t="str">
        <f>IF(AND(V2283="TEXT",AB2283&lt;&gt;""),"Coded",VLOOKUP(V2283,Lists!$E$1:$F$12,2,FALSE))</f>
        <v>Numeric</v>
      </c>
      <c r="G2283" s="50" t="str">
        <f t="shared" ca="1" si="179"/>
        <v/>
      </c>
      <c r="H2283" t="s">
        <v>2801</v>
      </c>
      <c r="J2283" s="34" t="str">
        <f t="shared" si="176"/>
        <v>Integer zero or positive</v>
      </c>
      <c r="K2283" s="34" t="str">
        <f t="shared" si="177"/>
        <v/>
      </c>
      <c r="O2283" t="s">
        <v>1015</v>
      </c>
      <c r="P2283" s="34" t="str">
        <f t="shared" si="180"/>
        <v/>
      </c>
      <c r="V2283" t="s">
        <v>40</v>
      </c>
      <c r="W2283" t="s">
        <v>1926</v>
      </c>
      <c r="X2283" t="s">
        <v>1927</v>
      </c>
      <c r="Y2283" t="s">
        <v>1923</v>
      </c>
      <c r="Z2283" t="s">
        <v>1924</v>
      </c>
      <c r="AA2283" t="s">
        <v>2801</v>
      </c>
      <c r="AB2283" t="s">
        <v>5583</v>
      </c>
    </row>
    <row r="2284" spans="1:28" ht="15" hidden="1" customHeight="1" x14ac:dyDescent="0.2">
      <c r="A2284" t="s">
        <v>5589</v>
      </c>
      <c r="B2284" t="s">
        <v>5601</v>
      </c>
      <c r="C2284" s="50">
        <f t="shared" ca="1" si="178"/>
        <v>7</v>
      </c>
      <c r="D2284" t="s">
        <v>1312</v>
      </c>
      <c r="F2284" s="34" t="str">
        <f>IF(AND(V2284="TEXT",AB2284&lt;&gt;""),"Coded",VLOOKUP(V2284,Lists!$E$1:$F$12,2,FALSE))</f>
        <v>Numeric</v>
      </c>
      <c r="G2284" s="50" t="str">
        <f t="shared" ca="1" si="179"/>
        <v/>
      </c>
      <c r="H2284" t="s">
        <v>2805</v>
      </c>
      <c r="J2284" s="34" t="str">
        <f t="shared" si="176"/>
        <v>Integer zero or positive</v>
      </c>
      <c r="K2284" s="34" t="str">
        <f t="shared" si="177"/>
        <v/>
      </c>
      <c r="O2284" t="s">
        <v>1015</v>
      </c>
      <c r="P2284" s="34" t="str">
        <f t="shared" si="180"/>
        <v/>
      </c>
      <c r="V2284" t="s">
        <v>40</v>
      </c>
      <c r="W2284" t="s">
        <v>1926</v>
      </c>
      <c r="X2284" t="s">
        <v>1927</v>
      </c>
      <c r="Y2284" t="s">
        <v>1923</v>
      </c>
      <c r="Z2284" t="s">
        <v>1924</v>
      </c>
      <c r="AA2284" t="s">
        <v>2805</v>
      </c>
      <c r="AB2284" t="s">
        <v>5584</v>
      </c>
    </row>
    <row r="2285" spans="1:28" ht="15" hidden="1" customHeight="1" x14ac:dyDescent="0.2">
      <c r="A2285" t="s">
        <v>5589</v>
      </c>
      <c r="B2285" t="s">
        <v>5601</v>
      </c>
      <c r="C2285" s="50">
        <f t="shared" ca="1" si="178"/>
        <v>7</v>
      </c>
      <c r="D2285" t="s">
        <v>1312</v>
      </c>
      <c r="F2285" s="34" t="str">
        <f>IF(AND(V2285="TEXT",AB2285&lt;&gt;""),"Coded",VLOOKUP(V2285,Lists!$E$1:$F$12,2,FALSE))</f>
        <v>Numeric</v>
      </c>
      <c r="G2285" s="50" t="str">
        <f t="shared" ca="1" si="179"/>
        <v/>
      </c>
      <c r="H2285" t="s">
        <v>2809</v>
      </c>
      <c r="J2285" s="34" t="str">
        <f t="shared" si="176"/>
        <v>Integer zero or positive</v>
      </c>
      <c r="K2285" s="34" t="str">
        <f t="shared" si="177"/>
        <v/>
      </c>
      <c r="O2285" t="s">
        <v>1015</v>
      </c>
      <c r="P2285" s="34" t="str">
        <f t="shared" si="180"/>
        <v/>
      </c>
      <c r="V2285" t="s">
        <v>40</v>
      </c>
      <c r="W2285" t="s">
        <v>1926</v>
      </c>
      <c r="X2285" t="s">
        <v>1927</v>
      </c>
      <c r="Y2285" t="s">
        <v>1923</v>
      </c>
      <c r="Z2285" t="s">
        <v>1924</v>
      </c>
      <c r="AA2285" t="s">
        <v>2809</v>
      </c>
      <c r="AB2285" t="s">
        <v>5585</v>
      </c>
    </row>
    <row r="2286" spans="1:28" ht="15" hidden="1" customHeight="1" x14ac:dyDescent="0.2">
      <c r="A2286" t="s">
        <v>5589</v>
      </c>
      <c r="B2286" t="s">
        <v>5601</v>
      </c>
      <c r="C2286" s="50">
        <f t="shared" ca="1" si="178"/>
        <v>7</v>
      </c>
      <c r="D2286" t="s">
        <v>1312</v>
      </c>
      <c r="F2286" s="34" t="str">
        <f>IF(AND(V2286="TEXT",AB2286&lt;&gt;""),"Coded",VLOOKUP(V2286,Lists!$E$1:$F$12,2,FALSE))</f>
        <v>Numeric</v>
      </c>
      <c r="G2286" s="50" t="str">
        <f t="shared" ca="1" si="179"/>
        <v/>
      </c>
      <c r="H2286" t="s">
        <v>2813</v>
      </c>
      <c r="J2286" s="34" t="str">
        <f t="shared" si="176"/>
        <v>Integer zero or positive</v>
      </c>
      <c r="K2286" s="34" t="str">
        <f t="shared" si="177"/>
        <v/>
      </c>
      <c r="O2286" t="s">
        <v>1015</v>
      </c>
      <c r="P2286" s="34" t="str">
        <f t="shared" si="180"/>
        <v/>
      </c>
      <c r="V2286" t="s">
        <v>40</v>
      </c>
      <c r="W2286" t="s">
        <v>1926</v>
      </c>
      <c r="X2286" t="s">
        <v>1927</v>
      </c>
      <c r="Y2286" t="s">
        <v>1923</v>
      </c>
      <c r="Z2286" t="s">
        <v>1924</v>
      </c>
      <c r="AA2286" t="s">
        <v>2813</v>
      </c>
      <c r="AB2286" t="s">
        <v>5586</v>
      </c>
    </row>
    <row r="2287" spans="1:28" ht="15" hidden="1" customHeight="1" x14ac:dyDescent="0.2">
      <c r="A2287" t="s">
        <v>5589</v>
      </c>
      <c r="B2287" t="s">
        <v>5601</v>
      </c>
      <c r="C2287" s="50">
        <f t="shared" ca="1" si="178"/>
        <v>7</v>
      </c>
      <c r="D2287" t="s">
        <v>1312</v>
      </c>
      <c r="F2287" s="34" t="str">
        <f>IF(AND(V2287="TEXT",AB2287&lt;&gt;""),"Coded",VLOOKUP(V2287,Lists!$E$1:$F$12,2,FALSE))</f>
        <v>Numeric</v>
      </c>
      <c r="G2287" s="50" t="str">
        <f t="shared" ca="1" si="179"/>
        <v/>
      </c>
      <c r="H2287" t="s">
        <v>2817</v>
      </c>
      <c r="J2287" s="34" t="str">
        <f t="shared" si="176"/>
        <v>Integer zero or positive</v>
      </c>
      <c r="K2287" s="34" t="str">
        <f t="shared" si="177"/>
        <v/>
      </c>
      <c r="O2287" t="s">
        <v>1015</v>
      </c>
      <c r="P2287" s="34" t="str">
        <f t="shared" si="180"/>
        <v/>
      </c>
      <c r="V2287" t="s">
        <v>40</v>
      </c>
      <c r="W2287" t="s">
        <v>1926</v>
      </c>
      <c r="X2287" t="s">
        <v>1927</v>
      </c>
      <c r="Y2287" t="s">
        <v>1923</v>
      </c>
      <c r="Z2287" t="s">
        <v>1924</v>
      </c>
      <c r="AA2287" t="s">
        <v>2817</v>
      </c>
      <c r="AB2287" t="s">
        <v>5587</v>
      </c>
    </row>
    <row r="2288" spans="1:28" ht="15" hidden="1" customHeight="1" x14ac:dyDescent="0.2">
      <c r="A2288" t="s">
        <v>5589</v>
      </c>
      <c r="B2288" t="s">
        <v>5601</v>
      </c>
      <c r="C2288" s="50">
        <f t="shared" ca="1" si="178"/>
        <v>7</v>
      </c>
      <c r="D2288" t="s">
        <v>1312</v>
      </c>
      <c r="F2288" s="34" t="str">
        <f>IF(AND(V2288="TEXT",AB2288&lt;&gt;""),"Coded",VLOOKUP(V2288,Lists!$E$1:$F$12,2,FALSE))</f>
        <v>Numeric</v>
      </c>
      <c r="G2288" s="50" t="str">
        <f t="shared" ca="1" si="179"/>
        <v/>
      </c>
      <c r="H2288" t="s">
        <v>2821</v>
      </c>
      <c r="J2288" s="34" t="str">
        <f t="shared" si="176"/>
        <v>Integer zero or positive</v>
      </c>
      <c r="K2288" s="34" t="str">
        <f t="shared" si="177"/>
        <v/>
      </c>
      <c r="O2288" t="s">
        <v>1015</v>
      </c>
      <c r="P2288" s="34" t="str">
        <f t="shared" si="180"/>
        <v/>
      </c>
      <c r="V2288" t="s">
        <v>40</v>
      </c>
      <c r="W2288" t="s">
        <v>1926</v>
      </c>
      <c r="X2288" t="s">
        <v>1927</v>
      </c>
      <c r="Y2288" t="s">
        <v>1923</v>
      </c>
      <c r="Z2288" t="s">
        <v>1924</v>
      </c>
      <c r="AA2288" t="s">
        <v>2821</v>
      </c>
      <c r="AB2288" t="s">
        <v>5588</v>
      </c>
    </row>
    <row r="2289" spans="1:28" ht="15" hidden="1" customHeight="1" x14ac:dyDescent="0.2">
      <c r="A2289" s="93" t="s">
        <v>5602</v>
      </c>
      <c r="B2289" s="94" t="s">
        <v>5603</v>
      </c>
      <c r="D2289" t="s">
        <v>5604</v>
      </c>
      <c r="V2289" t="s">
        <v>16</v>
      </c>
      <c r="W2289" t="s">
        <v>5605</v>
      </c>
      <c r="X2289" t="s">
        <v>5606</v>
      </c>
      <c r="Y2289" t="s">
        <v>1015</v>
      </c>
      <c r="Z2289" t="s">
        <v>1015</v>
      </c>
      <c r="AA2289" t="s">
        <v>1015</v>
      </c>
      <c r="AB2289" t="s">
        <v>1015</v>
      </c>
    </row>
    <row r="2290" spans="1:28" ht="15" hidden="1" customHeight="1" x14ac:dyDescent="0.2">
      <c r="A2290" s="93" t="s">
        <v>5602</v>
      </c>
      <c r="B2290" t="s">
        <v>5603</v>
      </c>
      <c r="D2290" t="s">
        <v>176</v>
      </c>
      <c r="V2290" t="s">
        <v>16</v>
      </c>
      <c r="W2290" t="s">
        <v>5607</v>
      </c>
      <c r="X2290" t="s">
        <v>5608</v>
      </c>
      <c r="Y2290" t="s">
        <v>1015</v>
      </c>
      <c r="Z2290" t="s">
        <v>1015</v>
      </c>
      <c r="AA2290" t="s">
        <v>1015</v>
      </c>
      <c r="AB2290" t="s">
        <v>1015</v>
      </c>
    </row>
    <row r="2291" spans="1:28" ht="15" hidden="1" customHeight="1" x14ac:dyDescent="0.2">
      <c r="A2291" s="93" t="s">
        <v>5602</v>
      </c>
      <c r="B2291" t="s">
        <v>5603</v>
      </c>
      <c r="D2291" t="s">
        <v>185</v>
      </c>
      <c r="V2291" t="s">
        <v>16</v>
      </c>
      <c r="W2291" t="s">
        <v>5609</v>
      </c>
      <c r="X2291" t="s">
        <v>5610</v>
      </c>
      <c r="Y2291" t="s">
        <v>1015</v>
      </c>
      <c r="Z2291" t="s">
        <v>1015</v>
      </c>
      <c r="AA2291" t="s">
        <v>1015</v>
      </c>
      <c r="AB2291" t="s">
        <v>1015</v>
      </c>
    </row>
    <row r="2292" spans="1:28" ht="15" hidden="1" customHeight="1" x14ac:dyDescent="0.2">
      <c r="A2292" s="93" t="s">
        <v>5602</v>
      </c>
      <c r="B2292" t="s">
        <v>5611</v>
      </c>
      <c r="D2292" t="s">
        <v>5612</v>
      </c>
      <c r="V2292" t="s">
        <v>16</v>
      </c>
      <c r="W2292" t="s">
        <v>5613</v>
      </c>
      <c r="X2292" t="s">
        <v>5614</v>
      </c>
      <c r="Y2292" t="s">
        <v>5615</v>
      </c>
      <c r="Z2292" t="s">
        <v>5616</v>
      </c>
      <c r="AA2292" t="s">
        <v>201</v>
      </c>
      <c r="AB2292" t="s">
        <v>5617</v>
      </c>
    </row>
    <row r="2293" spans="1:28" ht="15" hidden="1" customHeight="1" x14ac:dyDescent="0.2">
      <c r="A2293" s="93" t="s">
        <v>5602</v>
      </c>
      <c r="B2293" t="s">
        <v>5611</v>
      </c>
      <c r="D2293" t="s">
        <v>5612</v>
      </c>
      <c r="V2293" t="s">
        <v>16</v>
      </c>
      <c r="W2293" t="s">
        <v>5613</v>
      </c>
      <c r="X2293" t="s">
        <v>5614</v>
      </c>
      <c r="Y2293" t="s">
        <v>5615</v>
      </c>
      <c r="Z2293" t="s">
        <v>5616</v>
      </c>
      <c r="AA2293" t="s">
        <v>197</v>
      </c>
      <c r="AB2293" t="s">
        <v>5618</v>
      </c>
    </row>
    <row r="2294" spans="1:28" ht="15" hidden="1" customHeight="1" x14ac:dyDescent="0.2">
      <c r="A2294" s="93" t="s">
        <v>5602</v>
      </c>
      <c r="B2294" t="s">
        <v>5611</v>
      </c>
      <c r="D2294" t="s">
        <v>5619</v>
      </c>
      <c r="V2294" t="s">
        <v>20</v>
      </c>
      <c r="W2294" t="s">
        <v>5620</v>
      </c>
      <c r="X2294" t="s">
        <v>5621</v>
      </c>
      <c r="Y2294" t="s">
        <v>1015</v>
      </c>
      <c r="Z2294" t="s">
        <v>1015</v>
      </c>
      <c r="AA2294" t="s">
        <v>1015</v>
      </c>
      <c r="AB2294" t="s">
        <v>1015</v>
      </c>
    </row>
    <row r="2295" spans="1:28" ht="15" hidden="1" customHeight="1" x14ac:dyDescent="0.2">
      <c r="A2295" s="93" t="s">
        <v>5602</v>
      </c>
      <c r="B2295" t="s">
        <v>5611</v>
      </c>
      <c r="D2295" t="s">
        <v>5622</v>
      </c>
      <c r="V2295" t="s">
        <v>20</v>
      </c>
      <c r="W2295" t="s">
        <v>5623</v>
      </c>
      <c r="X2295" t="s">
        <v>5624</v>
      </c>
      <c r="Y2295" t="s">
        <v>1015</v>
      </c>
      <c r="Z2295" t="s">
        <v>1015</v>
      </c>
      <c r="AA2295" t="s">
        <v>1015</v>
      </c>
      <c r="AB2295" t="s">
        <v>1015</v>
      </c>
    </row>
    <row r="2296" spans="1:28" ht="15" hidden="1" customHeight="1" x14ac:dyDescent="0.2">
      <c r="A2296" s="93" t="s">
        <v>5602</v>
      </c>
      <c r="B2296" t="s">
        <v>5611</v>
      </c>
      <c r="D2296" t="s">
        <v>723</v>
      </c>
      <c r="V2296" t="s">
        <v>16</v>
      </c>
      <c r="W2296" t="s">
        <v>5625</v>
      </c>
      <c r="X2296" t="s">
        <v>5626</v>
      </c>
      <c r="Y2296" t="s">
        <v>727</v>
      </c>
      <c r="Z2296" t="s">
        <v>728</v>
      </c>
      <c r="AA2296" t="s">
        <v>737</v>
      </c>
      <c r="AB2296" t="s">
        <v>739</v>
      </c>
    </row>
    <row r="2297" spans="1:28" ht="15" hidden="1" customHeight="1" x14ac:dyDescent="0.2">
      <c r="A2297" s="93" t="s">
        <v>5602</v>
      </c>
      <c r="B2297" t="s">
        <v>5611</v>
      </c>
      <c r="D2297" t="s">
        <v>723</v>
      </c>
      <c r="V2297" t="s">
        <v>16</v>
      </c>
      <c r="W2297" t="s">
        <v>5625</v>
      </c>
      <c r="X2297" t="s">
        <v>5626</v>
      </c>
      <c r="Y2297" t="s">
        <v>727</v>
      </c>
      <c r="Z2297" t="s">
        <v>728</v>
      </c>
      <c r="AA2297" t="s">
        <v>729</v>
      </c>
      <c r="AB2297" t="s">
        <v>731</v>
      </c>
    </row>
    <row r="2298" spans="1:28" ht="15" hidden="1" customHeight="1" x14ac:dyDescent="0.2">
      <c r="A2298" s="93" t="s">
        <v>5602</v>
      </c>
      <c r="B2298" t="s">
        <v>5611</v>
      </c>
      <c r="D2298" t="s">
        <v>723</v>
      </c>
      <c r="V2298" t="s">
        <v>16</v>
      </c>
      <c r="W2298" t="s">
        <v>5625</v>
      </c>
      <c r="X2298" t="s">
        <v>5626</v>
      </c>
      <c r="Y2298" t="s">
        <v>727</v>
      </c>
      <c r="Z2298" t="s">
        <v>728</v>
      </c>
      <c r="AA2298" t="s">
        <v>733</v>
      </c>
      <c r="AB2298" t="s">
        <v>735</v>
      </c>
    </row>
    <row r="2299" spans="1:28" ht="15" hidden="1" customHeight="1" x14ac:dyDescent="0.2">
      <c r="A2299" s="93" t="s">
        <v>5602</v>
      </c>
      <c r="B2299" t="s">
        <v>5611</v>
      </c>
      <c r="D2299" t="s">
        <v>723</v>
      </c>
      <c r="V2299" t="s">
        <v>16</v>
      </c>
      <c r="W2299" t="s">
        <v>5625</v>
      </c>
      <c r="X2299" t="s">
        <v>5626</v>
      </c>
      <c r="Y2299" t="s">
        <v>727</v>
      </c>
      <c r="Z2299" t="s">
        <v>728</v>
      </c>
      <c r="AA2299" t="s">
        <v>741</v>
      </c>
      <c r="AB2299" t="s">
        <v>743</v>
      </c>
    </row>
    <row r="2300" spans="1:28" ht="15" hidden="1" customHeight="1" x14ac:dyDescent="0.2">
      <c r="A2300" s="93" t="s">
        <v>5602</v>
      </c>
      <c r="B2300" t="s">
        <v>5611</v>
      </c>
      <c r="D2300" t="s">
        <v>723</v>
      </c>
      <c r="V2300" t="s">
        <v>16</v>
      </c>
      <c r="W2300" t="s">
        <v>5625</v>
      </c>
      <c r="X2300" t="s">
        <v>5626</v>
      </c>
      <c r="Y2300" t="s">
        <v>727</v>
      </c>
      <c r="Z2300" t="s">
        <v>728</v>
      </c>
      <c r="AA2300" t="s">
        <v>220</v>
      </c>
      <c r="AB2300" t="s">
        <v>746</v>
      </c>
    </row>
    <row r="2301" spans="1:28" ht="15" hidden="1" customHeight="1" x14ac:dyDescent="0.2">
      <c r="A2301" s="93" t="s">
        <v>5602</v>
      </c>
      <c r="B2301" t="s">
        <v>5611</v>
      </c>
      <c r="D2301" t="s">
        <v>748</v>
      </c>
      <c r="V2301" t="s">
        <v>16</v>
      </c>
      <c r="W2301" t="s">
        <v>5627</v>
      </c>
      <c r="X2301" t="s">
        <v>5628</v>
      </c>
      <c r="Y2301" t="s">
        <v>5627</v>
      </c>
      <c r="Z2301" t="s">
        <v>5629</v>
      </c>
      <c r="AA2301" t="s">
        <v>754</v>
      </c>
      <c r="AB2301" t="s">
        <v>5630</v>
      </c>
    </row>
    <row r="2302" spans="1:28" ht="15" hidden="1" customHeight="1" x14ac:dyDescent="0.2">
      <c r="A2302" s="93" t="s">
        <v>5602</v>
      </c>
      <c r="B2302" t="s">
        <v>5611</v>
      </c>
      <c r="D2302" t="s">
        <v>748</v>
      </c>
      <c r="V2302" t="s">
        <v>16</v>
      </c>
      <c r="W2302" t="s">
        <v>5627</v>
      </c>
      <c r="X2302" t="s">
        <v>5628</v>
      </c>
      <c r="Y2302" t="s">
        <v>5627</v>
      </c>
      <c r="Z2302" t="s">
        <v>5629</v>
      </c>
      <c r="AA2302" t="s">
        <v>762</v>
      </c>
      <c r="AB2302" t="s">
        <v>5631</v>
      </c>
    </row>
    <row r="2303" spans="1:28" ht="15" hidden="1" customHeight="1" x14ac:dyDescent="0.2">
      <c r="A2303" s="93" t="s">
        <v>5602</v>
      </c>
      <c r="B2303" t="s">
        <v>5611</v>
      </c>
      <c r="D2303" t="s">
        <v>748</v>
      </c>
      <c r="V2303" t="s">
        <v>16</v>
      </c>
      <c r="W2303" t="s">
        <v>5627</v>
      </c>
      <c r="X2303" t="s">
        <v>5628</v>
      </c>
      <c r="Y2303" t="s">
        <v>5627</v>
      </c>
      <c r="Z2303" t="s">
        <v>5629</v>
      </c>
      <c r="AA2303" t="s">
        <v>758</v>
      </c>
      <c r="AB2303" t="s">
        <v>5632</v>
      </c>
    </row>
    <row r="2304" spans="1:28" ht="15" hidden="1" customHeight="1" x14ac:dyDescent="0.2">
      <c r="A2304" s="93" t="s">
        <v>5602</v>
      </c>
      <c r="B2304" t="s">
        <v>5611</v>
      </c>
      <c r="D2304" t="s">
        <v>748</v>
      </c>
      <c r="V2304" t="s">
        <v>16</v>
      </c>
      <c r="W2304" t="s">
        <v>5627</v>
      </c>
      <c r="X2304" t="s">
        <v>5628</v>
      </c>
      <c r="Y2304" t="s">
        <v>5627</v>
      </c>
      <c r="Z2304" t="s">
        <v>5629</v>
      </c>
      <c r="AA2304" t="s">
        <v>220</v>
      </c>
      <c r="AB2304" t="s">
        <v>5633</v>
      </c>
    </row>
    <row r="2305" spans="1:28" ht="15" hidden="1" customHeight="1" x14ac:dyDescent="0.2">
      <c r="A2305" s="93" t="s">
        <v>5602</v>
      </c>
      <c r="B2305" t="s">
        <v>1928</v>
      </c>
      <c r="D2305" t="s">
        <v>5634</v>
      </c>
      <c r="V2305" t="s">
        <v>5635</v>
      </c>
      <c r="W2305" t="s">
        <v>5636</v>
      </c>
      <c r="X2305" t="s">
        <v>5637</v>
      </c>
      <c r="Y2305" t="s">
        <v>1015</v>
      </c>
      <c r="Z2305" t="s">
        <v>1015</v>
      </c>
      <c r="AA2305" t="s">
        <v>1015</v>
      </c>
      <c r="AB2305" t="s">
        <v>1015</v>
      </c>
    </row>
    <row r="2306" spans="1:28" ht="15" hidden="1" customHeight="1" x14ac:dyDescent="0.2">
      <c r="A2306" s="93" t="s">
        <v>5602</v>
      </c>
      <c r="B2306" t="s">
        <v>1928</v>
      </c>
      <c r="D2306" t="s">
        <v>1010</v>
      </c>
      <c r="V2306" t="s">
        <v>16</v>
      </c>
      <c r="W2306" t="s">
        <v>1933</v>
      </c>
      <c r="X2306" t="s">
        <v>1934</v>
      </c>
      <c r="Y2306" t="s">
        <v>1933</v>
      </c>
      <c r="Z2306" t="s">
        <v>1935</v>
      </c>
      <c r="AA2306" t="s">
        <v>2193</v>
      </c>
      <c r="AB2306" t="s">
        <v>2197</v>
      </c>
    </row>
    <row r="2307" spans="1:28" ht="15" hidden="1" customHeight="1" x14ac:dyDescent="0.2">
      <c r="A2307" s="93" t="s">
        <v>5602</v>
      </c>
      <c r="B2307" t="s">
        <v>1928</v>
      </c>
      <c r="D2307" t="s">
        <v>1010</v>
      </c>
      <c r="V2307" t="s">
        <v>16</v>
      </c>
      <c r="W2307" t="s">
        <v>1933</v>
      </c>
      <c r="X2307" t="s">
        <v>1934</v>
      </c>
      <c r="Y2307" t="s">
        <v>1933</v>
      </c>
      <c r="Z2307" t="s">
        <v>1935</v>
      </c>
      <c r="AA2307" t="s">
        <v>2179</v>
      </c>
      <c r="AB2307" t="s">
        <v>2198</v>
      </c>
    </row>
    <row r="2308" spans="1:28" ht="15" hidden="1" customHeight="1" x14ac:dyDescent="0.2">
      <c r="A2308" s="93" t="s">
        <v>5602</v>
      </c>
      <c r="B2308" t="s">
        <v>1928</v>
      </c>
      <c r="D2308" t="s">
        <v>1010</v>
      </c>
      <c r="V2308" t="s">
        <v>16</v>
      </c>
      <c r="W2308" t="s">
        <v>1933</v>
      </c>
      <c r="X2308" t="s">
        <v>1934</v>
      </c>
      <c r="Y2308" t="s">
        <v>1933</v>
      </c>
      <c r="Z2308" t="s">
        <v>1935</v>
      </c>
      <c r="AA2308" t="s">
        <v>2194</v>
      </c>
      <c r="AB2308" t="s">
        <v>2199</v>
      </c>
    </row>
    <row r="2309" spans="1:28" ht="15" hidden="1" customHeight="1" x14ac:dyDescent="0.2">
      <c r="A2309" s="93" t="s">
        <v>5602</v>
      </c>
      <c r="B2309" t="s">
        <v>1928</v>
      </c>
      <c r="D2309" t="s">
        <v>1010</v>
      </c>
      <c r="V2309" t="s">
        <v>16</v>
      </c>
      <c r="W2309" t="s">
        <v>1933</v>
      </c>
      <c r="X2309" t="s">
        <v>1934</v>
      </c>
      <c r="Y2309" t="s">
        <v>1933</v>
      </c>
      <c r="Z2309" t="s">
        <v>1935</v>
      </c>
      <c r="AA2309" t="s">
        <v>2184</v>
      </c>
      <c r="AB2309" t="s">
        <v>2200</v>
      </c>
    </row>
    <row r="2310" spans="1:28" ht="15" hidden="1" customHeight="1" x14ac:dyDescent="0.2">
      <c r="A2310" s="93" t="s">
        <v>5602</v>
      </c>
      <c r="B2310" t="s">
        <v>1928</v>
      </c>
      <c r="D2310" t="s">
        <v>1010</v>
      </c>
      <c r="V2310" t="s">
        <v>16</v>
      </c>
      <c r="W2310" t="s">
        <v>1933</v>
      </c>
      <c r="X2310" t="s">
        <v>1934</v>
      </c>
      <c r="Y2310" t="s">
        <v>1933</v>
      </c>
      <c r="Z2310" t="s">
        <v>1935</v>
      </c>
      <c r="AA2310" t="s">
        <v>2189</v>
      </c>
      <c r="AB2310" t="s">
        <v>2201</v>
      </c>
    </row>
    <row r="2311" spans="1:28" ht="15" hidden="1" customHeight="1" x14ac:dyDescent="0.2">
      <c r="A2311" s="93" t="s">
        <v>5602</v>
      </c>
      <c r="B2311" t="s">
        <v>1928</v>
      </c>
      <c r="D2311" t="s">
        <v>5638</v>
      </c>
      <c r="V2311" t="s">
        <v>16</v>
      </c>
      <c r="W2311" t="s">
        <v>1943</v>
      </c>
      <c r="X2311" t="s">
        <v>1944</v>
      </c>
      <c r="Y2311" t="s">
        <v>1943</v>
      </c>
      <c r="Z2311" t="s">
        <v>1945</v>
      </c>
      <c r="AA2311" t="s">
        <v>2337</v>
      </c>
      <c r="AB2311" t="s">
        <v>5639</v>
      </c>
    </row>
    <row r="2312" spans="1:28" ht="15" hidden="1" customHeight="1" x14ac:dyDescent="0.2">
      <c r="A2312" s="93" t="s">
        <v>5602</v>
      </c>
      <c r="B2312" t="s">
        <v>1928</v>
      </c>
      <c r="D2312" t="s">
        <v>5638</v>
      </c>
      <c r="V2312" t="s">
        <v>16</v>
      </c>
      <c r="W2312" t="s">
        <v>1943</v>
      </c>
      <c r="X2312" t="s">
        <v>1944</v>
      </c>
      <c r="Y2312" t="s">
        <v>1943</v>
      </c>
      <c r="Z2312" t="s">
        <v>1945</v>
      </c>
      <c r="AA2312" t="s">
        <v>3334</v>
      </c>
      <c r="AB2312" t="s">
        <v>3335</v>
      </c>
    </row>
    <row r="2313" spans="1:28" ht="15" hidden="1" customHeight="1" x14ac:dyDescent="0.2">
      <c r="A2313" s="93" t="s">
        <v>5602</v>
      </c>
      <c r="B2313" t="s">
        <v>1928</v>
      </c>
      <c r="D2313" t="s">
        <v>5638</v>
      </c>
      <c r="V2313" t="s">
        <v>16</v>
      </c>
      <c r="W2313" t="s">
        <v>1943</v>
      </c>
      <c r="X2313" t="s">
        <v>1944</v>
      </c>
      <c r="Y2313" t="s">
        <v>1943</v>
      </c>
      <c r="Z2313" t="s">
        <v>1945</v>
      </c>
      <c r="AA2313" t="s">
        <v>3331</v>
      </c>
      <c r="AB2313" t="s">
        <v>3333</v>
      </c>
    </row>
    <row r="2314" spans="1:28" ht="15" hidden="1" customHeight="1" x14ac:dyDescent="0.2">
      <c r="A2314" s="93" t="s">
        <v>5602</v>
      </c>
      <c r="B2314" t="s">
        <v>1928</v>
      </c>
      <c r="D2314" t="s">
        <v>5638</v>
      </c>
      <c r="V2314" t="s">
        <v>16</v>
      </c>
      <c r="W2314" t="s">
        <v>1943</v>
      </c>
      <c r="X2314" t="s">
        <v>1944</v>
      </c>
      <c r="Y2314" t="s">
        <v>1943</v>
      </c>
      <c r="Z2314" t="s">
        <v>1945</v>
      </c>
      <c r="AA2314" t="s">
        <v>3336</v>
      </c>
      <c r="AB2314" t="s">
        <v>3337</v>
      </c>
    </row>
    <row r="2315" spans="1:28" ht="15" hidden="1" customHeight="1" x14ac:dyDescent="0.2">
      <c r="A2315" s="93" t="s">
        <v>5602</v>
      </c>
      <c r="B2315" t="s">
        <v>1928</v>
      </c>
      <c r="D2315" t="s">
        <v>5638</v>
      </c>
      <c r="V2315" t="s">
        <v>16</v>
      </c>
      <c r="W2315" t="s">
        <v>1943</v>
      </c>
      <c r="X2315" t="s">
        <v>1944</v>
      </c>
      <c r="Y2315" t="s">
        <v>1943</v>
      </c>
      <c r="Z2315" t="s">
        <v>1945</v>
      </c>
      <c r="AA2315" t="s">
        <v>3338</v>
      </c>
      <c r="AB2315" t="s">
        <v>3340</v>
      </c>
    </row>
    <row r="2316" spans="1:28" ht="15" hidden="1" customHeight="1" x14ac:dyDescent="0.2">
      <c r="A2316" s="93" t="s">
        <v>5602</v>
      </c>
      <c r="B2316" t="s">
        <v>1928</v>
      </c>
      <c r="D2316" t="s">
        <v>5638</v>
      </c>
      <c r="V2316" t="s">
        <v>16</v>
      </c>
      <c r="W2316" t="s">
        <v>1943</v>
      </c>
      <c r="X2316" t="s">
        <v>1944</v>
      </c>
      <c r="Y2316" t="s">
        <v>1943</v>
      </c>
      <c r="Z2316" t="s">
        <v>1945</v>
      </c>
      <c r="AA2316" t="s">
        <v>580</v>
      </c>
      <c r="AB2316" t="s">
        <v>3341</v>
      </c>
    </row>
    <row r="2317" spans="1:28" ht="15" hidden="1" customHeight="1" x14ac:dyDescent="0.2">
      <c r="A2317" s="93" t="s">
        <v>5602</v>
      </c>
      <c r="B2317" t="s">
        <v>1928</v>
      </c>
      <c r="D2317" t="s">
        <v>5640</v>
      </c>
      <c r="V2317" t="s">
        <v>24</v>
      </c>
      <c r="W2317" t="s">
        <v>1938</v>
      </c>
      <c r="X2317" t="s">
        <v>1939</v>
      </c>
      <c r="Y2317" t="s">
        <v>1015</v>
      </c>
      <c r="Z2317" t="s">
        <v>1015</v>
      </c>
      <c r="AA2317" t="s">
        <v>1015</v>
      </c>
      <c r="AB2317" t="s">
        <v>1015</v>
      </c>
    </row>
    <row r="2318" spans="1:28" ht="15" hidden="1" customHeight="1" x14ac:dyDescent="0.2">
      <c r="A2318" s="93" t="s">
        <v>5602</v>
      </c>
      <c r="B2318" t="s">
        <v>1928</v>
      </c>
      <c r="D2318" t="s">
        <v>5641</v>
      </c>
      <c r="V2318" t="s">
        <v>16</v>
      </c>
      <c r="W2318" t="s">
        <v>1948</v>
      </c>
      <c r="X2318" t="s">
        <v>1949</v>
      </c>
      <c r="Y2318" t="s">
        <v>1015</v>
      </c>
      <c r="Z2318" t="s">
        <v>1015</v>
      </c>
      <c r="AA2318" t="s">
        <v>1015</v>
      </c>
      <c r="AB2318" t="s">
        <v>1015</v>
      </c>
    </row>
    <row r="2319" spans="1:28" ht="15" hidden="1" customHeight="1" x14ac:dyDescent="0.2">
      <c r="A2319" s="93" t="s">
        <v>5602</v>
      </c>
      <c r="B2319" t="s">
        <v>5642</v>
      </c>
      <c r="D2319" t="s">
        <v>5643</v>
      </c>
      <c r="V2319" t="s">
        <v>840</v>
      </c>
      <c r="W2319" t="s">
        <v>5644</v>
      </c>
      <c r="X2319" t="s">
        <v>5645</v>
      </c>
      <c r="Y2319" t="s">
        <v>1015</v>
      </c>
      <c r="Z2319" t="s">
        <v>1015</v>
      </c>
      <c r="AA2319" t="s">
        <v>1015</v>
      </c>
      <c r="AB2319" t="s">
        <v>1015</v>
      </c>
    </row>
    <row r="2320" spans="1:28" ht="15" hidden="1" customHeight="1" x14ac:dyDescent="0.2">
      <c r="A2320" s="93" t="s">
        <v>5602</v>
      </c>
      <c r="B2320" t="s">
        <v>5642</v>
      </c>
      <c r="D2320" t="s">
        <v>5646</v>
      </c>
      <c r="V2320" t="s">
        <v>840</v>
      </c>
      <c r="W2320" t="s">
        <v>5647</v>
      </c>
      <c r="X2320" t="s">
        <v>5648</v>
      </c>
      <c r="Y2320" t="s">
        <v>1015</v>
      </c>
      <c r="Z2320" t="s">
        <v>1015</v>
      </c>
      <c r="AA2320" t="s">
        <v>1015</v>
      </c>
      <c r="AB2320" t="s">
        <v>1015</v>
      </c>
    </row>
    <row r="2321" spans="1:28" ht="15" hidden="1" customHeight="1" x14ac:dyDescent="0.2">
      <c r="A2321" s="93" t="s">
        <v>5602</v>
      </c>
      <c r="B2321" t="s">
        <v>5642</v>
      </c>
      <c r="D2321" t="s">
        <v>5649</v>
      </c>
      <c r="V2321" t="s">
        <v>16</v>
      </c>
      <c r="W2321" t="s">
        <v>5650</v>
      </c>
      <c r="X2321" t="s">
        <v>5651</v>
      </c>
      <c r="Y2321" t="s">
        <v>5650</v>
      </c>
      <c r="Z2321" t="s">
        <v>5652</v>
      </c>
      <c r="AA2321" t="s">
        <v>5653</v>
      </c>
      <c r="AB2321" t="s">
        <v>5654</v>
      </c>
    </row>
    <row r="2322" spans="1:28" ht="15" hidden="1" customHeight="1" x14ac:dyDescent="0.2">
      <c r="A2322" s="93" t="s">
        <v>5602</v>
      </c>
      <c r="B2322" t="s">
        <v>5642</v>
      </c>
      <c r="D2322" t="s">
        <v>5649</v>
      </c>
      <c r="V2322" t="s">
        <v>16</v>
      </c>
      <c r="W2322" t="s">
        <v>5650</v>
      </c>
      <c r="X2322" t="s">
        <v>5651</v>
      </c>
      <c r="Y2322" t="s">
        <v>5650</v>
      </c>
      <c r="Z2322" t="s">
        <v>5652</v>
      </c>
      <c r="AA2322" t="s">
        <v>5655</v>
      </c>
      <c r="AB2322" t="s">
        <v>5656</v>
      </c>
    </row>
    <row r="2323" spans="1:28" ht="15" hidden="1" customHeight="1" x14ac:dyDescent="0.2">
      <c r="A2323" s="93" t="s">
        <v>5602</v>
      </c>
      <c r="B2323" t="s">
        <v>5642</v>
      </c>
      <c r="D2323" t="s">
        <v>5649</v>
      </c>
      <c r="V2323" t="s">
        <v>16</v>
      </c>
      <c r="W2323" t="s">
        <v>5650</v>
      </c>
      <c r="X2323" t="s">
        <v>5651</v>
      </c>
      <c r="Y2323" t="s">
        <v>5650</v>
      </c>
      <c r="Z2323" t="s">
        <v>5652</v>
      </c>
      <c r="AA2323" t="s">
        <v>5657</v>
      </c>
      <c r="AB2323" t="s">
        <v>5658</v>
      </c>
    </row>
    <row r="2324" spans="1:28" ht="15" hidden="1" customHeight="1" x14ac:dyDescent="0.2">
      <c r="A2324" s="93" t="s">
        <v>5602</v>
      </c>
      <c r="B2324" t="s">
        <v>5642</v>
      </c>
      <c r="D2324" t="s">
        <v>5659</v>
      </c>
      <c r="V2324" t="s">
        <v>20</v>
      </c>
      <c r="W2324" t="s">
        <v>5660</v>
      </c>
      <c r="X2324" t="s">
        <v>5661</v>
      </c>
      <c r="Y2324" t="s">
        <v>1015</v>
      </c>
      <c r="Z2324" t="s">
        <v>1015</v>
      </c>
      <c r="AA2324" t="s">
        <v>1015</v>
      </c>
      <c r="AB2324" t="s">
        <v>1015</v>
      </c>
    </row>
    <row r="2325" spans="1:28" ht="15" hidden="1" customHeight="1" x14ac:dyDescent="0.2">
      <c r="A2325" s="93" t="s">
        <v>5602</v>
      </c>
      <c r="B2325" t="s">
        <v>5642</v>
      </c>
      <c r="D2325" t="s">
        <v>5662</v>
      </c>
      <c r="V2325" t="s">
        <v>16</v>
      </c>
      <c r="W2325" t="s">
        <v>5663</v>
      </c>
      <c r="X2325" t="s">
        <v>5664</v>
      </c>
      <c r="Y2325" t="s">
        <v>5663</v>
      </c>
      <c r="Z2325" t="s">
        <v>5665</v>
      </c>
      <c r="AA2325" t="s">
        <v>5666</v>
      </c>
      <c r="AB2325" t="s">
        <v>5667</v>
      </c>
    </row>
    <row r="2326" spans="1:28" ht="15" hidden="1" customHeight="1" x14ac:dyDescent="0.2">
      <c r="A2326" s="93" t="s">
        <v>5602</v>
      </c>
      <c r="B2326" t="s">
        <v>5642</v>
      </c>
      <c r="D2326" t="s">
        <v>5662</v>
      </c>
      <c r="V2326" t="s">
        <v>16</v>
      </c>
      <c r="W2326" t="s">
        <v>5663</v>
      </c>
      <c r="X2326" t="s">
        <v>5664</v>
      </c>
      <c r="Y2326" t="s">
        <v>5663</v>
      </c>
      <c r="Z2326" t="s">
        <v>5665</v>
      </c>
      <c r="AA2326" t="s">
        <v>5668</v>
      </c>
      <c r="AB2326" t="s">
        <v>5669</v>
      </c>
    </row>
    <row r="2327" spans="1:28" ht="15" hidden="1" customHeight="1" x14ac:dyDescent="0.2">
      <c r="A2327" s="93" t="s">
        <v>5602</v>
      </c>
      <c r="B2327" t="s">
        <v>5642</v>
      </c>
      <c r="D2327" t="s">
        <v>5662</v>
      </c>
      <c r="V2327" t="s">
        <v>16</v>
      </c>
      <c r="W2327" t="s">
        <v>5663</v>
      </c>
      <c r="X2327" t="s">
        <v>5664</v>
      </c>
      <c r="Y2327" t="s">
        <v>5663</v>
      </c>
      <c r="Z2327" t="s">
        <v>5665</v>
      </c>
      <c r="AA2327" t="s">
        <v>5670</v>
      </c>
      <c r="AB2327" t="s">
        <v>5671</v>
      </c>
    </row>
    <row r="2328" spans="1:28" ht="15" hidden="1" customHeight="1" x14ac:dyDescent="0.2">
      <c r="A2328" s="93" t="s">
        <v>5602</v>
      </c>
      <c r="B2328" t="s">
        <v>5642</v>
      </c>
      <c r="D2328" t="s">
        <v>5662</v>
      </c>
      <c r="V2328" t="s">
        <v>16</v>
      </c>
      <c r="W2328" t="s">
        <v>5663</v>
      </c>
      <c r="X2328" t="s">
        <v>5664</v>
      </c>
      <c r="Y2328" t="s">
        <v>5663</v>
      </c>
      <c r="Z2328" t="s">
        <v>5665</v>
      </c>
      <c r="AA2328" t="s">
        <v>156</v>
      </c>
      <c r="AB2328" t="s">
        <v>5672</v>
      </c>
    </row>
    <row r="2329" spans="1:28" ht="15" hidden="1" customHeight="1" x14ac:dyDescent="0.2">
      <c r="A2329" s="93" t="s">
        <v>5602</v>
      </c>
      <c r="B2329" t="s">
        <v>5642</v>
      </c>
      <c r="D2329" t="s">
        <v>5673</v>
      </c>
      <c r="V2329" t="s">
        <v>16</v>
      </c>
      <c r="W2329" t="s">
        <v>5674</v>
      </c>
      <c r="X2329" t="s">
        <v>5675</v>
      </c>
      <c r="Y2329" t="s">
        <v>1989</v>
      </c>
      <c r="Z2329" t="s">
        <v>1990</v>
      </c>
      <c r="AA2329" t="s">
        <v>157</v>
      </c>
      <c r="AB2329" t="s">
        <v>3352</v>
      </c>
    </row>
    <row r="2330" spans="1:28" ht="15" hidden="1" customHeight="1" x14ac:dyDescent="0.2">
      <c r="A2330" s="93" t="s">
        <v>5602</v>
      </c>
      <c r="B2330" t="s">
        <v>5642</v>
      </c>
      <c r="D2330" t="s">
        <v>5673</v>
      </c>
      <c r="V2330" t="s">
        <v>16</v>
      </c>
      <c r="W2330" t="s">
        <v>5674</v>
      </c>
      <c r="X2330" t="s">
        <v>5675</v>
      </c>
      <c r="Y2330" t="s">
        <v>1989</v>
      </c>
      <c r="Z2330" t="s">
        <v>1990</v>
      </c>
      <c r="AA2330" t="s">
        <v>156</v>
      </c>
      <c r="AB2330" t="s">
        <v>3354</v>
      </c>
    </row>
    <row r="2331" spans="1:28" ht="15" hidden="1" customHeight="1" x14ac:dyDescent="0.2">
      <c r="A2331" s="93" t="s">
        <v>5602</v>
      </c>
      <c r="B2331" t="s">
        <v>5642</v>
      </c>
      <c r="D2331" t="s">
        <v>5676</v>
      </c>
      <c r="V2331" t="s">
        <v>16</v>
      </c>
      <c r="W2331" t="s">
        <v>5677</v>
      </c>
      <c r="X2331" t="s">
        <v>5678</v>
      </c>
      <c r="Y2331" t="s">
        <v>1989</v>
      </c>
      <c r="Z2331" t="s">
        <v>1990</v>
      </c>
      <c r="AA2331" t="s">
        <v>157</v>
      </c>
      <c r="AB2331" t="s">
        <v>3352</v>
      </c>
    </row>
    <row r="2332" spans="1:28" ht="15" hidden="1" customHeight="1" x14ac:dyDescent="0.2">
      <c r="A2332" s="93" t="s">
        <v>5602</v>
      </c>
      <c r="B2332" t="s">
        <v>5642</v>
      </c>
      <c r="D2332" t="s">
        <v>5676</v>
      </c>
      <c r="V2332" t="s">
        <v>16</v>
      </c>
      <c r="W2332" t="s">
        <v>5677</v>
      </c>
      <c r="X2332" t="s">
        <v>5678</v>
      </c>
      <c r="Y2332" t="s">
        <v>1989</v>
      </c>
      <c r="Z2332" t="s">
        <v>1990</v>
      </c>
      <c r="AA2332" t="s">
        <v>156</v>
      </c>
      <c r="AB2332" t="s">
        <v>3354</v>
      </c>
    </row>
    <row r="2333" spans="1:28" ht="15" hidden="1" customHeight="1" x14ac:dyDescent="0.2">
      <c r="A2333" s="93" t="s">
        <v>5602</v>
      </c>
      <c r="B2333" t="s">
        <v>5642</v>
      </c>
      <c r="D2333" t="s">
        <v>5679</v>
      </c>
      <c r="V2333" t="s">
        <v>16</v>
      </c>
      <c r="W2333" t="s">
        <v>5680</v>
      </c>
      <c r="X2333" t="s">
        <v>5681</v>
      </c>
      <c r="Y2333" t="s">
        <v>5680</v>
      </c>
      <c r="Z2333" t="s">
        <v>5682</v>
      </c>
      <c r="AA2333" t="s">
        <v>5683</v>
      </c>
      <c r="AB2333" t="s">
        <v>5684</v>
      </c>
    </row>
    <row r="2334" spans="1:28" ht="15" hidden="1" customHeight="1" x14ac:dyDescent="0.2">
      <c r="A2334" s="93" t="s">
        <v>5602</v>
      </c>
      <c r="B2334" t="s">
        <v>5642</v>
      </c>
      <c r="D2334" t="s">
        <v>5679</v>
      </c>
      <c r="V2334" t="s">
        <v>16</v>
      </c>
      <c r="W2334" t="s">
        <v>5680</v>
      </c>
      <c r="X2334" t="s">
        <v>5681</v>
      </c>
      <c r="Y2334" t="s">
        <v>5680</v>
      </c>
      <c r="Z2334" t="s">
        <v>5682</v>
      </c>
      <c r="AA2334" t="s">
        <v>5685</v>
      </c>
      <c r="AB2334" t="s">
        <v>5686</v>
      </c>
    </row>
    <row r="2335" spans="1:28" ht="15" hidden="1" customHeight="1" x14ac:dyDescent="0.2">
      <c r="A2335" s="93" t="s">
        <v>5602</v>
      </c>
      <c r="B2335" t="s">
        <v>5642</v>
      </c>
      <c r="D2335" t="s">
        <v>5679</v>
      </c>
      <c r="V2335" t="s">
        <v>16</v>
      </c>
      <c r="W2335" t="s">
        <v>5680</v>
      </c>
      <c r="X2335" t="s">
        <v>5681</v>
      </c>
      <c r="Y2335" t="s">
        <v>5680</v>
      </c>
      <c r="Z2335" t="s">
        <v>5682</v>
      </c>
      <c r="AA2335" t="s">
        <v>5687</v>
      </c>
      <c r="AB2335" t="s">
        <v>5688</v>
      </c>
    </row>
    <row r="2336" spans="1:28" ht="15" hidden="1" customHeight="1" x14ac:dyDescent="0.2">
      <c r="A2336" s="93" t="s">
        <v>5602</v>
      </c>
      <c r="B2336" t="s">
        <v>1679</v>
      </c>
      <c r="D2336" t="s">
        <v>5689</v>
      </c>
      <c r="V2336" t="s">
        <v>16</v>
      </c>
      <c r="W2336" t="s">
        <v>5690</v>
      </c>
      <c r="X2336" t="s">
        <v>5691</v>
      </c>
      <c r="Y2336" t="s">
        <v>1989</v>
      </c>
      <c r="Z2336" t="s">
        <v>1990</v>
      </c>
      <c r="AA2336" t="s">
        <v>157</v>
      </c>
      <c r="AB2336" t="s">
        <v>3352</v>
      </c>
    </row>
    <row r="2337" spans="1:28" ht="15" hidden="1" customHeight="1" x14ac:dyDescent="0.2">
      <c r="A2337" s="93" t="s">
        <v>5602</v>
      </c>
      <c r="B2337" t="s">
        <v>1679</v>
      </c>
      <c r="D2337" t="s">
        <v>5689</v>
      </c>
      <c r="V2337" t="s">
        <v>16</v>
      </c>
      <c r="W2337" t="s">
        <v>5690</v>
      </c>
      <c r="X2337" t="s">
        <v>5691</v>
      </c>
      <c r="Y2337" t="s">
        <v>1989</v>
      </c>
      <c r="Z2337" t="s">
        <v>1990</v>
      </c>
      <c r="AA2337" t="s">
        <v>156</v>
      </c>
      <c r="AB2337" t="s">
        <v>3354</v>
      </c>
    </row>
    <row r="2338" spans="1:28" ht="15" hidden="1" customHeight="1" x14ac:dyDescent="0.2">
      <c r="A2338" s="93" t="s">
        <v>5602</v>
      </c>
      <c r="B2338" t="s">
        <v>1679</v>
      </c>
      <c r="D2338" t="s">
        <v>5692</v>
      </c>
      <c r="V2338" t="s">
        <v>16</v>
      </c>
      <c r="W2338" t="s">
        <v>5693</v>
      </c>
      <c r="X2338" t="s">
        <v>5694</v>
      </c>
      <c r="Y2338" t="s">
        <v>5695</v>
      </c>
      <c r="Z2338" t="s">
        <v>5696</v>
      </c>
      <c r="AA2338" t="s">
        <v>5697</v>
      </c>
      <c r="AB2338" t="s">
        <v>5698</v>
      </c>
    </row>
    <row r="2339" spans="1:28" ht="15" hidden="1" customHeight="1" x14ac:dyDescent="0.2">
      <c r="A2339" s="93" t="s">
        <v>5602</v>
      </c>
      <c r="B2339" t="s">
        <v>1679</v>
      </c>
      <c r="D2339" t="s">
        <v>5692</v>
      </c>
      <c r="V2339" t="s">
        <v>16</v>
      </c>
      <c r="W2339" t="s">
        <v>5693</v>
      </c>
      <c r="X2339" t="s">
        <v>5694</v>
      </c>
      <c r="Y2339" t="s">
        <v>5695</v>
      </c>
      <c r="Z2339" t="s">
        <v>5696</v>
      </c>
      <c r="AA2339" t="s">
        <v>5699</v>
      </c>
      <c r="AB2339" t="s">
        <v>5700</v>
      </c>
    </row>
    <row r="2340" spans="1:28" ht="15" hidden="1" customHeight="1" x14ac:dyDescent="0.2">
      <c r="A2340" s="93" t="s">
        <v>5602</v>
      </c>
      <c r="B2340" t="s">
        <v>1679</v>
      </c>
      <c r="D2340" t="s">
        <v>5692</v>
      </c>
      <c r="V2340" t="s">
        <v>16</v>
      </c>
      <c r="W2340" t="s">
        <v>5693</v>
      </c>
      <c r="X2340" t="s">
        <v>5694</v>
      </c>
      <c r="Y2340" t="s">
        <v>5695</v>
      </c>
      <c r="Z2340" t="s">
        <v>5696</v>
      </c>
      <c r="AA2340" t="s">
        <v>580</v>
      </c>
      <c r="AB2340" t="s">
        <v>5701</v>
      </c>
    </row>
    <row r="2341" spans="1:28" ht="15" hidden="1" customHeight="1" x14ac:dyDescent="0.2">
      <c r="A2341" s="93" t="s">
        <v>5602</v>
      </c>
      <c r="B2341" t="s">
        <v>1679</v>
      </c>
      <c r="D2341" t="s">
        <v>5692</v>
      </c>
      <c r="V2341" t="s">
        <v>16</v>
      </c>
      <c r="W2341" t="s">
        <v>5693</v>
      </c>
      <c r="X2341" t="s">
        <v>5694</v>
      </c>
      <c r="Y2341" t="s">
        <v>5695</v>
      </c>
      <c r="Z2341" t="s">
        <v>5696</v>
      </c>
      <c r="AA2341" t="s">
        <v>220</v>
      </c>
      <c r="AB2341" t="s">
        <v>5702</v>
      </c>
    </row>
    <row r="2342" spans="1:28" ht="15" hidden="1" customHeight="1" x14ac:dyDescent="0.2">
      <c r="A2342" s="93" t="s">
        <v>5602</v>
      </c>
      <c r="B2342" t="s">
        <v>5703</v>
      </c>
      <c r="D2342" t="s">
        <v>5704</v>
      </c>
      <c r="V2342" t="s">
        <v>24</v>
      </c>
      <c r="W2342" t="s">
        <v>5705</v>
      </c>
      <c r="X2342" t="s">
        <v>5706</v>
      </c>
      <c r="Y2342" t="s">
        <v>1015</v>
      </c>
      <c r="Z2342" t="s">
        <v>1015</v>
      </c>
      <c r="AA2342" t="s">
        <v>1015</v>
      </c>
      <c r="AB2342" t="s">
        <v>1015</v>
      </c>
    </row>
    <row r="2343" spans="1:28" ht="15" hidden="1" customHeight="1" x14ac:dyDescent="0.2">
      <c r="A2343" s="93" t="s">
        <v>5602</v>
      </c>
      <c r="B2343" t="s">
        <v>5703</v>
      </c>
      <c r="D2343" t="s">
        <v>5707</v>
      </c>
      <c r="V2343" t="s">
        <v>24</v>
      </c>
      <c r="W2343" t="s">
        <v>5708</v>
      </c>
      <c r="X2343" t="s">
        <v>5709</v>
      </c>
      <c r="Y2343" t="s">
        <v>1015</v>
      </c>
      <c r="Z2343" t="s">
        <v>1015</v>
      </c>
      <c r="AA2343" t="s">
        <v>1015</v>
      </c>
      <c r="AB2343" t="s">
        <v>1015</v>
      </c>
    </row>
    <row r="2344" spans="1:28" ht="15" hidden="1" customHeight="1" x14ac:dyDescent="0.2">
      <c r="A2344" s="93" t="s">
        <v>5602</v>
      </c>
      <c r="B2344" t="s">
        <v>5703</v>
      </c>
      <c r="D2344" t="s">
        <v>5710</v>
      </c>
      <c r="V2344" t="s">
        <v>24</v>
      </c>
      <c r="W2344" t="s">
        <v>5711</v>
      </c>
      <c r="X2344" t="s">
        <v>5712</v>
      </c>
      <c r="Y2344" t="s">
        <v>1015</v>
      </c>
      <c r="Z2344" t="s">
        <v>1015</v>
      </c>
      <c r="AA2344" t="s">
        <v>1015</v>
      </c>
      <c r="AB2344" t="s">
        <v>1015</v>
      </c>
    </row>
    <row r="2345" spans="1:28" ht="15" hidden="1" customHeight="1" x14ac:dyDescent="0.2">
      <c r="A2345" s="93" t="s">
        <v>5602</v>
      </c>
      <c r="B2345" t="s">
        <v>5703</v>
      </c>
      <c r="D2345" t="s">
        <v>5713</v>
      </c>
      <c r="V2345" t="s">
        <v>24</v>
      </c>
      <c r="W2345" t="s">
        <v>5714</v>
      </c>
      <c r="X2345" t="s">
        <v>5715</v>
      </c>
      <c r="Y2345" t="s">
        <v>1015</v>
      </c>
      <c r="Z2345" t="s">
        <v>1015</v>
      </c>
      <c r="AA2345" t="s">
        <v>1015</v>
      </c>
      <c r="AB2345" t="s">
        <v>1015</v>
      </c>
    </row>
    <row r="2346" spans="1:28" ht="15" hidden="1" customHeight="1" x14ac:dyDescent="0.2">
      <c r="A2346" s="93" t="s">
        <v>5602</v>
      </c>
      <c r="B2346" t="s">
        <v>5703</v>
      </c>
      <c r="D2346" t="s">
        <v>5716</v>
      </c>
      <c r="V2346" t="s">
        <v>24</v>
      </c>
      <c r="W2346" t="s">
        <v>5717</v>
      </c>
      <c r="X2346" t="s">
        <v>5718</v>
      </c>
      <c r="Y2346" t="s">
        <v>1015</v>
      </c>
      <c r="Z2346" t="s">
        <v>1015</v>
      </c>
      <c r="AA2346" t="s">
        <v>1015</v>
      </c>
      <c r="AB2346" t="s">
        <v>1015</v>
      </c>
    </row>
    <row r="2347" spans="1:28" ht="15" hidden="1" customHeight="1" x14ac:dyDescent="0.2">
      <c r="A2347" s="93" t="s">
        <v>5602</v>
      </c>
      <c r="B2347" t="s">
        <v>5703</v>
      </c>
      <c r="D2347" t="s">
        <v>5719</v>
      </c>
      <c r="V2347" t="s">
        <v>24</v>
      </c>
      <c r="W2347" t="s">
        <v>5720</v>
      </c>
      <c r="X2347" t="s">
        <v>5721</v>
      </c>
      <c r="Y2347" t="s">
        <v>1015</v>
      </c>
      <c r="Z2347" t="s">
        <v>1015</v>
      </c>
      <c r="AA2347" t="s">
        <v>1015</v>
      </c>
      <c r="AB2347" t="s">
        <v>1015</v>
      </c>
    </row>
    <row r="2348" spans="1:28" ht="15" hidden="1" customHeight="1" x14ac:dyDescent="0.2">
      <c r="A2348" s="93" t="s">
        <v>5602</v>
      </c>
      <c r="B2348" t="s">
        <v>5722</v>
      </c>
      <c r="D2348" t="s">
        <v>1985</v>
      </c>
      <c r="V2348" t="s">
        <v>16</v>
      </c>
      <c r="W2348" t="s">
        <v>1987</v>
      </c>
      <c r="X2348" t="s">
        <v>1988</v>
      </c>
      <c r="Y2348" t="s">
        <v>1989</v>
      </c>
      <c r="Z2348" t="s">
        <v>1990</v>
      </c>
      <c r="AA2348" t="s">
        <v>157</v>
      </c>
      <c r="AB2348" t="s">
        <v>3352</v>
      </c>
    </row>
    <row r="2349" spans="1:28" ht="15" hidden="1" customHeight="1" x14ac:dyDescent="0.2">
      <c r="A2349" s="93" t="s">
        <v>5602</v>
      </c>
      <c r="B2349" t="s">
        <v>5722</v>
      </c>
      <c r="D2349" t="s">
        <v>1985</v>
      </c>
      <c r="V2349" t="s">
        <v>16</v>
      </c>
      <c r="W2349" t="s">
        <v>1987</v>
      </c>
      <c r="X2349" t="s">
        <v>1988</v>
      </c>
      <c r="Y2349" t="s">
        <v>1989</v>
      </c>
      <c r="Z2349" t="s">
        <v>1990</v>
      </c>
      <c r="AA2349" t="s">
        <v>156</v>
      </c>
      <c r="AB2349" t="s">
        <v>3354</v>
      </c>
    </row>
    <row r="2350" spans="1:28" ht="15" hidden="1" customHeight="1" x14ac:dyDescent="0.2">
      <c r="A2350" s="93" t="s">
        <v>5602</v>
      </c>
      <c r="B2350" t="s">
        <v>5722</v>
      </c>
      <c r="D2350" t="s">
        <v>5723</v>
      </c>
      <c r="V2350" t="s">
        <v>16</v>
      </c>
      <c r="W2350" t="s">
        <v>1994</v>
      </c>
      <c r="X2350" t="s">
        <v>1995</v>
      </c>
      <c r="Y2350" t="s">
        <v>1996</v>
      </c>
      <c r="Z2350" t="s">
        <v>1997</v>
      </c>
      <c r="AA2350" t="s">
        <v>3346</v>
      </c>
      <c r="AB2350" t="s">
        <v>3355</v>
      </c>
    </row>
    <row r="2351" spans="1:28" ht="15" hidden="1" customHeight="1" x14ac:dyDescent="0.2">
      <c r="A2351" s="93" t="s">
        <v>5602</v>
      </c>
      <c r="B2351" t="s">
        <v>5722</v>
      </c>
      <c r="D2351" t="s">
        <v>5723</v>
      </c>
      <c r="V2351" t="s">
        <v>16</v>
      </c>
      <c r="W2351" t="s">
        <v>1994</v>
      </c>
      <c r="X2351" t="s">
        <v>1995</v>
      </c>
      <c r="Y2351" t="s">
        <v>1996</v>
      </c>
      <c r="Z2351" t="s">
        <v>1997</v>
      </c>
      <c r="AA2351" t="s">
        <v>3357</v>
      </c>
      <c r="AB2351" t="s">
        <v>3358</v>
      </c>
    </row>
    <row r="2352" spans="1:28" ht="15" hidden="1" customHeight="1" x14ac:dyDescent="0.2">
      <c r="A2352" s="93" t="s">
        <v>5602</v>
      </c>
      <c r="B2352" t="s">
        <v>5722</v>
      </c>
      <c r="D2352" t="s">
        <v>5723</v>
      </c>
      <c r="V2352" t="s">
        <v>16</v>
      </c>
      <c r="W2352" t="s">
        <v>1994</v>
      </c>
      <c r="X2352" t="s">
        <v>1995</v>
      </c>
      <c r="Y2352" t="s">
        <v>1996</v>
      </c>
      <c r="Z2352" t="s">
        <v>1997</v>
      </c>
      <c r="AA2352" t="s">
        <v>220</v>
      </c>
      <c r="AB2352" t="s">
        <v>3359</v>
      </c>
    </row>
    <row r="2353" spans="1:28" ht="15" hidden="1" customHeight="1" x14ac:dyDescent="0.2">
      <c r="A2353" s="93" t="s">
        <v>5602</v>
      </c>
      <c r="B2353" t="s">
        <v>5722</v>
      </c>
      <c r="D2353" t="s">
        <v>5724</v>
      </c>
      <c r="V2353" t="s">
        <v>24</v>
      </c>
      <c r="W2353" t="s">
        <v>1999</v>
      </c>
      <c r="X2353" t="s">
        <v>2000</v>
      </c>
      <c r="Y2353" t="s">
        <v>1015</v>
      </c>
      <c r="Z2353" t="s">
        <v>1015</v>
      </c>
      <c r="AA2353" t="s">
        <v>1015</v>
      </c>
      <c r="AB2353" t="s">
        <v>1015</v>
      </c>
    </row>
    <row r="2354" spans="1:28" ht="15" hidden="1" customHeight="1" x14ac:dyDescent="0.2">
      <c r="A2354" s="93" t="s">
        <v>5602</v>
      </c>
      <c r="B2354" t="s">
        <v>5722</v>
      </c>
      <c r="D2354" t="s">
        <v>5725</v>
      </c>
      <c r="V2354" t="s">
        <v>16</v>
      </c>
      <c r="W2354" t="s">
        <v>2003</v>
      </c>
      <c r="X2354" t="s">
        <v>2004</v>
      </c>
      <c r="Y2354" t="s">
        <v>2005</v>
      </c>
      <c r="Z2354" t="s">
        <v>2006</v>
      </c>
      <c r="AA2354" t="s">
        <v>3346</v>
      </c>
      <c r="AB2354" t="s">
        <v>3360</v>
      </c>
    </row>
    <row r="2355" spans="1:28" ht="15" hidden="1" customHeight="1" x14ac:dyDescent="0.2">
      <c r="A2355" s="93" t="s">
        <v>5602</v>
      </c>
      <c r="B2355" t="s">
        <v>5722</v>
      </c>
      <c r="D2355" t="s">
        <v>5725</v>
      </c>
      <c r="V2355" t="s">
        <v>16</v>
      </c>
      <c r="W2355" t="s">
        <v>2003</v>
      </c>
      <c r="X2355" t="s">
        <v>2004</v>
      </c>
      <c r="Y2355" t="s">
        <v>2005</v>
      </c>
      <c r="Z2355" t="s">
        <v>2006</v>
      </c>
      <c r="AA2355" t="s">
        <v>3350</v>
      </c>
      <c r="AB2355" t="s">
        <v>3361</v>
      </c>
    </row>
    <row r="2356" spans="1:28" ht="15" hidden="1" customHeight="1" x14ac:dyDescent="0.2">
      <c r="A2356" s="93" t="s">
        <v>5602</v>
      </c>
      <c r="B2356" t="s">
        <v>5722</v>
      </c>
      <c r="D2356" t="s">
        <v>5725</v>
      </c>
      <c r="V2356" t="s">
        <v>16</v>
      </c>
      <c r="W2356" t="s">
        <v>2003</v>
      </c>
      <c r="X2356" t="s">
        <v>2004</v>
      </c>
      <c r="Y2356" t="s">
        <v>2005</v>
      </c>
      <c r="Z2356" t="s">
        <v>2006</v>
      </c>
      <c r="AA2356" t="s">
        <v>220</v>
      </c>
      <c r="AB2356" t="s">
        <v>3362</v>
      </c>
    </row>
    <row r="2357" spans="1:28" ht="15" hidden="1" customHeight="1" x14ac:dyDescent="0.2">
      <c r="A2357" s="93" t="s">
        <v>5602</v>
      </c>
      <c r="B2357" t="s">
        <v>5722</v>
      </c>
      <c r="D2357" t="s">
        <v>5726</v>
      </c>
      <c r="V2357" t="s">
        <v>16</v>
      </c>
      <c r="W2357" t="s">
        <v>2009</v>
      </c>
      <c r="X2357" t="s">
        <v>2010</v>
      </c>
      <c r="Y2357" t="s">
        <v>2011</v>
      </c>
      <c r="Z2357" t="s">
        <v>2012</v>
      </c>
      <c r="AA2357" t="s">
        <v>157</v>
      </c>
      <c r="AB2357" t="s">
        <v>3363</v>
      </c>
    </row>
    <row r="2358" spans="1:28" ht="15" hidden="1" customHeight="1" x14ac:dyDescent="0.2">
      <c r="A2358" s="93" t="s">
        <v>5602</v>
      </c>
      <c r="B2358" t="s">
        <v>5722</v>
      </c>
      <c r="D2358" t="s">
        <v>5726</v>
      </c>
      <c r="V2358" t="s">
        <v>16</v>
      </c>
      <c r="W2358" t="s">
        <v>2009</v>
      </c>
      <c r="X2358" t="s">
        <v>2010</v>
      </c>
      <c r="Y2358" t="s">
        <v>2011</v>
      </c>
      <c r="Z2358" t="s">
        <v>2012</v>
      </c>
      <c r="AA2358" t="s">
        <v>156</v>
      </c>
      <c r="AB2358" t="s">
        <v>3364</v>
      </c>
    </row>
    <row r="2359" spans="1:28" ht="15" hidden="1" customHeight="1" x14ac:dyDescent="0.2">
      <c r="A2359" s="93" t="s">
        <v>5602</v>
      </c>
      <c r="B2359" t="s">
        <v>5722</v>
      </c>
      <c r="D2359" t="s">
        <v>5727</v>
      </c>
      <c r="V2359" t="s">
        <v>16</v>
      </c>
      <c r="W2359" t="s">
        <v>2015</v>
      </c>
      <c r="X2359" t="s">
        <v>2016</v>
      </c>
      <c r="Y2359" t="s">
        <v>2017</v>
      </c>
      <c r="Z2359" t="s">
        <v>2018</v>
      </c>
      <c r="AA2359" t="s">
        <v>3346</v>
      </c>
      <c r="AB2359" t="s">
        <v>3365</v>
      </c>
    </row>
    <row r="2360" spans="1:28" ht="15" hidden="1" customHeight="1" x14ac:dyDescent="0.2">
      <c r="A2360" s="93" t="s">
        <v>5602</v>
      </c>
      <c r="B2360" t="s">
        <v>5722</v>
      </c>
      <c r="D2360" t="s">
        <v>5727</v>
      </c>
      <c r="V2360" t="s">
        <v>16</v>
      </c>
      <c r="W2360" t="s">
        <v>2015</v>
      </c>
      <c r="X2360" t="s">
        <v>2016</v>
      </c>
      <c r="Y2360" t="s">
        <v>2017</v>
      </c>
      <c r="Z2360" t="s">
        <v>2018</v>
      </c>
      <c r="AA2360" t="s">
        <v>3347</v>
      </c>
      <c r="AB2360" t="s">
        <v>3366</v>
      </c>
    </row>
    <row r="2361" spans="1:28" ht="15" hidden="1" customHeight="1" x14ac:dyDescent="0.2">
      <c r="A2361" s="93" t="s">
        <v>5602</v>
      </c>
      <c r="B2361" t="s">
        <v>5722</v>
      </c>
      <c r="D2361" t="s">
        <v>5727</v>
      </c>
      <c r="V2361" t="s">
        <v>16</v>
      </c>
      <c r="W2361" t="s">
        <v>2015</v>
      </c>
      <c r="X2361" t="s">
        <v>2016</v>
      </c>
      <c r="Y2361" t="s">
        <v>2017</v>
      </c>
      <c r="Z2361" t="s">
        <v>2018</v>
      </c>
      <c r="AA2361" t="s">
        <v>3348</v>
      </c>
      <c r="AB2361" t="s">
        <v>3367</v>
      </c>
    </row>
    <row r="2362" spans="1:28" ht="15" hidden="1" customHeight="1" x14ac:dyDescent="0.2">
      <c r="A2362" s="93" t="s">
        <v>5602</v>
      </c>
      <c r="B2362" t="s">
        <v>5722</v>
      </c>
      <c r="D2362" t="s">
        <v>5727</v>
      </c>
      <c r="V2362" t="s">
        <v>16</v>
      </c>
      <c r="W2362" t="s">
        <v>2015</v>
      </c>
      <c r="X2362" t="s">
        <v>2016</v>
      </c>
      <c r="Y2362" t="s">
        <v>2017</v>
      </c>
      <c r="Z2362" t="s">
        <v>2018</v>
      </c>
      <c r="AA2362" t="s">
        <v>3349</v>
      </c>
      <c r="AB2362" t="s">
        <v>3368</v>
      </c>
    </row>
    <row r="2363" spans="1:28" ht="15" hidden="1" customHeight="1" x14ac:dyDescent="0.2">
      <c r="A2363" s="93" t="s">
        <v>5602</v>
      </c>
      <c r="B2363" t="s">
        <v>5722</v>
      </c>
      <c r="D2363" t="s">
        <v>5727</v>
      </c>
      <c r="V2363" t="s">
        <v>16</v>
      </c>
      <c r="W2363" t="s">
        <v>2015</v>
      </c>
      <c r="X2363" t="s">
        <v>2016</v>
      </c>
      <c r="Y2363" t="s">
        <v>2017</v>
      </c>
      <c r="Z2363" t="s">
        <v>2018</v>
      </c>
      <c r="AA2363" t="s">
        <v>3350</v>
      </c>
      <c r="AB2363" t="s">
        <v>3369</v>
      </c>
    </row>
    <row r="2364" spans="1:28" ht="15" hidden="1" customHeight="1" x14ac:dyDescent="0.2">
      <c r="A2364" s="93" t="s">
        <v>5602</v>
      </c>
      <c r="B2364" t="s">
        <v>5722</v>
      </c>
      <c r="D2364" t="s">
        <v>5727</v>
      </c>
      <c r="V2364" t="s">
        <v>16</v>
      </c>
      <c r="W2364" t="s">
        <v>2015</v>
      </c>
      <c r="X2364" t="s">
        <v>2016</v>
      </c>
      <c r="Y2364" t="s">
        <v>2017</v>
      </c>
      <c r="Z2364" t="s">
        <v>2018</v>
      </c>
      <c r="AA2364" t="s">
        <v>220</v>
      </c>
      <c r="AB2364" t="s">
        <v>3370</v>
      </c>
    </row>
    <row r="2365" spans="1:28" ht="15" hidden="1" customHeight="1" x14ac:dyDescent="0.2">
      <c r="A2365" s="93" t="s">
        <v>5602</v>
      </c>
      <c r="B2365" t="s">
        <v>5722</v>
      </c>
      <c r="D2365" t="s">
        <v>5728</v>
      </c>
      <c r="V2365" t="s">
        <v>16</v>
      </c>
      <c r="W2365" t="s">
        <v>2021</v>
      </c>
      <c r="X2365" t="s">
        <v>2022</v>
      </c>
      <c r="Y2365" t="s">
        <v>1989</v>
      </c>
      <c r="Z2365" t="s">
        <v>1990</v>
      </c>
      <c r="AA2365" t="s">
        <v>157</v>
      </c>
      <c r="AB2365" t="s">
        <v>3352</v>
      </c>
    </row>
    <row r="2366" spans="1:28" ht="15" hidden="1" customHeight="1" x14ac:dyDescent="0.2">
      <c r="A2366" s="93" t="s">
        <v>5602</v>
      </c>
      <c r="B2366" t="s">
        <v>5722</v>
      </c>
      <c r="D2366" t="s">
        <v>5728</v>
      </c>
      <c r="V2366" t="s">
        <v>16</v>
      </c>
      <c r="W2366" t="s">
        <v>2021</v>
      </c>
      <c r="X2366" t="s">
        <v>2022</v>
      </c>
      <c r="Y2366" t="s">
        <v>1989</v>
      </c>
      <c r="Z2366" t="s">
        <v>1990</v>
      </c>
      <c r="AA2366" t="s">
        <v>156</v>
      </c>
      <c r="AB2366" t="s">
        <v>3354</v>
      </c>
    </row>
    <row r="2367" spans="1:28" ht="15" hidden="1" customHeight="1" x14ac:dyDescent="0.2">
      <c r="A2367" s="93" t="s">
        <v>5602</v>
      </c>
      <c r="B2367" t="s">
        <v>5722</v>
      </c>
      <c r="D2367" t="s">
        <v>5729</v>
      </c>
      <c r="V2367" t="s">
        <v>16</v>
      </c>
      <c r="W2367" t="s">
        <v>2025</v>
      </c>
      <c r="X2367" t="s">
        <v>2026</v>
      </c>
      <c r="Y2367" t="s">
        <v>2027</v>
      </c>
      <c r="Z2367" t="s">
        <v>2028</v>
      </c>
      <c r="AA2367" t="s">
        <v>3345</v>
      </c>
      <c r="AB2367" t="s">
        <v>3371</v>
      </c>
    </row>
    <row r="2368" spans="1:28" ht="15" hidden="1" customHeight="1" x14ac:dyDescent="0.2">
      <c r="A2368" s="93" t="s">
        <v>5602</v>
      </c>
      <c r="B2368" t="s">
        <v>5722</v>
      </c>
      <c r="D2368" t="s">
        <v>5729</v>
      </c>
      <c r="V2368" t="s">
        <v>16</v>
      </c>
      <c r="W2368" t="s">
        <v>2025</v>
      </c>
      <c r="X2368" t="s">
        <v>2026</v>
      </c>
      <c r="Y2368" t="s">
        <v>2027</v>
      </c>
      <c r="Z2368" t="s">
        <v>2028</v>
      </c>
      <c r="AA2368" t="s">
        <v>3346</v>
      </c>
      <c r="AB2368" t="s">
        <v>3372</v>
      </c>
    </row>
    <row r="2369" spans="1:28" ht="15" hidden="1" customHeight="1" x14ac:dyDescent="0.2">
      <c r="A2369" s="93" t="s">
        <v>5602</v>
      </c>
      <c r="B2369" t="s">
        <v>5722</v>
      </c>
      <c r="D2369" t="s">
        <v>5729</v>
      </c>
      <c r="V2369" t="s">
        <v>16</v>
      </c>
      <c r="W2369" t="s">
        <v>2025</v>
      </c>
      <c r="X2369" t="s">
        <v>2026</v>
      </c>
      <c r="Y2369" t="s">
        <v>2027</v>
      </c>
      <c r="Z2369" t="s">
        <v>2028</v>
      </c>
      <c r="AA2369" t="s">
        <v>3347</v>
      </c>
      <c r="AB2369" t="s">
        <v>3373</v>
      </c>
    </row>
    <row r="2370" spans="1:28" ht="15" hidden="1" customHeight="1" x14ac:dyDescent="0.2">
      <c r="A2370" s="93" t="s">
        <v>5602</v>
      </c>
      <c r="B2370" t="s">
        <v>5722</v>
      </c>
      <c r="D2370" t="s">
        <v>5729</v>
      </c>
      <c r="V2370" t="s">
        <v>16</v>
      </c>
      <c r="W2370" t="s">
        <v>2025</v>
      </c>
      <c r="X2370" t="s">
        <v>2026</v>
      </c>
      <c r="Y2370" t="s">
        <v>2027</v>
      </c>
      <c r="Z2370" t="s">
        <v>2028</v>
      </c>
      <c r="AA2370" t="s">
        <v>3348</v>
      </c>
      <c r="AB2370" t="s">
        <v>3374</v>
      </c>
    </row>
    <row r="2371" spans="1:28" ht="15" hidden="1" customHeight="1" x14ac:dyDescent="0.2">
      <c r="A2371" s="93" t="s">
        <v>5602</v>
      </c>
      <c r="B2371" t="s">
        <v>5722</v>
      </c>
      <c r="D2371" t="s">
        <v>5729</v>
      </c>
      <c r="V2371" t="s">
        <v>16</v>
      </c>
      <c r="W2371" t="s">
        <v>2025</v>
      </c>
      <c r="X2371" t="s">
        <v>2026</v>
      </c>
      <c r="Y2371" t="s">
        <v>2027</v>
      </c>
      <c r="Z2371" t="s">
        <v>2028</v>
      </c>
      <c r="AA2371" t="s">
        <v>3349</v>
      </c>
      <c r="AB2371" t="s">
        <v>3375</v>
      </c>
    </row>
    <row r="2372" spans="1:28" ht="15" hidden="1" customHeight="1" x14ac:dyDescent="0.2">
      <c r="A2372" s="93" t="s">
        <v>5602</v>
      </c>
      <c r="B2372" t="s">
        <v>5722</v>
      </c>
      <c r="D2372" t="s">
        <v>5729</v>
      </c>
      <c r="V2372" t="s">
        <v>16</v>
      </c>
      <c r="W2372" t="s">
        <v>2025</v>
      </c>
      <c r="X2372" t="s">
        <v>2026</v>
      </c>
      <c r="Y2372" t="s">
        <v>2027</v>
      </c>
      <c r="Z2372" t="s">
        <v>2028</v>
      </c>
      <c r="AA2372" t="s">
        <v>3350</v>
      </c>
      <c r="AB2372" t="s">
        <v>3376</v>
      </c>
    </row>
    <row r="2373" spans="1:28" ht="15" hidden="1" customHeight="1" x14ac:dyDescent="0.2">
      <c r="A2373" s="93" t="s">
        <v>5602</v>
      </c>
      <c r="B2373" t="s">
        <v>5722</v>
      </c>
      <c r="D2373" t="s">
        <v>5729</v>
      </c>
      <c r="V2373" t="s">
        <v>16</v>
      </c>
      <c r="W2373" t="s">
        <v>2025</v>
      </c>
      <c r="X2373" t="s">
        <v>2026</v>
      </c>
      <c r="Y2373" t="s">
        <v>2027</v>
      </c>
      <c r="Z2373" t="s">
        <v>2028</v>
      </c>
      <c r="AA2373" t="s">
        <v>220</v>
      </c>
      <c r="AB2373" t="s">
        <v>3377</v>
      </c>
    </row>
    <row r="2374" spans="1:28" ht="15" hidden="1" customHeight="1" x14ac:dyDescent="0.2">
      <c r="A2374" s="93" t="s">
        <v>5602</v>
      </c>
      <c r="B2374" t="s">
        <v>5722</v>
      </c>
      <c r="D2374" t="s">
        <v>5730</v>
      </c>
      <c r="V2374" t="s">
        <v>16</v>
      </c>
      <c r="W2374" t="s">
        <v>2031</v>
      </c>
      <c r="X2374" t="s">
        <v>2032</v>
      </c>
      <c r="Y2374" t="s">
        <v>1989</v>
      </c>
      <c r="Z2374" t="s">
        <v>1990</v>
      </c>
      <c r="AA2374" t="s">
        <v>157</v>
      </c>
      <c r="AB2374" t="s">
        <v>3352</v>
      </c>
    </row>
    <row r="2375" spans="1:28" ht="15" hidden="1" customHeight="1" x14ac:dyDescent="0.2">
      <c r="A2375" s="93" t="s">
        <v>5602</v>
      </c>
      <c r="B2375" t="s">
        <v>5722</v>
      </c>
      <c r="D2375" t="s">
        <v>5730</v>
      </c>
      <c r="V2375" t="s">
        <v>16</v>
      </c>
      <c r="W2375" t="s">
        <v>2031</v>
      </c>
      <c r="X2375" t="s">
        <v>2032</v>
      </c>
      <c r="Y2375" t="s">
        <v>1989</v>
      </c>
      <c r="Z2375" t="s">
        <v>1990</v>
      </c>
      <c r="AA2375" t="s">
        <v>156</v>
      </c>
      <c r="AB2375" t="s">
        <v>3354</v>
      </c>
    </row>
    <row r="2376" spans="1:28" ht="15" hidden="1" customHeight="1" x14ac:dyDescent="0.2">
      <c r="A2376" s="93" t="s">
        <v>5602</v>
      </c>
      <c r="B2376" t="s">
        <v>5722</v>
      </c>
      <c r="D2376" t="s">
        <v>5731</v>
      </c>
      <c r="V2376" t="s">
        <v>16</v>
      </c>
      <c r="W2376" t="s">
        <v>2035</v>
      </c>
      <c r="X2376" t="s">
        <v>2036</v>
      </c>
      <c r="Y2376" t="s">
        <v>2037</v>
      </c>
      <c r="Z2376" t="s">
        <v>2038</v>
      </c>
      <c r="AA2376" t="s">
        <v>3346</v>
      </c>
      <c r="AB2376" t="s">
        <v>3378</v>
      </c>
    </row>
    <row r="2377" spans="1:28" ht="15" hidden="1" customHeight="1" x14ac:dyDescent="0.2">
      <c r="A2377" s="93" t="s">
        <v>5602</v>
      </c>
      <c r="B2377" t="s">
        <v>5722</v>
      </c>
      <c r="D2377" t="s">
        <v>5731</v>
      </c>
      <c r="V2377" t="s">
        <v>16</v>
      </c>
      <c r="W2377" t="s">
        <v>2035</v>
      </c>
      <c r="X2377" t="s">
        <v>2036</v>
      </c>
      <c r="Y2377" t="s">
        <v>2037</v>
      </c>
      <c r="Z2377" t="s">
        <v>2038</v>
      </c>
      <c r="AA2377" t="s">
        <v>3347</v>
      </c>
      <c r="AB2377" t="s">
        <v>3379</v>
      </c>
    </row>
    <row r="2378" spans="1:28" ht="15" hidden="1" customHeight="1" x14ac:dyDescent="0.2">
      <c r="A2378" s="93" t="s">
        <v>5602</v>
      </c>
      <c r="B2378" t="s">
        <v>5722</v>
      </c>
      <c r="D2378" t="s">
        <v>5731</v>
      </c>
      <c r="V2378" t="s">
        <v>16</v>
      </c>
      <c r="W2378" t="s">
        <v>2035</v>
      </c>
      <c r="X2378" t="s">
        <v>2036</v>
      </c>
      <c r="Y2378" t="s">
        <v>2037</v>
      </c>
      <c r="Z2378" t="s">
        <v>2038</v>
      </c>
      <c r="AA2378" t="s">
        <v>3350</v>
      </c>
      <c r="AB2378" t="s">
        <v>3380</v>
      </c>
    </row>
    <row r="2379" spans="1:28" ht="15" hidden="1" customHeight="1" x14ac:dyDescent="0.2">
      <c r="A2379" s="93" t="s">
        <v>5602</v>
      </c>
      <c r="B2379" t="s">
        <v>5722</v>
      </c>
      <c r="D2379" t="s">
        <v>5731</v>
      </c>
      <c r="V2379" t="s">
        <v>16</v>
      </c>
      <c r="W2379" t="s">
        <v>2035</v>
      </c>
      <c r="X2379" t="s">
        <v>2036</v>
      </c>
      <c r="Y2379" t="s">
        <v>2037</v>
      </c>
      <c r="Z2379" t="s">
        <v>2038</v>
      </c>
      <c r="AA2379" t="s">
        <v>220</v>
      </c>
      <c r="AB2379" t="s">
        <v>3381</v>
      </c>
    </row>
    <row r="2380" spans="1:28" ht="15" hidden="1" customHeight="1" x14ac:dyDescent="0.2">
      <c r="A2380" s="93" t="s">
        <v>5602</v>
      </c>
      <c r="B2380" t="s">
        <v>5722</v>
      </c>
      <c r="D2380" t="s">
        <v>5732</v>
      </c>
      <c r="V2380" t="s">
        <v>16</v>
      </c>
      <c r="W2380" t="s">
        <v>2041</v>
      </c>
      <c r="X2380" t="s">
        <v>2042</v>
      </c>
      <c r="Y2380" t="s">
        <v>1989</v>
      </c>
      <c r="Z2380" t="s">
        <v>1990</v>
      </c>
      <c r="AA2380" t="s">
        <v>157</v>
      </c>
      <c r="AB2380" t="s">
        <v>3352</v>
      </c>
    </row>
    <row r="2381" spans="1:28" ht="15" hidden="1" customHeight="1" x14ac:dyDescent="0.2">
      <c r="A2381" s="93" t="s">
        <v>5602</v>
      </c>
      <c r="B2381" t="s">
        <v>5722</v>
      </c>
      <c r="D2381" t="s">
        <v>5732</v>
      </c>
      <c r="V2381" t="s">
        <v>16</v>
      </c>
      <c r="W2381" t="s">
        <v>2041</v>
      </c>
      <c r="X2381" t="s">
        <v>2042</v>
      </c>
      <c r="Y2381" t="s">
        <v>1989</v>
      </c>
      <c r="Z2381" t="s">
        <v>1990</v>
      </c>
      <c r="AA2381" t="s">
        <v>156</v>
      </c>
      <c r="AB2381" t="s">
        <v>3354</v>
      </c>
    </row>
    <row r="2382" spans="1:28" ht="15" hidden="1" customHeight="1" x14ac:dyDescent="0.2">
      <c r="A2382" s="93" t="s">
        <v>5602</v>
      </c>
      <c r="B2382" t="s">
        <v>5722</v>
      </c>
      <c r="D2382" t="s">
        <v>5733</v>
      </c>
      <c r="V2382" t="s">
        <v>16</v>
      </c>
      <c r="W2382" t="s">
        <v>2045</v>
      </c>
      <c r="X2382" t="s">
        <v>2046</v>
      </c>
      <c r="Y2382" t="s">
        <v>2017</v>
      </c>
      <c r="Z2382" t="s">
        <v>2018</v>
      </c>
      <c r="AA2382" t="s">
        <v>3346</v>
      </c>
      <c r="AB2382" t="s">
        <v>3365</v>
      </c>
    </row>
    <row r="2383" spans="1:28" ht="15" hidden="1" customHeight="1" x14ac:dyDescent="0.2">
      <c r="A2383" s="93" t="s">
        <v>5602</v>
      </c>
      <c r="B2383" t="s">
        <v>5722</v>
      </c>
      <c r="D2383" t="s">
        <v>5733</v>
      </c>
      <c r="V2383" t="s">
        <v>16</v>
      </c>
      <c r="W2383" t="s">
        <v>2045</v>
      </c>
      <c r="X2383" t="s">
        <v>2046</v>
      </c>
      <c r="Y2383" t="s">
        <v>2017</v>
      </c>
      <c r="Z2383" t="s">
        <v>2018</v>
      </c>
      <c r="AA2383" t="s">
        <v>3347</v>
      </c>
      <c r="AB2383" t="s">
        <v>3366</v>
      </c>
    </row>
    <row r="2384" spans="1:28" ht="15" hidden="1" customHeight="1" x14ac:dyDescent="0.2">
      <c r="A2384" s="93" t="s">
        <v>5602</v>
      </c>
      <c r="B2384" t="s">
        <v>5722</v>
      </c>
      <c r="D2384" t="s">
        <v>5733</v>
      </c>
      <c r="V2384" t="s">
        <v>16</v>
      </c>
      <c r="W2384" t="s">
        <v>2045</v>
      </c>
      <c r="X2384" t="s">
        <v>2046</v>
      </c>
      <c r="Y2384" t="s">
        <v>2017</v>
      </c>
      <c r="Z2384" t="s">
        <v>2018</v>
      </c>
      <c r="AA2384" t="s">
        <v>3348</v>
      </c>
      <c r="AB2384" t="s">
        <v>3367</v>
      </c>
    </row>
    <row r="2385" spans="1:28" ht="15" hidden="1" customHeight="1" x14ac:dyDescent="0.2">
      <c r="A2385" s="93" t="s">
        <v>5602</v>
      </c>
      <c r="B2385" t="s">
        <v>5722</v>
      </c>
      <c r="D2385" t="s">
        <v>5733</v>
      </c>
      <c r="V2385" t="s">
        <v>16</v>
      </c>
      <c r="W2385" t="s">
        <v>2045</v>
      </c>
      <c r="X2385" t="s">
        <v>2046</v>
      </c>
      <c r="Y2385" t="s">
        <v>2017</v>
      </c>
      <c r="Z2385" t="s">
        <v>2018</v>
      </c>
      <c r="AA2385" t="s">
        <v>3349</v>
      </c>
      <c r="AB2385" t="s">
        <v>3368</v>
      </c>
    </row>
    <row r="2386" spans="1:28" ht="15" hidden="1" customHeight="1" x14ac:dyDescent="0.2">
      <c r="A2386" s="93" t="s">
        <v>5602</v>
      </c>
      <c r="B2386" t="s">
        <v>5722</v>
      </c>
      <c r="D2386" t="s">
        <v>5733</v>
      </c>
      <c r="V2386" t="s">
        <v>16</v>
      </c>
      <c r="W2386" t="s">
        <v>2045</v>
      </c>
      <c r="X2386" t="s">
        <v>2046</v>
      </c>
      <c r="Y2386" t="s">
        <v>2017</v>
      </c>
      <c r="Z2386" t="s">
        <v>2018</v>
      </c>
      <c r="AA2386" t="s">
        <v>3350</v>
      </c>
      <c r="AB2386" t="s">
        <v>3369</v>
      </c>
    </row>
    <row r="2387" spans="1:28" ht="15" hidden="1" customHeight="1" x14ac:dyDescent="0.2">
      <c r="A2387" s="93" t="s">
        <v>5602</v>
      </c>
      <c r="B2387" t="s">
        <v>5722</v>
      </c>
      <c r="D2387" t="s">
        <v>5733</v>
      </c>
      <c r="V2387" t="s">
        <v>16</v>
      </c>
      <c r="W2387" t="s">
        <v>2045</v>
      </c>
      <c r="X2387" t="s">
        <v>2046</v>
      </c>
      <c r="Y2387" t="s">
        <v>2017</v>
      </c>
      <c r="Z2387" t="s">
        <v>2018</v>
      </c>
      <c r="AA2387" t="s">
        <v>220</v>
      </c>
      <c r="AB2387" t="s">
        <v>3370</v>
      </c>
    </row>
    <row r="2388" spans="1:28" ht="15" hidden="1" customHeight="1" x14ac:dyDescent="0.2">
      <c r="A2388" s="93" t="s">
        <v>5602</v>
      </c>
      <c r="B2388" t="s">
        <v>5722</v>
      </c>
      <c r="D2388" t="s">
        <v>5734</v>
      </c>
      <c r="V2388" t="s">
        <v>16</v>
      </c>
      <c r="W2388" t="s">
        <v>2049</v>
      </c>
      <c r="X2388" t="s">
        <v>2050</v>
      </c>
      <c r="Y2388" t="s">
        <v>1989</v>
      </c>
      <c r="Z2388" t="s">
        <v>1990</v>
      </c>
      <c r="AA2388" t="s">
        <v>157</v>
      </c>
      <c r="AB2388" t="s">
        <v>3352</v>
      </c>
    </row>
    <row r="2389" spans="1:28" ht="15" hidden="1" customHeight="1" x14ac:dyDescent="0.2">
      <c r="A2389" s="93" t="s">
        <v>5602</v>
      </c>
      <c r="B2389" t="s">
        <v>5722</v>
      </c>
      <c r="D2389" t="s">
        <v>5734</v>
      </c>
      <c r="V2389" t="s">
        <v>16</v>
      </c>
      <c r="W2389" t="s">
        <v>2049</v>
      </c>
      <c r="X2389" t="s">
        <v>2050</v>
      </c>
      <c r="Y2389" t="s">
        <v>1989</v>
      </c>
      <c r="Z2389" t="s">
        <v>1990</v>
      </c>
      <c r="AA2389" t="s">
        <v>156</v>
      </c>
      <c r="AB2389" t="s">
        <v>3354</v>
      </c>
    </row>
    <row r="2390" spans="1:28" ht="15" hidden="1" customHeight="1" x14ac:dyDescent="0.2">
      <c r="A2390" s="93" t="s">
        <v>5602</v>
      </c>
      <c r="B2390" t="s">
        <v>5722</v>
      </c>
      <c r="D2390" t="s">
        <v>5735</v>
      </c>
      <c r="V2390" t="s">
        <v>16</v>
      </c>
      <c r="W2390" t="s">
        <v>2053</v>
      </c>
      <c r="X2390" t="s">
        <v>2054</v>
      </c>
      <c r="Y2390" t="s">
        <v>2055</v>
      </c>
      <c r="Z2390" t="s">
        <v>2056</v>
      </c>
      <c r="AA2390" t="s">
        <v>3346</v>
      </c>
      <c r="AB2390" t="s">
        <v>3382</v>
      </c>
    </row>
    <row r="2391" spans="1:28" ht="15" hidden="1" customHeight="1" x14ac:dyDescent="0.2">
      <c r="A2391" s="93" t="s">
        <v>5602</v>
      </c>
      <c r="B2391" t="s">
        <v>5722</v>
      </c>
      <c r="D2391" t="s">
        <v>5735</v>
      </c>
      <c r="V2391" t="s">
        <v>16</v>
      </c>
      <c r="W2391" t="s">
        <v>2053</v>
      </c>
      <c r="X2391" t="s">
        <v>2054</v>
      </c>
      <c r="Y2391" t="s">
        <v>2055</v>
      </c>
      <c r="Z2391" t="s">
        <v>2056</v>
      </c>
      <c r="AA2391" t="s">
        <v>3347</v>
      </c>
      <c r="AB2391" t="s">
        <v>3383</v>
      </c>
    </row>
    <row r="2392" spans="1:28" ht="15" hidden="1" customHeight="1" x14ac:dyDescent="0.2">
      <c r="A2392" s="93" t="s">
        <v>5602</v>
      </c>
      <c r="B2392" t="s">
        <v>5722</v>
      </c>
      <c r="D2392" t="s">
        <v>5735</v>
      </c>
      <c r="V2392" t="s">
        <v>16</v>
      </c>
      <c r="W2392" t="s">
        <v>2053</v>
      </c>
      <c r="X2392" t="s">
        <v>2054</v>
      </c>
      <c r="Y2392" t="s">
        <v>2055</v>
      </c>
      <c r="Z2392" t="s">
        <v>2056</v>
      </c>
      <c r="AA2392" t="s">
        <v>3348</v>
      </c>
      <c r="AB2392" t="s">
        <v>3384</v>
      </c>
    </row>
    <row r="2393" spans="1:28" ht="15" hidden="1" customHeight="1" x14ac:dyDescent="0.2">
      <c r="A2393" s="93" t="s">
        <v>5602</v>
      </c>
      <c r="B2393" t="s">
        <v>5722</v>
      </c>
      <c r="D2393" t="s">
        <v>5735</v>
      </c>
      <c r="V2393" t="s">
        <v>16</v>
      </c>
      <c r="W2393" t="s">
        <v>2053</v>
      </c>
      <c r="X2393" t="s">
        <v>2054</v>
      </c>
      <c r="Y2393" t="s">
        <v>2055</v>
      </c>
      <c r="Z2393" t="s">
        <v>2056</v>
      </c>
      <c r="AA2393" t="s">
        <v>3350</v>
      </c>
      <c r="AB2393" t="s">
        <v>3385</v>
      </c>
    </row>
    <row r="2394" spans="1:28" ht="15" hidden="1" customHeight="1" x14ac:dyDescent="0.2">
      <c r="A2394" s="93" t="s">
        <v>5602</v>
      </c>
      <c r="B2394" t="s">
        <v>5722</v>
      </c>
      <c r="D2394" t="s">
        <v>5735</v>
      </c>
      <c r="V2394" t="s">
        <v>16</v>
      </c>
      <c r="W2394" t="s">
        <v>2053</v>
      </c>
      <c r="X2394" t="s">
        <v>2054</v>
      </c>
      <c r="Y2394" t="s">
        <v>2055</v>
      </c>
      <c r="Z2394" t="s">
        <v>2056</v>
      </c>
      <c r="AA2394" t="s">
        <v>220</v>
      </c>
      <c r="AB2394" t="s">
        <v>3386</v>
      </c>
    </row>
    <row r="2395" spans="1:28" ht="15" hidden="1" customHeight="1" x14ac:dyDescent="0.2">
      <c r="A2395" s="93" t="s">
        <v>5602</v>
      </c>
      <c r="B2395" t="s">
        <v>5722</v>
      </c>
      <c r="D2395" t="s">
        <v>5736</v>
      </c>
      <c r="V2395" t="s">
        <v>16</v>
      </c>
      <c r="W2395" t="s">
        <v>2059</v>
      </c>
      <c r="X2395" t="s">
        <v>2060</v>
      </c>
      <c r="Y2395" t="s">
        <v>1989</v>
      </c>
      <c r="Z2395" t="s">
        <v>1990</v>
      </c>
      <c r="AA2395" t="s">
        <v>157</v>
      </c>
      <c r="AB2395" t="s">
        <v>3352</v>
      </c>
    </row>
    <row r="2396" spans="1:28" ht="15" hidden="1" customHeight="1" x14ac:dyDescent="0.2">
      <c r="A2396" s="93" t="s">
        <v>5602</v>
      </c>
      <c r="B2396" t="s">
        <v>5722</v>
      </c>
      <c r="D2396" t="s">
        <v>5736</v>
      </c>
      <c r="V2396" t="s">
        <v>16</v>
      </c>
      <c r="W2396" t="s">
        <v>2059</v>
      </c>
      <c r="X2396" t="s">
        <v>2060</v>
      </c>
      <c r="Y2396" t="s">
        <v>1989</v>
      </c>
      <c r="Z2396" t="s">
        <v>1990</v>
      </c>
      <c r="AA2396" t="s">
        <v>156</v>
      </c>
      <c r="AB2396" t="s">
        <v>3354</v>
      </c>
    </row>
    <row r="2397" spans="1:28" ht="15" hidden="1" customHeight="1" x14ac:dyDescent="0.2">
      <c r="A2397" s="93" t="s">
        <v>5602</v>
      </c>
      <c r="B2397" t="s">
        <v>5722</v>
      </c>
      <c r="D2397" t="s">
        <v>5737</v>
      </c>
      <c r="V2397" t="s">
        <v>16</v>
      </c>
      <c r="W2397" t="s">
        <v>2063</v>
      </c>
      <c r="X2397" t="s">
        <v>2064</v>
      </c>
      <c r="Y2397" t="s">
        <v>1996</v>
      </c>
      <c r="Z2397" t="s">
        <v>1997</v>
      </c>
      <c r="AA2397" t="s">
        <v>3346</v>
      </c>
      <c r="AB2397" t="s">
        <v>3355</v>
      </c>
    </row>
    <row r="2398" spans="1:28" ht="15" hidden="1" customHeight="1" x14ac:dyDescent="0.2">
      <c r="A2398" s="93" t="s">
        <v>5602</v>
      </c>
      <c r="B2398" t="s">
        <v>5722</v>
      </c>
      <c r="D2398" t="s">
        <v>5737</v>
      </c>
      <c r="V2398" t="s">
        <v>16</v>
      </c>
      <c r="W2398" t="s">
        <v>2063</v>
      </c>
      <c r="X2398" t="s">
        <v>2064</v>
      </c>
      <c r="Y2398" t="s">
        <v>1996</v>
      </c>
      <c r="Z2398" t="s">
        <v>1997</v>
      </c>
      <c r="AA2398" t="s">
        <v>3357</v>
      </c>
      <c r="AB2398" t="s">
        <v>3358</v>
      </c>
    </row>
    <row r="2399" spans="1:28" ht="15" hidden="1" customHeight="1" x14ac:dyDescent="0.2">
      <c r="A2399" s="93" t="s">
        <v>5602</v>
      </c>
      <c r="B2399" t="s">
        <v>5722</v>
      </c>
      <c r="D2399" t="s">
        <v>5737</v>
      </c>
      <c r="V2399" t="s">
        <v>16</v>
      </c>
      <c r="W2399" t="s">
        <v>2063</v>
      </c>
      <c r="X2399" t="s">
        <v>2064</v>
      </c>
      <c r="Y2399" t="s">
        <v>1996</v>
      </c>
      <c r="Z2399" t="s">
        <v>1997</v>
      </c>
      <c r="AA2399" t="s">
        <v>220</v>
      </c>
      <c r="AB2399" t="s">
        <v>3359</v>
      </c>
    </row>
    <row r="2400" spans="1:28" ht="15" hidden="1" customHeight="1" x14ac:dyDescent="0.2">
      <c r="A2400" s="93" t="s">
        <v>5602</v>
      </c>
      <c r="B2400" t="s">
        <v>5722</v>
      </c>
      <c r="D2400" t="s">
        <v>5738</v>
      </c>
      <c r="V2400" t="s">
        <v>24</v>
      </c>
      <c r="W2400" t="s">
        <v>2066</v>
      </c>
      <c r="X2400" t="s">
        <v>2067</v>
      </c>
      <c r="Y2400" t="s">
        <v>1015</v>
      </c>
      <c r="Z2400" t="s">
        <v>1015</v>
      </c>
      <c r="AA2400" t="s">
        <v>1015</v>
      </c>
      <c r="AB2400" t="s">
        <v>1015</v>
      </c>
    </row>
    <row r="2401" spans="1:28" ht="15" hidden="1" customHeight="1" x14ac:dyDescent="0.2">
      <c r="A2401" s="93" t="s">
        <v>5602</v>
      </c>
      <c r="B2401" t="s">
        <v>5722</v>
      </c>
      <c r="D2401" t="s">
        <v>5739</v>
      </c>
      <c r="V2401" t="s">
        <v>16</v>
      </c>
      <c r="W2401" t="s">
        <v>2070</v>
      </c>
      <c r="X2401" t="s">
        <v>2071</v>
      </c>
      <c r="Y2401" t="s">
        <v>2070</v>
      </c>
      <c r="Z2401" t="s">
        <v>2072</v>
      </c>
      <c r="AA2401" t="s">
        <v>3346</v>
      </c>
      <c r="AB2401" t="s">
        <v>3387</v>
      </c>
    </row>
    <row r="2402" spans="1:28" ht="15" hidden="1" customHeight="1" x14ac:dyDescent="0.2">
      <c r="A2402" s="93" t="s">
        <v>5602</v>
      </c>
      <c r="B2402" t="s">
        <v>5722</v>
      </c>
      <c r="D2402" t="s">
        <v>5739</v>
      </c>
      <c r="V2402" t="s">
        <v>16</v>
      </c>
      <c r="W2402" t="s">
        <v>2070</v>
      </c>
      <c r="X2402" t="s">
        <v>2071</v>
      </c>
      <c r="Y2402" t="s">
        <v>2070</v>
      </c>
      <c r="Z2402" t="s">
        <v>2072</v>
      </c>
      <c r="AA2402" t="s">
        <v>3347</v>
      </c>
      <c r="AB2402" t="s">
        <v>3388</v>
      </c>
    </row>
    <row r="2403" spans="1:28" ht="15" hidden="1" customHeight="1" x14ac:dyDescent="0.2">
      <c r="A2403" s="93" t="s">
        <v>5602</v>
      </c>
      <c r="B2403" t="s">
        <v>5722</v>
      </c>
      <c r="D2403" t="s">
        <v>5739</v>
      </c>
      <c r="V2403" t="s">
        <v>16</v>
      </c>
      <c r="W2403" t="s">
        <v>2070</v>
      </c>
      <c r="X2403" t="s">
        <v>2071</v>
      </c>
      <c r="Y2403" t="s">
        <v>2070</v>
      </c>
      <c r="Z2403" t="s">
        <v>2072</v>
      </c>
      <c r="AA2403" t="s">
        <v>3348</v>
      </c>
      <c r="AB2403" t="s">
        <v>3389</v>
      </c>
    </row>
    <row r="2404" spans="1:28" ht="15" hidden="1" customHeight="1" x14ac:dyDescent="0.2">
      <c r="A2404" s="93" t="s">
        <v>5602</v>
      </c>
      <c r="B2404" t="s">
        <v>5722</v>
      </c>
      <c r="D2404" t="s">
        <v>5739</v>
      </c>
      <c r="V2404" t="s">
        <v>16</v>
      </c>
      <c r="W2404" t="s">
        <v>2070</v>
      </c>
      <c r="X2404" t="s">
        <v>2071</v>
      </c>
      <c r="Y2404" t="s">
        <v>2070</v>
      </c>
      <c r="Z2404" t="s">
        <v>2072</v>
      </c>
      <c r="AA2404" t="s">
        <v>3350</v>
      </c>
      <c r="AB2404" t="s">
        <v>3390</v>
      </c>
    </row>
    <row r="2405" spans="1:28" ht="15" hidden="1" customHeight="1" x14ac:dyDescent="0.2">
      <c r="A2405" s="93" t="s">
        <v>5602</v>
      </c>
      <c r="B2405" t="s">
        <v>5722</v>
      </c>
      <c r="D2405" t="s">
        <v>5739</v>
      </c>
      <c r="V2405" t="s">
        <v>16</v>
      </c>
      <c r="W2405" t="s">
        <v>2070</v>
      </c>
      <c r="X2405" t="s">
        <v>2071</v>
      </c>
      <c r="Y2405" t="s">
        <v>2070</v>
      </c>
      <c r="Z2405" t="s">
        <v>2072</v>
      </c>
      <c r="AA2405" t="s">
        <v>220</v>
      </c>
      <c r="AB2405" t="s">
        <v>3391</v>
      </c>
    </row>
    <row r="2406" spans="1:28" ht="15" hidden="1" customHeight="1" x14ac:dyDescent="0.2">
      <c r="A2406" s="93" t="s">
        <v>5602</v>
      </c>
      <c r="B2406" t="s">
        <v>5722</v>
      </c>
      <c r="D2406" t="s">
        <v>5740</v>
      </c>
      <c r="V2406" t="s">
        <v>24</v>
      </c>
      <c r="W2406" t="s">
        <v>2074</v>
      </c>
      <c r="X2406" t="s">
        <v>2075</v>
      </c>
      <c r="Y2406" t="s">
        <v>1015</v>
      </c>
      <c r="Z2406" t="s">
        <v>1015</v>
      </c>
      <c r="AA2406" t="s">
        <v>1015</v>
      </c>
      <c r="AB2406" t="s">
        <v>1015</v>
      </c>
    </row>
    <row r="2407" spans="1:28" ht="15" hidden="1" customHeight="1" x14ac:dyDescent="0.2">
      <c r="A2407" s="93" t="s">
        <v>5602</v>
      </c>
      <c r="B2407" t="s">
        <v>5722</v>
      </c>
      <c r="D2407" t="s">
        <v>5741</v>
      </c>
      <c r="V2407" t="s">
        <v>16</v>
      </c>
      <c r="W2407" t="s">
        <v>2078</v>
      </c>
      <c r="X2407" t="s">
        <v>2079</v>
      </c>
      <c r="Y2407" t="s">
        <v>2078</v>
      </c>
      <c r="Z2407" t="s">
        <v>2080</v>
      </c>
      <c r="AA2407" t="s">
        <v>3346</v>
      </c>
      <c r="AB2407" t="s">
        <v>3392</v>
      </c>
    </row>
    <row r="2408" spans="1:28" ht="15" hidden="1" customHeight="1" x14ac:dyDescent="0.2">
      <c r="A2408" s="93" t="s">
        <v>5602</v>
      </c>
      <c r="B2408" t="s">
        <v>5722</v>
      </c>
      <c r="D2408" t="s">
        <v>5741</v>
      </c>
      <c r="V2408" t="s">
        <v>16</v>
      </c>
      <c r="W2408" t="s">
        <v>2078</v>
      </c>
      <c r="X2408" t="s">
        <v>2079</v>
      </c>
      <c r="Y2408" t="s">
        <v>2078</v>
      </c>
      <c r="Z2408" t="s">
        <v>2080</v>
      </c>
      <c r="AA2408" t="s">
        <v>3347</v>
      </c>
      <c r="AB2408" t="s">
        <v>3393</v>
      </c>
    </row>
    <row r="2409" spans="1:28" ht="15" hidden="1" customHeight="1" x14ac:dyDescent="0.2">
      <c r="A2409" s="93" t="s">
        <v>5602</v>
      </c>
      <c r="B2409" t="s">
        <v>5722</v>
      </c>
      <c r="D2409" t="s">
        <v>5741</v>
      </c>
      <c r="V2409" t="s">
        <v>16</v>
      </c>
      <c r="W2409" t="s">
        <v>2078</v>
      </c>
      <c r="X2409" t="s">
        <v>2079</v>
      </c>
      <c r="Y2409" t="s">
        <v>2078</v>
      </c>
      <c r="Z2409" t="s">
        <v>2080</v>
      </c>
      <c r="AA2409" t="s">
        <v>3350</v>
      </c>
      <c r="AB2409" t="s">
        <v>3394</v>
      </c>
    </row>
    <row r="2410" spans="1:28" ht="15" hidden="1" customHeight="1" x14ac:dyDescent="0.2">
      <c r="A2410" s="93" t="s">
        <v>5602</v>
      </c>
      <c r="B2410" t="s">
        <v>5722</v>
      </c>
      <c r="D2410" t="s">
        <v>5741</v>
      </c>
      <c r="V2410" t="s">
        <v>16</v>
      </c>
      <c r="W2410" t="s">
        <v>2078</v>
      </c>
      <c r="X2410" t="s">
        <v>2079</v>
      </c>
      <c r="Y2410" t="s">
        <v>2078</v>
      </c>
      <c r="Z2410" t="s">
        <v>2080</v>
      </c>
      <c r="AA2410" t="s">
        <v>220</v>
      </c>
      <c r="AB2410" t="s">
        <v>3395</v>
      </c>
    </row>
    <row r="2411" spans="1:28" ht="15" hidden="1" customHeight="1" x14ac:dyDescent="0.2">
      <c r="A2411" s="93" t="s">
        <v>5602</v>
      </c>
      <c r="B2411" t="s">
        <v>5722</v>
      </c>
      <c r="D2411" t="s">
        <v>5742</v>
      </c>
      <c r="V2411" t="s">
        <v>24</v>
      </c>
      <c r="W2411" t="s">
        <v>2082</v>
      </c>
      <c r="X2411" t="s">
        <v>2083</v>
      </c>
      <c r="Y2411" t="s">
        <v>1015</v>
      </c>
      <c r="Z2411" t="s">
        <v>1015</v>
      </c>
      <c r="AA2411" t="s">
        <v>1015</v>
      </c>
      <c r="AB2411" t="s">
        <v>1015</v>
      </c>
    </row>
    <row r="2412" spans="1:28" ht="15" hidden="1" customHeight="1" x14ac:dyDescent="0.2">
      <c r="A2412" s="93" t="s">
        <v>5602</v>
      </c>
      <c r="B2412" t="s">
        <v>5722</v>
      </c>
      <c r="D2412" t="s">
        <v>5743</v>
      </c>
      <c r="V2412" t="s">
        <v>16</v>
      </c>
      <c r="W2412" t="s">
        <v>2086</v>
      </c>
      <c r="X2412" t="s">
        <v>2087</v>
      </c>
      <c r="Y2412" t="s">
        <v>2086</v>
      </c>
      <c r="Z2412" t="s">
        <v>2088</v>
      </c>
      <c r="AA2412" t="s">
        <v>3346</v>
      </c>
      <c r="AB2412" t="s">
        <v>3396</v>
      </c>
    </row>
    <row r="2413" spans="1:28" ht="15" hidden="1" customHeight="1" x14ac:dyDescent="0.2">
      <c r="A2413" s="93" t="s">
        <v>5602</v>
      </c>
      <c r="B2413" t="s">
        <v>5722</v>
      </c>
      <c r="D2413" t="s">
        <v>5743</v>
      </c>
      <c r="V2413" t="s">
        <v>16</v>
      </c>
      <c r="W2413" t="s">
        <v>2086</v>
      </c>
      <c r="X2413" t="s">
        <v>2087</v>
      </c>
      <c r="Y2413" t="s">
        <v>2086</v>
      </c>
      <c r="Z2413" t="s">
        <v>2088</v>
      </c>
      <c r="AA2413" t="s">
        <v>3350</v>
      </c>
      <c r="AB2413" t="s">
        <v>3397</v>
      </c>
    </row>
    <row r="2414" spans="1:28" ht="15" hidden="1" customHeight="1" x14ac:dyDescent="0.2">
      <c r="A2414" s="93" t="s">
        <v>5602</v>
      </c>
      <c r="B2414" t="s">
        <v>5722</v>
      </c>
      <c r="D2414" t="s">
        <v>5743</v>
      </c>
      <c r="V2414" t="s">
        <v>16</v>
      </c>
      <c r="W2414" t="s">
        <v>2086</v>
      </c>
      <c r="X2414" t="s">
        <v>2087</v>
      </c>
      <c r="Y2414" t="s">
        <v>2086</v>
      </c>
      <c r="Z2414" t="s">
        <v>2088</v>
      </c>
      <c r="AA2414" t="s">
        <v>220</v>
      </c>
      <c r="AB2414" t="s">
        <v>3398</v>
      </c>
    </row>
    <row r="2415" spans="1:28" ht="15" hidden="1" customHeight="1" x14ac:dyDescent="0.2">
      <c r="A2415" s="93" t="s">
        <v>5602</v>
      </c>
      <c r="B2415" t="s">
        <v>5722</v>
      </c>
      <c r="D2415" t="s">
        <v>5744</v>
      </c>
      <c r="V2415" t="s">
        <v>16</v>
      </c>
      <c r="W2415" t="s">
        <v>2091</v>
      </c>
      <c r="X2415" t="s">
        <v>2092</v>
      </c>
      <c r="Y2415" t="s">
        <v>2091</v>
      </c>
      <c r="Z2415" t="s">
        <v>2093</v>
      </c>
      <c r="AA2415" t="s">
        <v>157</v>
      </c>
      <c r="AB2415" t="s">
        <v>3399</v>
      </c>
    </row>
    <row r="2416" spans="1:28" ht="15" hidden="1" customHeight="1" x14ac:dyDescent="0.2">
      <c r="A2416" s="93" t="s">
        <v>5602</v>
      </c>
      <c r="B2416" t="s">
        <v>5722</v>
      </c>
      <c r="D2416" t="s">
        <v>5744</v>
      </c>
      <c r="V2416" t="s">
        <v>16</v>
      </c>
      <c r="W2416" t="s">
        <v>2091</v>
      </c>
      <c r="X2416" t="s">
        <v>2092</v>
      </c>
      <c r="Y2416" t="s">
        <v>2091</v>
      </c>
      <c r="Z2416" t="s">
        <v>2093</v>
      </c>
      <c r="AA2416" t="s">
        <v>156</v>
      </c>
      <c r="AB2416" t="s">
        <v>3400</v>
      </c>
    </row>
    <row r="2417" spans="1:28" ht="15" hidden="1" customHeight="1" x14ac:dyDescent="0.2">
      <c r="A2417" s="93" t="s">
        <v>5602</v>
      </c>
      <c r="B2417" t="s">
        <v>5722</v>
      </c>
      <c r="D2417" t="s">
        <v>5745</v>
      </c>
      <c r="V2417" t="s">
        <v>16</v>
      </c>
      <c r="W2417" t="s">
        <v>2096</v>
      </c>
      <c r="X2417" t="s">
        <v>2097</v>
      </c>
      <c r="Y2417" t="s">
        <v>2096</v>
      </c>
      <c r="Z2417" t="s">
        <v>2098</v>
      </c>
      <c r="AA2417" t="s">
        <v>3346</v>
      </c>
      <c r="AB2417" t="s">
        <v>3401</v>
      </c>
    </row>
    <row r="2418" spans="1:28" ht="15" hidden="1" customHeight="1" x14ac:dyDescent="0.2">
      <c r="A2418" s="93" t="s">
        <v>5602</v>
      </c>
      <c r="B2418" t="s">
        <v>5722</v>
      </c>
      <c r="D2418" t="s">
        <v>5745</v>
      </c>
      <c r="V2418" t="s">
        <v>16</v>
      </c>
      <c r="W2418" t="s">
        <v>2096</v>
      </c>
      <c r="X2418" t="s">
        <v>2097</v>
      </c>
      <c r="Y2418" t="s">
        <v>2096</v>
      </c>
      <c r="Z2418" t="s">
        <v>2098</v>
      </c>
      <c r="AA2418" t="s">
        <v>3347</v>
      </c>
      <c r="AB2418" t="s">
        <v>3402</v>
      </c>
    </row>
    <row r="2419" spans="1:28" ht="15" hidden="1" customHeight="1" x14ac:dyDescent="0.2">
      <c r="A2419" s="93" t="s">
        <v>5602</v>
      </c>
      <c r="B2419" t="s">
        <v>5722</v>
      </c>
      <c r="D2419" t="s">
        <v>5745</v>
      </c>
      <c r="V2419" t="s">
        <v>16</v>
      </c>
      <c r="W2419" t="s">
        <v>2096</v>
      </c>
      <c r="X2419" t="s">
        <v>2097</v>
      </c>
      <c r="Y2419" t="s">
        <v>2096</v>
      </c>
      <c r="Z2419" t="s">
        <v>2098</v>
      </c>
      <c r="AA2419" t="s">
        <v>3350</v>
      </c>
      <c r="AB2419" t="s">
        <v>3403</v>
      </c>
    </row>
    <row r="2420" spans="1:28" ht="15" hidden="1" customHeight="1" x14ac:dyDescent="0.2">
      <c r="A2420" s="93" t="s">
        <v>5602</v>
      </c>
      <c r="B2420" t="s">
        <v>5722</v>
      </c>
      <c r="D2420" t="s">
        <v>5745</v>
      </c>
      <c r="V2420" t="s">
        <v>16</v>
      </c>
      <c r="W2420" t="s">
        <v>2096</v>
      </c>
      <c r="X2420" t="s">
        <v>2097</v>
      </c>
      <c r="Y2420" t="s">
        <v>2096</v>
      </c>
      <c r="Z2420" t="s">
        <v>2098</v>
      </c>
      <c r="AA2420" t="s">
        <v>220</v>
      </c>
      <c r="AB2420" t="s">
        <v>3404</v>
      </c>
    </row>
    <row r="2421" spans="1:28" ht="15" hidden="1" customHeight="1" x14ac:dyDescent="0.2">
      <c r="A2421" s="93" t="s">
        <v>5602</v>
      </c>
      <c r="B2421" t="s">
        <v>5722</v>
      </c>
      <c r="D2421" t="s">
        <v>5746</v>
      </c>
      <c r="V2421" t="s">
        <v>16</v>
      </c>
      <c r="W2421" t="s">
        <v>2101</v>
      </c>
      <c r="X2421" t="s">
        <v>2102</v>
      </c>
      <c r="Y2421" t="s">
        <v>2101</v>
      </c>
      <c r="Z2421" t="s">
        <v>2103</v>
      </c>
      <c r="AA2421" t="s">
        <v>157</v>
      </c>
      <c r="AB2421" t="s">
        <v>3405</v>
      </c>
    </row>
    <row r="2422" spans="1:28" ht="15" hidden="1" customHeight="1" x14ac:dyDescent="0.2">
      <c r="A2422" s="93" t="s">
        <v>5602</v>
      </c>
      <c r="B2422" t="s">
        <v>5722</v>
      </c>
      <c r="D2422" t="s">
        <v>5746</v>
      </c>
      <c r="V2422" t="s">
        <v>16</v>
      </c>
      <c r="W2422" t="s">
        <v>2101</v>
      </c>
      <c r="X2422" t="s">
        <v>2102</v>
      </c>
      <c r="Y2422" t="s">
        <v>2101</v>
      </c>
      <c r="Z2422" t="s">
        <v>2103</v>
      </c>
      <c r="AA2422" t="s">
        <v>156</v>
      </c>
      <c r="AB2422" t="s">
        <v>3406</v>
      </c>
    </row>
    <row r="2423" spans="1:28" ht="15" hidden="1" customHeight="1" x14ac:dyDescent="0.2">
      <c r="A2423" s="93" t="s">
        <v>5602</v>
      </c>
      <c r="B2423" t="s">
        <v>5722</v>
      </c>
      <c r="D2423" t="s">
        <v>2106</v>
      </c>
      <c r="V2423" t="s">
        <v>16</v>
      </c>
      <c r="W2423" t="s">
        <v>2108</v>
      </c>
      <c r="X2423" t="s">
        <v>2109</v>
      </c>
      <c r="Y2423" t="s">
        <v>2108</v>
      </c>
      <c r="Z2423" t="s">
        <v>2110</v>
      </c>
      <c r="AA2423" t="s">
        <v>3407</v>
      </c>
      <c r="AB2423" t="s">
        <v>3408</v>
      </c>
    </row>
    <row r="2424" spans="1:28" ht="15" hidden="1" customHeight="1" x14ac:dyDescent="0.2">
      <c r="A2424" s="93" t="s">
        <v>5602</v>
      </c>
      <c r="B2424" t="s">
        <v>5722</v>
      </c>
      <c r="D2424" t="s">
        <v>2106</v>
      </c>
      <c r="V2424" t="s">
        <v>16</v>
      </c>
      <c r="W2424" t="s">
        <v>2108</v>
      </c>
      <c r="X2424" t="s">
        <v>2109</v>
      </c>
      <c r="Y2424" t="s">
        <v>2108</v>
      </c>
      <c r="Z2424" t="s">
        <v>2110</v>
      </c>
      <c r="AA2424" t="s">
        <v>3409</v>
      </c>
      <c r="AB2424" t="s">
        <v>3410</v>
      </c>
    </row>
    <row r="2425" spans="1:28" ht="15" hidden="1" customHeight="1" x14ac:dyDescent="0.2">
      <c r="A2425" s="93" t="s">
        <v>5602</v>
      </c>
      <c r="B2425" t="s">
        <v>5722</v>
      </c>
      <c r="D2425" t="s">
        <v>2106</v>
      </c>
      <c r="V2425" t="s">
        <v>16</v>
      </c>
      <c r="W2425" t="s">
        <v>2108</v>
      </c>
      <c r="X2425" t="s">
        <v>2109</v>
      </c>
      <c r="Y2425" t="s">
        <v>2108</v>
      </c>
      <c r="Z2425" t="s">
        <v>2110</v>
      </c>
      <c r="AA2425" t="s">
        <v>3411</v>
      </c>
      <c r="AB2425" t="s">
        <v>3412</v>
      </c>
    </row>
    <row r="2426" spans="1:28" ht="15" hidden="1" customHeight="1" x14ac:dyDescent="0.2">
      <c r="A2426" s="93" t="s">
        <v>5602</v>
      </c>
      <c r="B2426" t="s">
        <v>5722</v>
      </c>
      <c r="D2426" t="s">
        <v>2106</v>
      </c>
      <c r="V2426" t="s">
        <v>16</v>
      </c>
      <c r="W2426" t="s">
        <v>2108</v>
      </c>
      <c r="X2426" t="s">
        <v>2109</v>
      </c>
      <c r="Y2426" t="s">
        <v>2108</v>
      </c>
      <c r="Z2426" t="s">
        <v>2110</v>
      </c>
      <c r="AA2426" t="s">
        <v>3413</v>
      </c>
      <c r="AB2426" t="s">
        <v>3414</v>
      </c>
    </row>
    <row r="2427" spans="1:28" ht="15" hidden="1" customHeight="1" x14ac:dyDescent="0.2">
      <c r="A2427" s="93" t="s">
        <v>5602</v>
      </c>
      <c r="B2427" t="s">
        <v>5722</v>
      </c>
      <c r="D2427" t="s">
        <v>2106</v>
      </c>
      <c r="V2427" t="s">
        <v>16</v>
      </c>
      <c r="W2427" t="s">
        <v>2108</v>
      </c>
      <c r="X2427" t="s">
        <v>2109</v>
      </c>
      <c r="Y2427" t="s">
        <v>2108</v>
      </c>
      <c r="Z2427" t="s">
        <v>2110</v>
      </c>
      <c r="AA2427" t="s">
        <v>3415</v>
      </c>
      <c r="AB2427" t="s">
        <v>3416</v>
      </c>
    </row>
    <row r="2428" spans="1:28" ht="15" hidden="1" customHeight="1" x14ac:dyDescent="0.2">
      <c r="A2428" s="93" t="s">
        <v>5602</v>
      </c>
      <c r="B2428" t="s">
        <v>5722</v>
      </c>
      <c r="D2428" t="s">
        <v>2106</v>
      </c>
      <c r="V2428" t="s">
        <v>16</v>
      </c>
      <c r="W2428" t="s">
        <v>2108</v>
      </c>
      <c r="X2428" t="s">
        <v>2109</v>
      </c>
      <c r="Y2428" t="s">
        <v>2108</v>
      </c>
      <c r="Z2428" t="s">
        <v>2110</v>
      </c>
      <c r="AA2428" t="s">
        <v>3350</v>
      </c>
      <c r="AB2428" t="s">
        <v>3417</v>
      </c>
    </row>
    <row r="2429" spans="1:28" ht="15" hidden="1" customHeight="1" x14ac:dyDescent="0.2">
      <c r="A2429" s="93" t="s">
        <v>5602</v>
      </c>
      <c r="B2429" t="s">
        <v>5722</v>
      </c>
      <c r="D2429" t="s">
        <v>2106</v>
      </c>
      <c r="V2429" t="s">
        <v>16</v>
      </c>
      <c r="W2429" t="s">
        <v>2108</v>
      </c>
      <c r="X2429" t="s">
        <v>2109</v>
      </c>
      <c r="Y2429" t="s">
        <v>2108</v>
      </c>
      <c r="Z2429" t="s">
        <v>2110</v>
      </c>
      <c r="AA2429" t="s">
        <v>220</v>
      </c>
      <c r="AB2429" t="s">
        <v>3418</v>
      </c>
    </row>
    <row r="2430" spans="1:28" ht="15" hidden="1" customHeight="1" x14ac:dyDescent="0.2">
      <c r="A2430" s="93" t="s">
        <v>5602</v>
      </c>
      <c r="B2430" t="s">
        <v>5722</v>
      </c>
      <c r="D2430" t="s">
        <v>5747</v>
      </c>
      <c r="V2430" t="s">
        <v>16</v>
      </c>
      <c r="W2430" t="s">
        <v>2114</v>
      </c>
      <c r="X2430" t="s">
        <v>2115</v>
      </c>
      <c r="Y2430" t="s">
        <v>1989</v>
      </c>
      <c r="Z2430" t="s">
        <v>1990</v>
      </c>
      <c r="AA2430" t="s">
        <v>157</v>
      </c>
      <c r="AB2430" t="s">
        <v>3352</v>
      </c>
    </row>
    <row r="2431" spans="1:28" ht="15" hidden="1" customHeight="1" x14ac:dyDescent="0.2">
      <c r="A2431" s="93" t="s">
        <v>5602</v>
      </c>
      <c r="B2431" t="s">
        <v>5722</v>
      </c>
      <c r="D2431" t="s">
        <v>5747</v>
      </c>
      <c r="V2431" t="s">
        <v>16</v>
      </c>
      <c r="W2431" t="s">
        <v>2114</v>
      </c>
      <c r="X2431" t="s">
        <v>2115</v>
      </c>
      <c r="Y2431" t="s">
        <v>1989</v>
      </c>
      <c r="Z2431" t="s">
        <v>1990</v>
      </c>
      <c r="AA2431" t="s">
        <v>156</v>
      </c>
      <c r="AB2431" t="s">
        <v>3354</v>
      </c>
    </row>
    <row r="2432" spans="1:28" ht="15" hidden="1" customHeight="1" x14ac:dyDescent="0.2">
      <c r="A2432" s="93" t="s">
        <v>5602</v>
      </c>
      <c r="B2432" t="s">
        <v>5722</v>
      </c>
      <c r="D2432" t="s">
        <v>5748</v>
      </c>
      <c r="V2432" t="s">
        <v>16</v>
      </c>
      <c r="W2432" t="s">
        <v>2120</v>
      </c>
      <c r="X2432" t="s">
        <v>2121</v>
      </c>
      <c r="Y2432" t="s">
        <v>2120</v>
      </c>
      <c r="Z2432" t="s">
        <v>2122</v>
      </c>
      <c r="AA2432" t="s">
        <v>157</v>
      </c>
      <c r="AB2432" t="s">
        <v>3419</v>
      </c>
    </row>
    <row r="2433" spans="1:28" ht="15" hidden="1" customHeight="1" x14ac:dyDescent="0.2">
      <c r="A2433" s="93" t="s">
        <v>5602</v>
      </c>
      <c r="B2433" t="s">
        <v>5722</v>
      </c>
      <c r="D2433" t="s">
        <v>5748</v>
      </c>
      <c r="V2433" t="s">
        <v>16</v>
      </c>
      <c r="W2433" t="s">
        <v>2120</v>
      </c>
      <c r="X2433" t="s">
        <v>2121</v>
      </c>
      <c r="Y2433" t="s">
        <v>2120</v>
      </c>
      <c r="Z2433" t="s">
        <v>2122</v>
      </c>
      <c r="AA2433" t="s">
        <v>156</v>
      </c>
      <c r="AB2433" t="s">
        <v>3420</v>
      </c>
    </row>
    <row r="2434" spans="1:28" ht="15" hidden="1" customHeight="1" x14ac:dyDescent="0.2">
      <c r="A2434" s="93" t="s">
        <v>5602</v>
      </c>
      <c r="B2434" t="s">
        <v>5722</v>
      </c>
      <c r="D2434" t="s">
        <v>2123</v>
      </c>
      <c r="V2434" t="s">
        <v>16</v>
      </c>
      <c r="W2434" t="s">
        <v>2125</v>
      </c>
      <c r="X2434" t="s">
        <v>2126</v>
      </c>
      <c r="Y2434" t="s">
        <v>2125</v>
      </c>
      <c r="Z2434" t="s">
        <v>2127</v>
      </c>
      <c r="AA2434" t="s">
        <v>157</v>
      </c>
      <c r="AB2434" t="s">
        <v>3421</v>
      </c>
    </row>
    <row r="2435" spans="1:28" ht="15" hidden="1" customHeight="1" x14ac:dyDescent="0.2">
      <c r="A2435" s="93" t="s">
        <v>5602</v>
      </c>
      <c r="B2435" t="s">
        <v>5722</v>
      </c>
      <c r="D2435" t="s">
        <v>2123</v>
      </c>
      <c r="V2435" t="s">
        <v>16</v>
      </c>
      <c r="W2435" t="s">
        <v>2125</v>
      </c>
      <c r="X2435" t="s">
        <v>2126</v>
      </c>
      <c r="Y2435" t="s">
        <v>2125</v>
      </c>
      <c r="Z2435" t="s">
        <v>2127</v>
      </c>
      <c r="AA2435" t="s">
        <v>156</v>
      </c>
      <c r="AB2435" t="s">
        <v>3423</v>
      </c>
    </row>
    <row r="2436" spans="1:28" ht="15" hidden="1" customHeight="1" x14ac:dyDescent="0.2">
      <c r="A2436" s="93" t="s">
        <v>5602</v>
      </c>
      <c r="B2436" t="s">
        <v>5722</v>
      </c>
      <c r="D2436" t="s">
        <v>2123</v>
      </c>
      <c r="V2436" t="s">
        <v>16</v>
      </c>
      <c r="W2436" t="s">
        <v>2125</v>
      </c>
      <c r="X2436" t="s">
        <v>2126</v>
      </c>
      <c r="Y2436" t="s">
        <v>2125</v>
      </c>
      <c r="Z2436" t="s">
        <v>2127</v>
      </c>
      <c r="AA2436" t="s">
        <v>159</v>
      </c>
      <c r="AB2436" t="s">
        <v>3424</v>
      </c>
    </row>
    <row r="2437" spans="1:28" ht="15" hidden="1" customHeight="1" x14ac:dyDescent="0.2">
      <c r="A2437" s="93" t="s">
        <v>5602</v>
      </c>
      <c r="B2437" t="s">
        <v>5749</v>
      </c>
      <c r="D2437" t="s">
        <v>5750</v>
      </c>
      <c r="V2437" t="s">
        <v>28</v>
      </c>
      <c r="W2437" t="s">
        <v>5751</v>
      </c>
      <c r="X2437" t="s">
        <v>5752</v>
      </c>
      <c r="Y2437" t="s">
        <v>1015</v>
      </c>
      <c r="Z2437" t="s">
        <v>1015</v>
      </c>
      <c r="AA2437" t="s">
        <v>1015</v>
      </c>
      <c r="AB2437" t="s">
        <v>1015</v>
      </c>
    </row>
    <row r="2438" spans="1:28" ht="15" hidden="1" customHeight="1" x14ac:dyDescent="0.2">
      <c r="A2438" s="93" t="s">
        <v>5602</v>
      </c>
      <c r="B2438" t="s">
        <v>5749</v>
      </c>
      <c r="D2438" t="s">
        <v>5753</v>
      </c>
      <c r="V2438" t="s">
        <v>840</v>
      </c>
      <c r="W2438" t="s">
        <v>5754</v>
      </c>
      <c r="X2438" t="s">
        <v>5755</v>
      </c>
      <c r="Y2438" t="s">
        <v>1015</v>
      </c>
      <c r="Z2438" t="s">
        <v>1015</v>
      </c>
      <c r="AA2438" t="s">
        <v>1015</v>
      </c>
      <c r="AB2438" t="s">
        <v>1015</v>
      </c>
    </row>
    <row r="2439" spans="1:28" ht="15" hidden="1" customHeight="1" x14ac:dyDescent="0.2">
      <c r="A2439" s="93" t="s">
        <v>5602</v>
      </c>
      <c r="B2439" t="s">
        <v>5756</v>
      </c>
      <c r="D2439" t="s">
        <v>5757</v>
      </c>
      <c r="V2439" t="s">
        <v>16</v>
      </c>
      <c r="W2439" t="s">
        <v>5758</v>
      </c>
      <c r="X2439" t="s">
        <v>5759</v>
      </c>
      <c r="Y2439" t="s">
        <v>1989</v>
      </c>
      <c r="Z2439" t="s">
        <v>1990</v>
      </c>
      <c r="AA2439" t="s">
        <v>157</v>
      </c>
      <c r="AB2439" t="s">
        <v>3352</v>
      </c>
    </row>
    <row r="2440" spans="1:28" ht="15" hidden="1" customHeight="1" x14ac:dyDescent="0.2">
      <c r="A2440" s="93" t="s">
        <v>5602</v>
      </c>
      <c r="B2440" t="s">
        <v>5756</v>
      </c>
      <c r="D2440" t="s">
        <v>5757</v>
      </c>
      <c r="V2440" t="s">
        <v>16</v>
      </c>
      <c r="W2440" t="s">
        <v>5758</v>
      </c>
      <c r="X2440" t="s">
        <v>5759</v>
      </c>
      <c r="Y2440" t="s">
        <v>1989</v>
      </c>
      <c r="Z2440" t="s">
        <v>1990</v>
      </c>
      <c r="AA2440" t="s">
        <v>156</v>
      </c>
      <c r="AB2440" t="s">
        <v>3354</v>
      </c>
    </row>
    <row r="2441" spans="1:28" ht="15" hidden="1" customHeight="1" x14ac:dyDescent="0.2">
      <c r="A2441" s="93" t="s">
        <v>5602</v>
      </c>
      <c r="B2441" t="s">
        <v>5756</v>
      </c>
      <c r="D2441" t="s">
        <v>5760</v>
      </c>
      <c r="V2441" t="s">
        <v>24</v>
      </c>
      <c r="W2441" t="s">
        <v>5761</v>
      </c>
      <c r="X2441" t="s">
        <v>5762</v>
      </c>
      <c r="Y2441" t="s">
        <v>1015</v>
      </c>
      <c r="Z2441" t="s">
        <v>1015</v>
      </c>
      <c r="AA2441" t="s">
        <v>1015</v>
      </c>
      <c r="AB2441" t="s">
        <v>1015</v>
      </c>
    </row>
    <row r="2442" spans="1:28" ht="15" hidden="1" customHeight="1" x14ac:dyDescent="0.2">
      <c r="A2442" s="93" t="s">
        <v>5602</v>
      </c>
      <c r="B2442" t="s">
        <v>5756</v>
      </c>
      <c r="D2442" t="s">
        <v>5763</v>
      </c>
      <c r="V2442" t="s">
        <v>16</v>
      </c>
      <c r="W2442" t="s">
        <v>5764</v>
      </c>
      <c r="X2442" t="s">
        <v>5765</v>
      </c>
      <c r="Y2442" t="s">
        <v>1015</v>
      </c>
      <c r="Z2442" t="s">
        <v>1015</v>
      </c>
      <c r="AA2442" t="s">
        <v>1015</v>
      </c>
      <c r="AB2442" t="s">
        <v>1015</v>
      </c>
    </row>
    <row r="2443" spans="1:28" ht="15" hidden="1" customHeight="1" x14ac:dyDescent="0.2">
      <c r="A2443" s="93" t="s">
        <v>5602</v>
      </c>
      <c r="B2443" t="s">
        <v>5756</v>
      </c>
      <c r="D2443" t="s">
        <v>5766</v>
      </c>
      <c r="V2443" t="s">
        <v>16</v>
      </c>
      <c r="W2443" t="s">
        <v>5767</v>
      </c>
      <c r="X2443" t="s">
        <v>5768</v>
      </c>
      <c r="Y2443" t="s">
        <v>1989</v>
      </c>
      <c r="Z2443" t="s">
        <v>1990</v>
      </c>
      <c r="AA2443" t="s">
        <v>157</v>
      </c>
      <c r="AB2443" t="s">
        <v>3352</v>
      </c>
    </row>
    <row r="2444" spans="1:28" ht="15" hidden="1" customHeight="1" x14ac:dyDescent="0.2">
      <c r="A2444" s="93" t="s">
        <v>5602</v>
      </c>
      <c r="B2444" t="s">
        <v>5756</v>
      </c>
      <c r="D2444" t="s">
        <v>5766</v>
      </c>
      <c r="V2444" t="s">
        <v>16</v>
      </c>
      <c r="W2444" t="s">
        <v>5767</v>
      </c>
      <c r="X2444" t="s">
        <v>5768</v>
      </c>
      <c r="Y2444" t="s">
        <v>1989</v>
      </c>
      <c r="Z2444" t="s">
        <v>1990</v>
      </c>
      <c r="AA2444" t="s">
        <v>156</v>
      </c>
      <c r="AB2444" t="s">
        <v>3354</v>
      </c>
    </row>
    <row r="2445" spans="1:28" ht="15" hidden="1" customHeight="1" x14ac:dyDescent="0.2">
      <c r="A2445" s="93" t="s">
        <v>5602</v>
      </c>
      <c r="B2445" t="s">
        <v>5756</v>
      </c>
      <c r="D2445" t="s">
        <v>5769</v>
      </c>
      <c r="V2445" t="s">
        <v>840</v>
      </c>
      <c r="W2445" t="s">
        <v>5770</v>
      </c>
      <c r="X2445" t="s">
        <v>5771</v>
      </c>
      <c r="Y2445" t="s">
        <v>1015</v>
      </c>
      <c r="Z2445" t="s">
        <v>1015</v>
      </c>
      <c r="AA2445" t="s">
        <v>1015</v>
      </c>
      <c r="AB2445" t="s">
        <v>1015</v>
      </c>
    </row>
    <row r="2446" spans="1:28" ht="15" hidden="1" customHeight="1" x14ac:dyDescent="0.2">
      <c r="A2446" s="93" t="s">
        <v>5602</v>
      </c>
      <c r="B2446" t="s">
        <v>5756</v>
      </c>
      <c r="D2446" t="s">
        <v>5772</v>
      </c>
      <c r="V2446" t="s">
        <v>16</v>
      </c>
      <c r="W2446" t="s">
        <v>5773</v>
      </c>
      <c r="X2446" t="s">
        <v>5774</v>
      </c>
      <c r="Y2446" t="s">
        <v>1989</v>
      </c>
      <c r="Z2446" t="s">
        <v>1990</v>
      </c>
      <c r="AA2446" t="s">
        <v>157</v>
      </c>
      <c r="AB2446" t="s">
        <v>3352</v>
      </c>
    </row>
    <row r="2447" spans="1:28" ht="15" hidden="1" customHeight="1" x14ac:dyDescent="0.2">
      <c r="A2447" s="93" t="s">
        <v>5602</v>
      </c>
      <c r="B2447" t="s">
        <v>5756</v>
      </c>
      <c r="D2447" t="s">
        <v>5772</v>
      </c>
      <c r="V2447" t="s">
        <v>16</v>
      </c>
      <c r="W2447" t="s">
        <v>5773</v>
      </c>
      <c r="X2447" t="s">
        <v>5774</v>
      </c>
      <c r="Y2447" t="s">
        <v>1989</v>
      </c>
      <c r="Z2447" t="s">
        <v>1990</v>
      </c>
      <c r="AA2447" t="s">
        <v>156</v>
      </c>
      <c r="AB2447" t="s">
        <v>3354</v>
      </c>
    </row>
    <row r="2448" spans="1:28" ht="15" hidden="1" customHeight="1" x14ac:dyDescent="0.2">
      <c r="A2448" s="93" t="s">
        <v>5602</v>
      </c>
      <c r="B2448" t="s">
        <v>5756</v>
      </c>
      <c r="D2448" t="s">
        <v>5775</v>
      </c>
      <c r="V2448" t="s">
        <v>840</v>
      </c>
      <c r="W2448" t="s">
        <v>5776</v>
      </c>
      <c r="X2448" t="s">
        <v>5777</v>
      </c>
      <c r="Y2448" t="s">
        <v>1015</v>
      </c>
      <c r="Z2448" t="s">
        <v>1015</v>
      </c>
      <c r="AA2448" t="s">
        <v>1015</v>
      </c>
      <c r="AB2448" t="s">
        <v>1015</v>
      </c>
    </row>
    <row r="2449" spans="1:28" ht="15" hidden="1" customHeight="1" x14ac:dyDescent="0.2">
      <c r="A2449" s="93" t="s">
        <v>5602</v>
      </c>
      <c r="B2449" t="s">
        <v>5756</v>
      </c>
      <c r="D2449" t="s">
        <v>5778</v>
      </c>
      <c r="V2449" t="s">
        <v>24</v>
      </c>
      <c r="W2449" t="s">
        <v>5779</v>
      </c>
      <c r="X2449" t="s">
        <v>5780</v>
      </c>
      <c r="Y2449" t="s">
        <v>1015</v>
      </c>
      <c r="Z2449" t="s">
        <v>1015</v>
      </c>
      <c r="AA2449" t="s">
        <v>1015</v>
      </c>
      <c r="AB2449" t="s">
        <v>1015</v>
      </c>
    </row>
    <row r="2450" spans="1:28" ht="15" hidden="1" customHeight="1" x14ac:dyDescent="0.2">
      <c r="A2450" s="93" t="s">
        <v>5602</v>
      </c>
      <c r="B2450" t="s">
        <v>5756</v>
      </c>
      <c r="D2450" t="s">
        <v>5781</v>
      </c>
      <c r="V2450" t="s">
        <v>16</v>
      </c>
      <c r="W2450" t="s">
        <v>5782</v>
      </c>
      <c r="X2450" t="s">
        <v>5783</v>
      </c>
      <c r="Y2450" t="s">
        <v>5782</v>
      </c>
      <c r="Z2450" t="s">
        <v>5784</v>
      </c>
      <c r="AA2450" t="s">
        <v>157</v>
      </c>
      <c r="AB2450" t="s">
        <v>5785</v>
      </c>
    </row>
    <row r="2451" spans="1:28" ht="15" hidden="1" customHeight="1" x14ac:dyDescent="0.2">
      <c r="A2451" s="93" t="s">
        <v>5602</v>
      </c>
      <c r="B2451" t="s">
        <v>5756</v>
      </c>
      <c r="D2451" t="s">
        <v>5781</v>
      </c>
      <c r="V2451" t="s">
        <v>16</v>
      </c>
      <c r="W2451" t="s">
        <v>5782</v>
      </c>
      <c r="X2451" t="s">
        <v>5783</v>
      </c>
      <c r="Y2451" t="s">
        <v>5782</v>
      </c>
      <c r="Z2451" t="s">
        <v>5784</v>
      </c>
      <c r="AA2451" t="s">
        <v>156</v>
      </c>
      <c r="AB2451" t="s">
        <v>5786</v>
      </c>
    </row>
    <row r="2452" spans="1:28" ht="15" hidden="1" customHeight="1" x14ac:dyDescent="0.2">
      <c r="A2452" s="93" t="s">
        <v>5602</v>
      </c>
      <c r="B2452" t="s">
        <v>5756</v>
      </c>
      <c r="D2452" t="s">
        <v>5787</v>
      </c>
      <c r="V2452" t="s">
        <v>16</v>
      </c>
      <c r="W2452" t="s">
        <v>5788</v>
      </c>
      <c r="X2452" t="s">
        <v>5789</v>
      </c>
      <c r="Y2452" t="s">
        <v>1989</v>
      </c>
      <c r="Z2452" t="s">
        <v>1990</v>
      </c>
      <c r="AA2452" t="s">
        <v>157</v>
      </c>
      <c r="AB2452" t="s">
        <v>3352</v>
      </c>
    </row>
    <row r="2453" spans="1:28" ht="15" hidden="1" customHeight="1" x14ac:dyDescent="0.2">
      <c r="A2453" s="93" t="s">
        <v>5602</v>
      </c>
      <c r="B2453" t="s">
        <v>5756</v>
      </c>
      <c r="D2453" t="s">
        <v>5787</v>
      </c>
      <c r="V2453" t="s">
        <v>16</v>
      </c>
      <c r="W2453" t="s">
        <v>5788</v>
      </c>
      <c r="X2453" t="s">
        <v>5789</v>
      </c>
      <c r="Y2453" t="s">
        <v>1989</v>
      </c>
      <c r="Z2453" t="s">
        <v>1990</v>
      </c>
      <c r="AA2453" t="s">
        <v>156</v>
      </c>
      <c r="AB2453" t="s">
        <v>3354</v>
      </c>
    </row>
    <row r="2454" spans="1:28" ht="15" hidden="1" customHeight="1" x14ac:dyDescent="0.2">
      <c r="A2454" s="93" t="s">
        <v>5602</v>
      </c>
      <c r="B2454" t="s">
        <v>5756</v>
      </c>
      <c r="D2454" t="s">
        <v>5790</v>
      </c>
      <c r="V2454" t="s">
        <v>16</v>
      </c>
      <c r="W2454" t="s">
        <v>5791</v>
      </c>
      <c r="X2454" t="s">
        <v>5792</v>
      </c>
      <c r="Y2454" t="s">
        <v>5793</v>
      </c>
      <c r="Z2454" t="s">
        <v>5794</v>
      </c>
      <c r="AA2454" t="s">
        <v>5795</v>
      </c>
      <c r="AB2454" t="s">
        <v>5796</v>
      </c>
    </row>
    <row r="2455" spans="1:28" ht="15" hidden="1" customHeight="1" x14ac:dyDescent="0.2">
      <c r="A2455" s="93" t="s">
        <v>5602</v>
      </c>
      <c r="B2455" t="s">
        <v>5756</v>
      </c>
      <c r="D2455" t="s">
        <v>5790</v>
      </c>
      <c r="V2455" t="s">
        <v>16</v>
      </c>
      <c r="W2455" t="s">
        <v>5791</v>
      </c>
      <c r="X2455" t="s">
        <v>5792</v>
      </c>
      <c r="Y2455" t="s">
        <v>5793</v>
      </c>
      <c r="Z2455" t="s">
        <v>5794</v>
      </c>
      <c r="AA2455" t="s">
        <v>5797</v>
      </c>
      <c r="AB2455" t="s">
        <v>5798</v>
      </c>
    </row>
    <row r="2456" spans="1:28" ht="15" hidden="1" customHeight="1" x14ac:dyDescent="0.2">
      <c r="A2456" s="93" t="s">
        <v>5602</v>
      </c>
      <c r="B2456" t="s">
        <v>5756</v>
      </c>
      <c r="D2456" t="s">
        <v>5790</v>
      </c>
      <c r="V2456" t="s">
        <v>16</v>
      </c>
      <c r="W2456" t="s">
        <v>5791</v>
      </c>
      <c r="X2456" t="s">
        <v>5792</v>
      </c>
      <c r="Y2456" t="s">
        <v>5793</v>
      </c>
      <c r="Z2456" t="s">
        <v>5794</v>
      </c>
      <c r="AA2456" t="s">
        <v>5799</v>
      </c>
      <c r="AB2456" t="s">
        <v>5800</v>
      </c>
    </row>
    <row r="2457" spans="1:28" ht="15" hidden="1" customHeight="1" x14ac:dyDescent="0.2">
      <c r="A2457" s="93" t="s">
        <v>5602</v>
      </c>
      <c r="B2457" t="s">
        <v>5756</v>
      </c>
      <c r="D2457" t="s">
        <v>5790</v>
      </c>
      <c r="V2457" t="s">
        <v>16</v>
      </c>
      <c r="W2457" t="s">
        <v>5791</v>
      </c>
      <c r="X2457" t="s">
        <v>5792</v>
      </c>
      <c r="Y2457" t="s">
        <v>5793</v>
      </c>
      <c r="Z2457" t="s">
        <v>5794</v>
      </c>
      <c r="AA2457" t="s">
        <v>5801</v>
      </c>
      <c r="AB2457" t="s">
        <v>5802</v>
      </c>
    </row>
    <row r="2458" spans="1:28" ht="15" hidden="1" customHeight="1" x14ac:dyDescent="0.2">
      <c r="A2458" s="93" t="s">
        <v>5602</v>
      </c>
      <c r="B2458" t="s">
        <v>5756</v>
      </c>
      <c r="D2458" t="s">
        <v>5790</v>
      </c>
      <c r="V2458" t="s">
        <v>16</v>
      </c>
      <c r="W2458" t="s">
        <v>5791</v>
      </c>
      <c r="X2458" t="s">
        <v>5792</v>
      </c>
      <c r="Y2458" t="s">
        <v>5793</v>
      </c>
      <c r="Z2458" t="s">
        <v>5794</v>
      </c>
      <c r="AA2458" t="s">
        <v>580</v>
      </c>
      <c r="AB2458" t="s">
        <v>5803</v>
      </c>
    </row>
    <row r="2459" spans="1:28" ht="15" hidden="1" customHeight="1" x14ac:dyDescent="0.2">
      <c r="A2459" s="93" t="s">
        <v>5602</v>
      </c>
      <c r="B2459" t="s">
        <v>5756</v>
      </c>
      <c r="D2459" t="s">
        <v>5804</v>
      </c>
      <c r="V2459" t="s">
        <v>16</v>
      </c>
      <c r="W2459" t="s">
        <v>5805</v>
      </c>
      <c r="X2459" t="s">
        <v>5806</v>
      </c>
      <c r="Y2459" t="s">
        <v>1989</v>
      </c>
      <c r="Z2459" t="s">
        <v>1990</v>
      </c>
      <c r="AA2459" t="s">
        <v>157</v>
      </c>
      <c r="AB2459" t="s">
        <v>3352</v>
      </c>
    </row>
    <row r="2460" spans="1:28" ht="15" hidden="1" customHeight="1" x14ac:dyDescent="0.2">
      <c r="A2460" s="93" t="s">
        <v>5602</v>
      </c>
      <c r="B2460" t="s">
        <v>5756</v>
      </c>
      <c r="D2460" t="s">
        <v>5804</v>
      </c>
      <c r="V2460" t="s">
        <v>16</v>
      </c>
      <c r="W2460" t="s">
        <v>5805</v>
      </c>
      <c r="X2460" t="s">
        <v>5806</v>
      </c>
      <c r="Y2460" t="s">
        <v>1989</v>
      </c>
      <c r="Z2460" t="s">
        <v>1990</v>
      </c>
      <c r="AA2460" t="s">
        <v>156</v>
      </c>
      <c r="AB2460" t="s">
        <v>3354</v>
      </c>
    </row>
    <row r="2461" spans="1:28" ht="15" hidden="1" customHeight="1" x14ac:dyDescent="0.2">
      <c r="A2461" s="93" t="s">
        <v>5602</v>
      </c>
      <c r="B2461" t="s">
        <v>5756</v>
      </c>
      <c r="D2461" t="s">
        <v>5807</v>
      </c>
      <c r="V2461" t="s">
        <v>20</v>
      </c>
      <c r="W2461" t="s">
        <v>5808</v>
      </c>
      <c r="X2461" t="s">
        <v>5809</v>
      </c>
      <c r="Y2461" t="s">
        <v>1015</v>
      </c>
      <c r="Z2461" t="s">
        <v>1015</v>
      </c>
      <c r="AA2461" t="s">
        <v>1015</v>
      </c>
      <c r="AB2461" t="s">
        <v>1015</v>
      </c>
    </row>
    <row r="2462" spans="1:28" ht="15" hidden="1" customHeight="1" x14ac:dyDescent="0.2">
      <c r="A2462" s="93" t="s">
        <v>5602</v>
      </c>
      <c r="B2462" t="s">
        <v>5756</v>
      </c>
      <c r="D2462" t="s">
        <v>5810</v>
      </c>
      <c r="V2462" t="s">
        <v>840</v>
      </c>
      <c r="W2462" t="s">
        <v>5811</v>
      </c>
      <c r="X2462" t="s">
        <v>5812</v>
      </c>
      <c r="Y2462" t="s">
        <v>1015</v>
      </c>
      <c r="Z2462" t="s">
        <v>1015</v>
      </c>
      <c r="AA2462" t="s">
        <v>1015</v>
      </c>
      <c r="AB2462" t="s">
        <v>1015</v>
      </c>
    </row>
    <row r="2463" spans="1:28" ht="15" hidden="1" customHeight="1" x14ac:dyDescent="0.2">
      <c r="A2463" s="93" t="s">
        <v>5602</v>
      </c>
      <c r="B2463" t="s">
        <v>5756</v>
      </c>
      <c r="D2463" t="s">
        <v>5813</v>
      </c>
      <c r="V2463" t="s">
        <v>16</v>
      </c>
      <c r="W2463" t="s">
        <v>5814</v>
      </c>
      <c r="X2463" t="s">
        <v>5815</v>
      </c>
      <c r="Y2463" t="s">
        <v>5814</v>
      </c>
      <c r="Z2463" t="s">
        <v>5816</v>
      </c>
      <c r="AA2463" t="s">
        <v>5817</v>
      </c>
      <c r="AB2463" t="s">
        <v>5818</v>
      </c>
    </row>
    <row r="2464" spans="1:28" ht="15" hidden="1" customHeight="1" x14ac:dyDescent="0.2">
      <c r="A2464" s="93" t="s">
        <v>5602</v>
      </c>
      <c r="B2464" t="s">
        <v>5756</v>
      </c>
      <c r="D2464" t="s">
        <v>5813</v>
      </c>
      <c r="V2464" t="s">
        <v>16</v>
      </c>
      <c r="W2464" t="s">
        <v>5814</v>
      </c>
      <c r="X2464" t="s">
        <v>5815</v>
      </c>
      <c r="Y2464" t="s">
        <v>5814</v>
      </c>
      <c r="Z2464" t="s">
        <v>5816</v>
      </c>
      <c r="AA2464" t="s">
        <v>5819</v>
      </c>
      <c r="AB2464" t="s">
        <v>5820</v>
      </c>
    </row>
    <row r="2465" spans="1:28" ht="15" hidden="1" customHeight="1" x14ac:dyDescent="0.2">
      <c r="A2465" s="93" t="s">
        <v>5602</v>
      </c>
      <c r="B2465" t="s">
        <v>5756</v>
      </c>
      <c r="D2465" t="s">
        <v>5813</v>
      </c>
      <c r="V2465" t="s">
        <v>16</v>
      </c>
      <c r="W2465" t="s">
        <v>5814</v>
      </c>
      <c r="X2465" t="s">
        <v>5815</v>
      </c>
      <c r="Y2465" t="s">
        <v>5814</v>
      </c>
      <c r="Z2465" t="s">
        <v>5816</v>
      </c>
      <c r="AA2465" t="s">
        <v>5821</v>
      </c>
      <c r="AB2465" t="s">
        <v>5822</v>
      </c>
    </row>
    <row r="2466" spans="1:28" ht="15" hidden="1" customHeight="1" x14ac:dyDescent="0.2">
      <c r="A2466" s="93" t="s">
        <v>5602</v>
      </c>
      <c r="B2466" t="s">
        <v>5823</v>
      </c>
      <c r="D2466" t="s">
        <v>5824</v>
      </c>
      <c r="V2466" t="s">
        <v>24</v>
      </c>
      <c r="W2466" t="s">
        <v>5825</v>
      </c>
      <c r="X2466" t="s">
        <v>5826</v>
      </c>
      <c r="Y2466" t="s">
        <v>1015</v>
      </c>
      <c r="Z2466" t="s">
        <v>1015</v>
      </c>
      <c r="AA2466" t="s">
        <v>1015</v>
      </c>
      <c r="AB2466" t="s">
        <v>1015</v>
      </c>
    </row>
    <row r="2467" spans="1:28" ht="15" hidden="1" customHeight="1" x14ac:dyDescent="0.2">
      <c r="A2467" s="93" t="s">
        <v>5602</v>
      </c>
      <c r="B2467" t="s">
        <v>5823</v>
      </c>
      <c r="D2467" t="s">
        <v>5827</v>
      </c>
      <c r="V2467" t="s">
        <v>24</v>
      </c>
      <c r="W2467" t="s">
        <v>5828</v>
      </c>
      <c r="X2467" t="s">
        <v>5829</v>
      </c>
      <c r="Y2467" t="s">
        <v>1015</v>
      </c>
      <c r="Z2467" t="s">
        <v>1015</v>
      </c>
      <c r="AA2467" t="s">
        <v>1015</v>
      </c>
      <c r="AB2467" t="s">
        <v>1015</v>
      </c>
    </row>
    <row r="2468" spans="1:28" ht="15" hidden="1" customHeight="1" x14ac:dyDescent="0.2">
      <c r="A2468" s="93" t="s">
        <v>5602</v>
      </c>
      <c r="B2468" t="s">
        <v>5823</v>
      </c>
      <c r="D2468" t="s">
        <v>3427</v>
      </c>
      <c r="V2468" t="s">
        <v>24</v>
      </c>
      <c r="W2468" t="s">
        <v>5830</v>
      </c>
      <c r="X2468" t="s">
        <v>5831</v>
      </c>
      <c r="Y2468" t="s">
        <v>1015</v>
      </c>
      <c r="Z2468" t="s">
        <v>1015</v>
      </c>
      <c r="AA2468" t="s">
        <v>1015</v>
      </c>
      <c r="AB2468" t="s">
        <v>1015</v>
      </c>
    </row>
    <row r="2469" spans="1:28" ht="15" hidden="1" customHeight="1" x14ac:dyDescent="0.2">
      <c r="A2469" s="93" t="s">
        <v>5602</v>
      </c>
      <c r="B2469" t="s">
        <v>5823</v>
      </c>
      <c r="D2469" t="s">
        <v>5832</v>
      </c>
      <c r="V2469" t="s">
        <v>24</v>
      </c>
      <c r="W2469" t="s">
        <v>5833</v>
      </c>
      <c r="X2469" t="s">
        <v>5834</v>
      </c>
      <c r="Y2469" t="s">
        <v>1015</v>
      </c>
      <c r="Z2469" t="s">
        <v>1015</v>
      </c>
      <c r="AA2469" t="s">
        <v>1015</v>
      </c>
      <c r="AB2469" t="s">
        <v>1015</v>
      </c>
    </row>
    <row r="2470" spans="1:28" ht="15" hidden="1" customHeight="1" x14ac:dyDescent="0.2">
      <c r="A2470" s="93" t="s">
        <v>5602</v>
      </c>
      <c r="B2470" t="s">
        <v>5823</v>
      </c>
      <c r="D2470" t="s">
        <v>5835</v>
      </c>
      <c r="V2470" t="s">
        <v>24</v>
      </c>
      <c r="W2470" t="s">
        <v>5836</v>
      </c>
      <c r="X2470" t="s">
        <v>5837</v>
      </c>
      <c r="Y2470" t="s">
        <v>1015</v>
      </c>
      <c r="Z2470" t="s">
        <v>1015</v>
      </c>
      <c r="AA2470" t="s">
        <v>1015</v>
      </c>
      <c r="AB2470" t="s">
        <v>1015</v>
      </c>
    </row>
    <row r="2471" spans="1:28" ht="15" hidden="1" customHeight="1" x14ac:dyDescent="0.2">
      <c r="A2471" s="93" t="s">
        <v>5602</v>
      </c>
      <c r="B2471" t="s">
        <v>2158</v>
      </c>
      <c r="D2471" t="s">
        <v>5838</v>
      </c>
      <c r="V2471" t="s">
        <v>16</v>
      </c>
      <c r="W2471" t="s">
        <v>3436</v>
      </c>
      <c r="X2471" t="s">
        <v>3437</v>
      </c>
      <c r="Y2471" t="s">
        <v>3436</v>
      </c>
      <c r="Z2471" t="s">
        <v>3438</v>
      </c>
      <c r="AA2471" t="s">
        <v>3435</v>
      </c>
      <c r="AB2471" t="s">
        <v>3439</v>
      </c>
    </row>
    <row r="2472" spans="1:28" ht="15" hidden="1" customHeight="1" x14ac:dyDescent="0.2">
      <c r="A2472" s="93" t="s">
        <v>5602</v>
      </c>
      <c r="B2472" t="s">
        <v>2158</v>
      </c>
      <c r="D2472" t="s">
        <v>5838</v>
      </c>
      <c r="V2472" t="s">
        <v>16</v>
      </c>
      <c r="W2472" t="s">
        <v>3436</v>
      </c>
      <c r="X2472" t="s">
        <v>3437</v>
      </c>
      <c r="Y2472" t="s">
        <v>3436</v>
      </c>
      <c r="Z2472" t="s">
        <v>3438</v>
      </c>
      <c r="AA2472" t="s">
        <v>3440</v>
      </c>
      <c r="AB2472" t="s">
        <v>3441</v>
      </c>
    </row>
    <row r="2473" spans="1:28" ht="15" hidden="1" customHeight="1" x14ac:dyDescent="0.2">
      <c r="A2473" s="93" t="s">
        <v>5602</v>
      </c>
      <c r="B2473" t="s">
        <v>2158</v>
      </c>
      <c r="D2473" t="s">
        <v>5838</v>
      </c>
      <c r="V2473" t="s">
        <v>16</v>
      </c>
      <c r="W2473" t="s">
        <v>3436</v>
      </c>
      <c r="X2473" t="s">
        <v>3437</v>
      </c>
      <c r="Y2473" t="s">
        <v>3436</v>
      </c>
      <c r="Z2473" t="s">
        <v>3438</v>
      </c>
      <c r="AA2473" t="s">
        <v>3442</v>
      </c>
      <c r="AB2473" t="s">
        <v>3443</v>
      </c>
    </row>
    <row r="2474" spans="1:28" ht="15" hidden="1" customHeight="1" x14ac:dyDescent="0.2">
      <c r="A2474" s="93" t="s">
        <v>5602</v>
      </c>
      <c r="B2474" t="s">
        <v>2158</v>
      </c>
      <c r="D2474" t="s">
        <v>5838</v>
      </c>
      <c r="V2474" t="s">
        <v>16</v>
      </c>
      <c r="W2474" t="s">
        <v>3436</v>
      </c>
      <c r="X2474" t="s">
        <v>3437</v>
      </c>
      <c r="Y2474" t="s">
        <v>3436</v>
      </c>
      <c r="Z2474" t="s">
        <v>3438</v>
      </c>
      <c r="AA2474" t="s">
        <v>3444</v>
      </c>
      <c r="AB2474" t="s">
        <v>3445</v>
      </c>
    </row>
    <row r="2475" spans="1:28" ht="15" hidden="1" customHeight="1" x14ac:dyDescent="0.2">
      <c r="A2475" s="93" t="s">
        <v>5602</v>
      </c>
      <c r="B2475" t="s">
        <v>2158</v>
      </c>
      <c r="D2475" t="s">
        <v>5838</v>
      </c>
      <c r="V2475" t="s">
        <v>16</v>
      </c>
      <c r="W2475" t="s">
        <v>3436</v>
      </c>
      <c r="X2475" t="s">
        <v>3437</v>
      </c>
      <c r="Y2475" t="s">
        <v>3436</v>
      </c>
      <c r="Z2475" t="s">
        <v>3438</v>
      </c>
      <c r="AA2475" t="s">
        <v>3446</v>
      </c>
      <c r="AB2475" t="s">
        <v>3447</v>
      </c>
    </row>
    <row r="2476" spans="1:28" ht="15" hidden="1" customHeight="1" x14ac:dyDescent="0.2">
      <c r="A2476" s="93" t="s">
        <v>5602</v>
      </c>
      <c r="B2476" t="s">
        <v>2158</v>
      </c>
      <c r="D2476" t="s">
        <v>5838</v>
      </c>
      <c r="V2476" t="s">
        <v>16</v>
      </c>
      <c r="W2476" t="s">
        <v>3436</v>
      </c>
      <c r="X2476" t="s">
        <v>3437</v>
      </c>
      <c r="Y2476" t="s">
        <v>3436</v>
      </c>
      <c r="Z2476" t="s">
        <v>3438</v>
      </c>
      <c r="AA2476" t="s">
        <v>3448</v>
      </c>
      <c r="AB2476" t="s">
        <v>3449</v>
      </c>
    </row>
    <row r="2477" spans="1:28" ht="15" hidden="1" customHeight="1" x14ac:dyDescent="0.2">
      <c r="A2477" s="93" t="s">
        <v>5602</v>
      </c>
      <c r="B2477" t="s">
        <v>2158</v>
      </c>
      <c r="D2477" t="s">
        <v>5838</v>
      </c>
      <c r="V2477" t="s">
        <v>16</v>
      </c>
      <c r="W2477" t="s">
        <v>3436</v>
      </c>
      <c r="X2477" t="s">
        <v>3437</v>
      </c>
      <c r="Y2477" t="s">
        <v>3436</v>
      </c>
      <c r="Z2477" t="s">
        <v>3438</v>
      </c>
      <c r="AA2477" t="s">
        <v>3450</v>
      </c>
      <c r="AB2477" t="s">
        <v>3451</v>
      </c>
    </row>
    <row r="2478" spans="1:28" ht="15" hidden="1" customHeight="1" x14ac:dyDescent="0.2">
      <c r="A2478" s="93" t="s">
        <v>5602</v>
      </c>
      <c r="B2478" t="s">
        <v>2158</v>
      </c>
      <c r="D2478" t="s">
        <v>5838</v>
      </c>
      <c r="V2478" t="s">
        <v>16</v>
      </c>
      <c r="W2478" t="s">
        <v>3436</v>
      </c>
      <c r="X2478" t="s">
        <v>3437</v>
      </c>
      <c r="Y2478" t="s">
        <v>3436</v>
      </c>
      <c r="Z2478" t="s">
        <v>3438</v>
      </c>
      <c r="AA2478" t="s">
        <v>3452</v>
      </c>
      <c r="AB2478" t="s">
        <v>3453</v>
      </c>
    </row>
    <row r="2479" spans="1:28" ht="15" hidden="1" customHeight="1" x14ac:dyDescent="0.2">
      <c r="A2479" s="93" t="s">
        <v>5602</v>
      </c>
      <c r="B2479" t="s">
        <v>2158</v>
      </c>
      <c r="D2479" t="s">
        <v>5838</v>
      </c>
      <c r="V2479" t="s">
        <v>16</v>
      </c>
      <c r="W2479" t="s">
        <v>3436</v>
      </c>
      <c r="X2479" t="s">
        <v>3437</v>
      </c>
      <c r="Y2479" t="s">
        <v>3436</v>
      </c>
      <c r="Z2479" t="s">
        <v>3438</v>
      </c>
      <c r="AA2479" t="s">
        <v>3454</v>
      </c>
      <c r="AB2479" t="s">
        <v>3455</v>
      </c>
    </row>
    <row r="2480" spans="1:28" ht="15" hidden="1" customHeight="1" x14ac:dyDescent="0.2">
      <c r="A2480" s="93" t="s">
        <v>5602</v>
      </c>
      <c r="B2480" t="s">
        <v>2158</v>
      </c>
      <c r="D2480" t="s">
        <v>5838</v>
      </c>
      <c r="V2480" t="s">
        <v>16</v>
      </c>
      <c r="W2480" t="s">
        <v>3436</v>
      </c>
      <c r="X2480" t="s">
        <v>3437</v>
      </c>
      <c r="Y2480" t="s">
        <v>3436</v>
      </c>
      <c r="Z2480" t="s">
        <v>3438</v>
      </c>
      <c r="AA2480" t="s">
        <v>3456</v>
      </c>
      <c r="AB2480" t="s">
        <v>3457</v>
      </c>
    </row>
    <row r="2481" spans="1:28" ht="15" hidden="1" customHeight="1" x14ac:dyDescent="0.2">
      <c r="A2481" s="93" t="s">
        <v>5602</v>
      </c>
      <c r="B2481" t="s">
        <v>2158</v>
      </c>
      <c r="D2481" t="s">
        <v>5838</v>
      </c>
      <c r="V2481" t="s">
        <v>16</v>
      </c>
      <c r="W2481" t="s">
        <v>3436</v>
      </c>
      <c r="X2481" t="s">
        <v>3437</v>
      </c>
      <c r="Y2481" t="s">
        <v>3436</v>
      </c>
      <c r="Z2481" t="s">
        <v>3438</v>
      </c>
      <c r="AA2481" t="s">
        <v>3458</v>
      </c>
      <c r="AB2481" t="s">
        <v>3459</v>
      </c>
    </row>
    <row r="2482" spans="1:28" ht="15" hidden="1" customHeight="1" x14ac:dyDescent="0.2">
      <c r="A2482" s="93" t="s">
        <v>5602</v>
      </c>
      <c r="B2482" t="s">
        <v>2158</v>
      </c>
      <c r="D2482" t="s">
        <v>5838</v>
      </c>
      <c r="V2482" t="s">
        <v>16</v>
      </c>
      <c r="W2482" t="s">
        <v>3436</v>
      </c>
      <c r="X2482" t="s">
        <v>3437</v>
      </c>
      <c r="Y2482" t="s">
        <v>3436</v>
      </c>
      <c r="Z2482" t="s">
        <v>3438</v>
      </c>
      <c r="AA2482" t="s">
        <v>3460</v>
      </c>
      <c r="AB2482" t="s">
        <v>3461</v>
      </c>
    </row>
    <row r="2483" spans="1:28" ht="15" hidden="1" customHeight="1" x14ac:dyDescent="0.2">
      <c r="A2483" s="93" t="s">
        <v>5602</v>
      </c>
      <c r="B2483" t="s">
        <v>2158</v>
      </c>
      <c r="D2483" t="s">
        <v>5838</v>
      </c>
      <c r="V2483" t="s">
        <v>16</v>
      </c>
      <c r="W2483" t="s">
        <v>3436</v>
      </c>
      <c r="X2483" t="s">
        <v>3437</v>
      </c>
      <c r="Y2483" t="s">
        <v>3436</v>
      </c>
      <c r="Z2483" t="s">
        <v>3438</v>
      </c>
      <c r="AA2483" t="s">
        <v>3462</v>
      </c>
      <c r="AB2483" t="s">
        <v>3463</v>
      </c>
    </row>
    <row r="2484" spans="1:28" ht="15" hidden="1" customHeight="1" x14ac:dyDescent="0.2">
      <c r="A2484" s="93" t="s">
        <v>5602</v>
      </c>
      <c r="B2484" t="s">
        <v>2158</v>
      </c>
      <c r="D2484" t="s">
        <v>5838</v>
      </c>
      <c r="V2484" t="s">
        <v>16</v>
      </c>
      <c r="W2484" t="s">
        <v>3436</v>
      </c>
      <c r="X2484" t="s">
        <v>3437</v>
      </c>
      <c r="Y2484" t="s">
        <v>3436</v>
      </c>
      <c r="Z2484" t="s">
        <v>3438</v>
      </c>
      <c r="AA2484" t="s">
        <v>3464</v>
      </c>
      <c r="AB2484" t="s">
        <v>3465</v>
      </c>
    </row>
    <row r="2485" spans="1:28" ht="15" hidden="1" customHeight="1" x14ac:dyDescent="0.2">
      <c r="A2485" s="93" t="s">
        <v>5602</v>
      </c>
      <c r="B2485" t="s">
        <v>2158</v>
      </c>
      <c r="D2485" t="s">
        <v>5838</v>
      </c>
      <c r="V2485" t="s">
        <v>16</v>
      </c>
      <c r="W2485" t="s">
        <v>3436</v>
      </c>
      <c r="X2485" t="s">
        <v>3437</v>
      </c>
      <c r="Y2485" t="s">
        <v>3436</v>
      </c>
      <c r="Z2485" t="s">
        <v>3438</v>
      </c>
      <c r="AA2485" t="s">
        <v>3466</v>
      </c>
      <c r="AB2485" t="s">
        <v>3467</v>
      </c>
    </row>
    <row r="2486" spans="1:28" ht="15" hidden="1" customHeight="1" x14ac:dyDescent="0.2">
      <c r="A2486" s="93" t="s">
        <v>5602</v>
      </c>
      <c r="B2486" t="s">
        <v>2158</v>
      </c>
      <c r="D2486" t="s">
        <v>5838</v>
      </c>
      <c r="V2486" t="s">
        <v>16</v>
      </c>
      <c r="W2486" t="s">
        <v>3436</v>
      </c>
      <c r="X2486" t="s">
        <v>3437</v>
      </c>
      <c r="Y2486" t="s">
        <v>3436</v>
      </c>
      <c r="Z2486" t="s">
        <v>3438</v>
      </c>
      <c r="AA2486" t="s">
        <v>3468</v>
      </c>
      <c r="AB2486" t="s">
        <v>3469</v>
      </c>
    </row>
    <row r="2487" spans="1:28" ht="15" hidden="1" customHeight="1" x14ac:dyDescent="0.2">
      <c r="A2487" s="93" t="s">
        <v>5602</v>
      </c>
      <c r="B2487" t="s">
        <v>2158</v>
      </c>
      <c r="D2487" t="s">
        <v>5838</v>
      </c>
      <c r="V2487" t="s">
        <v>16</v>
      </c>
      <c r="W2487" t="s">
        <v>3436</v>
      </c>
      <c r="X2487" t="s">
        <v>3437</v>
      </c>
      <c r="Y2487" t="s">
        <v>3436</v>
      </c>
      <c r="Z2487" t="s">
        <v>3438</v>
      </c>
      <c r="AA2487" t="s">
        <v>3470</v>
      </c>
      <c r="AB2487" t="s">
        <v>3471</v>
      </c>
    </row>
    <row r="2488" spans="1:28" ht="15" hidden="1" customHeight="1" x14ac:dyDescent="0.2">
      <c r="A2488" s="93" t="s">
        <v>5602</v>
      </c>
      <c r="B2488" t="s">
        <v>2158</v>
      </c>
      <c r="D2488" t="s">
        <v>5838</v>
      </c>
      <c r="V2488" t="s">
        <v>16</v>
      </c>
      <c r="W2488" t="s">
        <v>3436</v>
      </c>
      <c r="X2488" t="s">
        <v>3437</v>
      </c>
      <c r="Y2488" t="s">
        <v>3436</v>
      </c>
      <c r="Z2488" t="s">
        <v>3438</v>
      </c>
      <c r="AA2488" t="s">
        <v>3472</v>
      </c>
      <c r="AB2488" t="s">
        <v>3473</v>
      </c>
    </row>
    <row r="2489" spans="1:28" ht="15" hidden="1" customHeight="1" x14ac:dyDescent="0.2">
      <c r="A2489" s="93" t="s">
        <v>5602</v>
      </c>
      <c r="B2489" t="s">
        <v>2158</v>
      </c>
      <c r="D2489" t="s">
        <v>5838</v>
      </c>
      <c r="V2489" t="s">
        <v>16</v>
      </c>
      <c r="W2489" t="s">
        <v>3436</v>
      </c>
      <c r="X2489" t="s">
        <v>3437</v>
      </c>
      <c r="Y2489" t="s">
        <v>3436</v>
      </c>
      <c r="Z2489" t="s">
        <v>3438</v>
      </c>
      <c r="AA2489" t="s">
        <v>3474</v>
      </c>
      <c r="AB2489" t="s">
        <v>3475</v>
      </c>
    </row>
    <row r="2490" spans="1:28" ht="15" hidden="1" customHeight="1" x14ac:dyDescent="0.2">
      <c r="A2490" s="93" t="s">
        <v>5602</v>
      </c>
      <c r="B2490" t="s">
        <v>2158</v>
      </c>
      <c r="D2490" t="s">
        <v>5838</v>
      </c>
      <c r="V2490" t="s">
        <v>16</v>
      </c>
      <c r="W2490" t="s">
        <v>3436</v>
      </c>
      <c r="X2490" t="s">
        <v>3437</v>
      </c>
      <c r="Y2490" t="s">
        <v>3436</v>
      </c>
      <c r="Z2490" t="s">
        <v>3438</v>
      </c>
      <c r="AA2490" t="s">
        <v>3476</v>
      </c>
      <c r="AB2490" t="s">
        <v>3477</v>
      </c>
    </row>
    <row r="2491" spans="1:28" ht="15" hidden="1" customHeight="1" x14ac:dyDescent="0.2">
      <c r="A2491" s="93" t="s">
        <v>5602</v>
      </c>
      <c r="B2491" t="s">
        <v>2158</v>
      </c>
      <c r="D2491" t="s">
        <v>5838</v>
      </c>
      <c r="V2491" t="s">
        <v>16</v>
      </c>
      <c r="W2491" t="s">
        <v>3436</v>
      </c>
      <c r="X2491" t="s">
        <v>3437</v>
      </c>
      <c r="Y2491" t="s">
        <v>3436</v>
      </c>
      <c r="Z2491" t="s">
        <v>3438</v>
      </c>
      <c r="AA2491" t="s">
        <v>3478</v>
      </c>
      <c r="AB2491" t="s">
        <v>3479</v>
      </c>
    </row>
    <row r="2492" spans="1:28" ht="15" hidden="1" customHeight="1" x14ac:dyDescent="0.2">
      <c r="A2492" s="93" t="s">
        <v>5602</v>
      </c>
      <c r="B2492" t="s">
        <v>2158</v>
      </c>
      <c r="D2492" t="s">
        <v>5838</v>
      </c>
      <c r="V2492" t="s">
        <v>16</v>
      </c>
      <c r="W2492" t="s">
        <v>3436</v>
      </c>
      <c r="X2492" t="s">
        <v>3437</v>
      </c>
      <c r="Y2492" t="s">
        <v>3436</v>
      </c>
      <c r="Z2492" t="s">
        <v>3438</v>
      </c>
      <c r="AA2492" t="s">
        <v>3480</v>
      </c>
      <c r="AB2492" t="s">
        <v>3481</v>
      </c>
    </row>
    <row r="2493" spans="1:28" ht="15" hidden="1" customHeight="1" x14ac:dyDescent="0.2">
      <c r="A2493" s="93" t="s">
        <v>5602</v>
      </c>
      <c r="B2493" t="s">
        <v>2158</v>
      </c>
      <c r="D2493" t="s">
        <v>5838</v>
      </c>
      <c r="V2493" t="s">
        <v>16</v>
      </c>
      <c r="W2493" t="s">
        <v>3436</v>
      </c>
      <c r="X2493" t="s">
        <v>3437</v>
      </c>
      <c r="Y2493" t="s">
        <v>3436</v>
      </c>
      <c r="Z2493" t="s">
        <v>3438</v>
      </c>
      <c r="AA2493" t="s">
        <v>3482</v>
      </c>
      <c r="AB2493" t="s">
        <v>3483</v>
      </c>
    </row>
    <row r="2494" spans="1:28" ht="15" hidden="1" customHeight="1" x14ac:dyDescent="0.2">
      <c r="A2494" s="93" t="s">
        <v>5602</v>
      </c>
      <c r="B2494" t="s">
        <v>2158</v>
      </c>
      <c r="D2494" t="s">
        <v>5838</v>
      </c>
      <c r="V2494" t="s">
        <v>16</v>
      </c>
      <c r="W2494" t="s">
        <v>3436</v>
      </c>
      <c r="X2494" t="s">
        <v>3437</v>
      </c>
      <c r="Y2494" t="s">
        <v>3436</v>
      </c>
      <c r="Z2494" t="s">
        <v>3438</v>
      </c>
      <c r="AA2494" t="s">
        <v>3484</v>
      </c>
      <c r="AB2494" t="s">
        <v>3485</v>
      </c>
    </row>
    <row r="2495" spans="1:28" ht="15" hidden="1" customHeight="1" x14ac:dyDescent="0.2">
      <c r="A2495" s="93" t="s">
        <v>5602</v>
      </c>
      <c r="B2495" t="s">
        <v>2158</v>
      </c>
      <c r="D2495" t="s">
        <v>5838</v>
      </c>
      <c r="V2495" t="s">
        <v>16</v>
      </c>
      <c r="W2495" t="s">
        <v>3436</v>
      </c>
      <c r="X2495" t="s">
        <v>3437</v>
      </c>
      <c r="Y2495" t="s">
        <v>3436</v>
      </c>
      <c r="Z2495" t="s">
        <v>3438</v>
      </c>
      <c r="AA2495" t="s">
        <v>3486</v>
      </c>
      <c r="AB2495" t="s">
        <v>3487</v>
      </c>
    </row>
    <row r="2496" spans="1:28" ht="15" hidden="1" customHeight="1" x14ac:dyDescent="0.2">
      <c r="A2496" s="93" t="s">
        <v>5602</v>
      </c>
      <c r="B2496" t="s">
        <v>2158</v>
      </c>
      <c r="D2496" t="s">
        <v>5838</v>
      </c>
      <c r="V2496" t="s">
        <v>16</v>
      </c>
      <c r="W2496" t="s">
        <v>3436</v>
      </c>
      <c r="X2496" t="s">
        <v>3437</v>
      </c>
      <c r="Y2496" t="s">
        <v>3436</v>
      </c>
      <c r="Z2496" t="s">
        <v>3438</v>
      </c>
      <c r="AA2496" t="s">
        <v>3488</v>
      </c>
      <c r="AB2496" t="s">
        <v>3489</v>
      </c>
    </row>
    <row r="2497" spans="1:28" ht="15" hidden="1" customHeight="1" x14ac:dyDescent="0.2">
      <c r="A2497" s="93" t="s">
        <v>5602</v>
      </c>
      <c r="B2497" t="s">
        <v>2158</v>
      </c>
      <c r="D2497" t="s">
        <v>5838</v>
      </c>
      <c r="V2497" t="s">
        <v>16</v>
      </c>
      <c r="W2497" t="s">
        <v>3436</v>
      </c>
      <c r="X2497" t="s">
        <v>3437</v>
      </c>
      <c r="Y2497" t="s">
        <v>3436</v>
      </c>
      <c r="Z2497" t="s">
        <v>3438</v>
      </c>
      <c r="AA2497" t="s">
        <v>3490</v>
      </c>
      <c r="AB2497" t="s">
        <v>3491</v>
      </c>
    </row>
    <row r="2498" spans="1:28" ht="15" hidden="1" customHeight="1" x14ac:dyDescent="0.2">
      <c r="A2498" s="93" t="s">
        <v>5602</v>
      </c>
      <c r="B2498" t="s">
        <v>2158</v>
      </c>
      <c r="D2498" t="s">
        <v>5838</v>
      </c>
      <c r="V2498" t="s">
        <v>16</v>
      </c>
      <c r="W2498" t="s">
        <v>3436</v>
      </c>
      <c r="X2498" t="s">
        <v>3437</v>
      </c>
      <c r="Y2498" t="s">
        <v>3436</v>
      </c>
      <c r="Z2498" t="s">
        <v>3438</v>
      </c>
      <c r="AA2498" t="s">
        <v>3492</v>
      </c>
      <c r="AB2498" t="s">
        <v>3493</v>
      </c>
    </row>
    <row r="2499" spans="1:28" ht="15" hidden="1" customHeight="1" x14ac:dyDescent="0.2">
      <c r="A2499" s="93" t="s">
        <v>5602</v>
      </c>
      <c r="B2499" t="s">
        <v>2158</v>
      </c>
      <c r="D2499" t="s">
        <v>5838</v>
      </c>
      <c r="V2499" t="s">
        <v>16</v>
      </c>
      <c r="W2499" t="s">
        <v>3436</v>
      </c>
      <c r="X2499" t="s">
        <v>3437</v>
      </c>
      <c r="Y2499" t="s">
        <v>3436</v>
      </c>
      <c r="Z2499" t="s">
        <v>3438</v>
      </c>
      <c r="AA2499" t="s">
        <v>3494</v>
      </c>
      <c r="AB2499" t="s">
        <v>3495</v>
      </c>
    </row>
    <row r="2500" spans="1:28" ht="15" hidden="1" customHeight="1" x14ac:dyDescent="0.2">
      <c r="A2500" s="93" t="s">
        <v>5602</v>
      </c>
      <c r="B2500" t="s">
        <v>2158</v>
      </c>
      <c r="D2500" t="s">
        <v>5838</v>
      </c>
      <c r="V2500" t="s">
        <v>16</v>
      </c>
      <c r="W2500" t="s">
        <v>3436</v>
      </c>
      <c r="X2500" t="s">
        <v>3437</v>
      </c>
      <c r="Y2500" t="s">
        <v>3436</v>
      </c>
      <c r="Z2500" t="s">
        <v>3438</v>
      </c>
      <c r="AA2500" t="s">
        <v>3496</v>
      </c>
      <c r="AB2500" t="s">
        <v>3497</v>
      </c>
    </row>
    <row r="2501" spans="1:28" ht="15" hidden="1" customHeight="1" x14ac:dyDescent="0.2">
      <c r="A2501" s="93" t="s">
        <v>5602</v>
      </c>
      <c r="B2501" t="s">
        <v>2158</v>
      </c>
      <c r="D2501" t="s">
        <v>5838</v>
      </c>
      <c r="V2501" t="s">
        <v>16</v>
      </c>
      <c r="W2501" t="s">
        <v>3436</v>
      </c>
      <c r="X2501" t="s">
        <v>3437</v>
      </c>
      <c r="Y2501" t="s">
        <v>3436</v>
      </c>
      <c r="Z2501" t="s">
        <v>3438</v>
      </c>
      <c r="AA2501" t="s">
        <v>3498</v>
      </c>
      <c r="AB2501" t="s">
        <v>3499</v>
      </c>
    </row>
    <row r="2502" spans="1:28" ht="15" hidden="1" customHeight="1" x14ac:dyDescent="0.2">
      <c r="A2502" s="93" t="s">
        <v>5602</v>
      </c>
      <c r="B2502" t="s">
        <v>2158</v>
      </c>
      <c r="D2502" t="s">
        <v>5838</v>
      </c>
      <c r="V2502" t="s">
        <v>16</v>
      </c>
      <c r="W2502" t="s">
        <v>3436</v>
      </c>
      <c r="X2502" t="s">
        <v>3437</v>
      </c>
      <c r="Y2502" t="s">
        <v>3436</v>
      </c>
      <c r="Z2502" t="s">
        <v>3438</v>
      </c>
      <c r="AA2502" t="s">
        <v>3500</v>
      </c>
      <c r="AB2502" t="s">
        <v>3501</v>
      </c>
    </row>
    <row r="2503" spans="1:28" ht="15" hidden="1" customHeight="1" x14ac:dyDescent="0.2">
      <c r="A2503" s="93" t="s">
        <v>5602</v>
      </c>
      <c r="B2503" t="s">
        <v>2158</v>
      </c>
      <c r="D2503" t="s">
        <v>5838</v>
      </c>
      <c r="V2503" t="s">
        <v>16</v>
      </c>
      <c r="W2503" t="s">
        <v>3436</v>
      </c>
      <c r="X2503" t="s">
        <v>3437</v>
      </c>
      <c r="Y2503" t="s">
        <v>3436</v>
      </c>
      <c r="Z2503" t="s">
        <v>3438</v>
      </c>
      <c r="AA2503" t="s">
        <v>3502</v>
      </c>
      <c r="AB2503" t="s">
        <v>3503</v>
      </c>
    </row>
    <row r="2504" spans="1:28" ht="15" hidden="1" customHeight="1" x14ac:dyDescent="0.2">
      <c r="A2504" s="93" t="s">
        <v>5602</v>
      </c>
      <c r="B2504" t="s">
        <v>2158</v>
      </c>
      <c r="D2504" t="s">
        <v>5838</v>
      </c>
      <c r="V2504" t="s">
        <v>16</v>
      </c>
      <c r="W2504" t="s">
        <v>3436</v>
      </c>
      <c r="X2504" t="s">
        <v>3437</v>
      </c>
      <c r="Y2504" t="s">
        <v>3436</v>
      </c>
      <c r="Z2504" t="s">
        <v>3438</v>
      </c>
      <c r="AA2504" t="s">
        <v>3504</v>
      </c>
      <c r="AB2504" t="s">
        <v>3505</v>
      </c>
    </row>
    <row r="2505" spans="1:28" ht="15" hidden="1" customHeight="1" x14ac:dyDescent="0.2">
      <c r="A2505" s="93" t="s">
        <v>5602</v>
      </c>
      <c r="B2505" t="s">
        <v>2158</v>
      </c>
      <c r="D2505" t="s">
        <v>5838</v>
      </c>
      <c r="V2505" t="s">
        <v>16</v>
      </c>
      <c r="W2505" t="s">
        <v>3436</v>
      </c>
      <c r="X2505" t="s">
        <v>3437</v>
      </c>
      <c r="Y2505" t="s">
        <v>3436</v>
      </c>
      <c r="Z2505" t="s">
        <v>3438</v>
      </c>
      <c r="AA2505" t="s">
        <v>3506</v>
      </c>
      <c r="AB2505" t="s">
        <v>3507</v>
      </c>
    </row>
    <row r="2506" spans="1:28" ht="15" hidden="1" customHeight="1" x14ac:dyDescent="0.2">
      <c r="A2506" s="93" t="s">
        <v>5602</v>
      </c>
      <c r="B2506" t="s">
        <v>2158</v>
      </c>
      <c r="D2506" t="s">
        <v>5838</v>
      </c>
      <c r="V2506" t="s">
        <v>16</v>
      </c>
      <c r="W2506" t="s">
        <v>3436</v>
      </c>
      <c r="X2506" t="s">
        <v>3437</v>
      </c>
      <c r="Y2506" t="s">
        <v>3436</v>
      </c>
      <c r="Z2506" t="s">
        <v>3438</v>
      </c>
      <c r="AA2506" t="s">
        <v>3508</v>
      </c>
      <c r="AB2506" t="s">
        <v>3509</v>
      </c>
    </row>
    <row r="2507" spans="1:28" ht="15" hidden="1" customHeight="1" x14ac:dyDescent="0.2">
      <c r="A2507" s="93" t="s">
        <v>5602</v>
      </c>
      <c r="B2507" t="s">
        <v>2158</v>
      </c>
      <c r="D2507" t="s">
        <v>5838</v>
      </c>
      <c r="V2507" t="s">
        <v>16</v>
      </c>
      <c r="W2507" t="s">
        <v>3436</v>
      </c>
      <c r="X2507" t="s">
        <v>3437</v>
      </c>
      <c r="Y2507" t="s">
        <v>3436</v>
      </c>
      <c r="Z2507" t="s">
        <v>3438</v>
      </c>
      <c r="AA2507" t="s">
        <v>3510</v>
      </c>
      <c r="AB2507" t="s">
        <v>3511</v>
      </c>
    </row>
    <row r="2508" spans="1:28" ht="15" hidden="1" customHeight="1" x14ac:dyDescent="0.2">
      <c r="A2508" s="93" t="s">
        <v>5602</v>
      </c>
      <c r="B2508" t="s">
        <v>2158</v>
      </c>
      <c r="D2508" t="s">
        <v>5838</v>
      </c>
      <c r="V2508" t="s">
        <v>16</v>
      </c>
      <c r="W2508" t="s">
        <v>3436</v>
      </c>
      <c r="X2508" t="s">
        <v>3437</v>
      </c>
      <c r="Y2508" t="s">
        <v>3436</v>
      </c>
      <c r="Z2508" t="s">
        <v>3438</v>
      </c>
      <c r="AA2508" t="s">
        <v>3512</v>
      </c>
      <c r="AB2508" t="s">
        <v>3513</v>
      </c>
    </row>
    <row r="2509" spans="1:28" ht="15" hidden="1" customHeight="1" x14ac:dyDescent="0.2">
      <c r="A2509" s="93" t="s">
        <v>5602</v>
      </c>
      <c r="B2509" t="s">
        <v>2158</v>
      </c>
      <c r="D2509" t="s">
        <v>5838</v>
      </c>
      <c r="V2509" t="s">
        <v>16</v>
      </c>
      <c r="W2509" t="s">
        <v>3436</v>
      </c>
      <c r="X2509" t="s">
        <v>3437</v>
      </c>
      <c r="Y2509" t="s">
        <v>3436</v>
      </c>
      <c r="Z2509" t="s">
        <v>3438</v>
      </c>
      <c r="AA2509" t="s">
        <v>3514</v>
      </c>
      <c r="AB2509" t="s">
        <v>3515</v>
      </c>
    </row>
    <row r="2510" spans="1:28" ht="15" hidden="1" customHeight="1" x14ac:dyDescent="0.2">
      <c r="A2510" s="93" t="s">
        <v>5602</v>
      </c>
      <c r="B2510" t="s">
        <v>2158</v>
      </c>
      <c r="D2510" t="s">
        <v>5838</v>
      </c>
      <c r="V2510" t="s">
        <v>16</v>
      </c>
      <c r="W2510" t="s">
        <v>3436</v>
      </c>
      <c r="X2510" t="s">
        <v>3437</v>
      </c>
      <c r="Y2510" t="s">
        <v>3436</v>
      </c>
      <c r="Z2510" t="s">
        <v>3438</v>
      </c>
      <c r="AA2510" t="s">
        <v>3516</v>
      </c>
      <c r="AB2510" t="s">
        <v>3517</v>
      </c>
    </row>
    <row r="2511" spans="1:28" ht="15" hidden="1" customHeight="1" x14ac:dyDescent="0.2">
      <c r="A2511" s="93" t="s">
        <v>5602</v>
      </c>
      <c r="B2511" t="s">
        <v>2158</v>
      </c>
      <c r="D2511" t="s">
        <v>5838</v>
      </c>
      <c r="V2511" t="s">
        <v>16</v>
      </c>
      <c r="W2511" t="s">
        <v>3436</v>
      </c>
      <c r="X2511" t="s">
        <v>3437</v>
      </c>
      <c r="Y2511" t="s">
        <v>3436</v>
      </c>
      <c r="Z2511" t="s">
        <v>3438</v>
      </c>
      <c r="AA2511" t="s">
        <v>3518</v>
      </c>
      <c r="AB2511" t="s">
        <v>3519</v>
      </c>
    </row>
    <row r="2512" spans="1:28" ht="15" hidden="1" customHeight="1" x14ac:dyDescent="0.2">
      <c r="A2512" s="93" t="s">
        <v>5602</v>
      </c>
      <c r="B2512" t="s">
        <v>2158</v>
      </c>
      <c r="D2512" t="s">
        <v>5838</v>
      </c>
      <c r="V2512" t="s">
        <v>16</v>
      </c>
      <c r="W2512" t="s">
        <v>3436</v>
      </c>
      <c r="X2512" t="s">
        <v>3437</v>
      </c>
      <c r="Y2512" t="s">
        <v>3436</v>
      </c>
      <c r="Z2512" t="s">
        <v>3438</v>
      </c>
      <c r="AA2512" t="s">
        <v>3520</v>
      </c>
      <c r="AB2512" t="s">
        <v>3521</v>
      </c>
    </row>
    <row r="2513" spans="1:28" ht="15" hidden="1" customHeight="1" x14ac:dyDescent="0.2">
      <c r="A2513" s="93" t="s">
        <v>5602</v>
      </c>
      <c r="B2513" t="s">
        <v>2158</v>
      </c>
      <c r="D2513" t="s">
        <v>5838</v>
      </c>
      <c r="V2513" t="s">
        <v>16</v>
      </c>
      <c r="W2513" t="s">
        <v>3436</v>
      </c>
      <c r="X2513" t="s">
        <v>3437</v>
      </c>
      <c r="Y2513" t="s">
        <v>3436</v>
      </c>
      <c r="Z2513" t="s">
        <v>3438</v>
      </c>
      <c r="AA2513" t="s">
        <v>3522</v>
      </c>
      <c r="AB2513" t="s">
        <v>3523</v>
      </c>
    </row>
    <row r="2514" spans="1:28" ht="15" hidden="1" customHeight="1" x14ac:dyDescent="0.2">
      <c r="A2514" s="93" t="s">
        <v>5602</v>
      </c>
      <c r="B2514" t="s">
        <v>2158</v>
      </c>
      <c r="D2514" t="s">
        <v>5838</v>
      </c>
      <c r="V2514" t="s">
        <v>16</v>
      </c>
      <c r="W2514" t="s">
        <v>3436</v>
      </c>
      <c r="X2514" t="s">
        <v>3437</v>
      </c>
      <c r="Y2514" t="s">
        <v>3436</v>
      </c>
      <c r="Z2514" t="s">
        <v>3438</v>
      </c>
      <c r="AA2514" t="s">
        <v>3524</v>
      </c>
      <c r="AB2514" t="s">
        <v>3525</v>
      </c>
    </row>
    <row r="2515" spans="1:28" ht="15" hidden="1" customHeight="1" x14ac:dyDescent="0.2">
      <c r="A2515" s="93" t="s">
        <v>5602</v>
      </c>
      <c r="B2515" t="s">
        <v>2158</v>
      </c>
      <c r="D2515" t="s">
        <v>5838</v>
      </c>
      <c r="V2515" t="s">
        <v>16</v>
      </c>
      <c r="W2515" t="s">
        <v>3436</v>
      </c>
      <c r="X2515" t="s">
        <v>3437</v>
      </c>
      <c r="Y2515" t="s">
        <v>3436</v>
      </c>
      <c r="Z2515" t="s">
        <v>3438</v>
      </c>
      <c r="AA2515" t="s">
        <v>3526</v>
      </c>
      <c r="AB2515" t="s">
        <v>3527</v>
      </c>
    </row>
    <row r="2516" spans="1:28" ht="15" hidden="1" customHeight="1" x14ac:dyDescent="0.2">
      <c r="A2516" s="93" t="s">
        <v>5602</v>
      </c>
      <c r="B2516" t="s">
        <v>2158</v>
      </c>
      <c r="D2516" t="s">
        <v>5838</v>
      </c>
      <c r="V2516" t="s">
        <v>16</v>
      </c>
      <c r="W2516" t="s">
        <v>3436</v>
      </c>
      <c r="X2516" t="s">
        <v>3437</v>
      </c>
      <c r="Y2516" t="s">
        <v>3436</v>
      </c>
      <c r="Z2516" t="s">
        <v>3438</v>
      </c>
      <c r="AA2516" t="s">
        <v>3528</v>
      </c>
      <c r="AB2516" t="s">
        <v>3529</v>
      </c>
    </row>
    <row r="2517" spans="1:28" ht="15" hidden="1" customHeight="1" x14ac:dyDescent="0.2">
      <c r="A2517" s="93" t="s">
        <v>5602</v>
      </c>
      <c r="B2517" t="s">
        <v>2158</v>
      </c>
      <c r="D2517" t="s">
        <v>5838</v>
      </c>
      <c r="V2517" t="s">
        <v>16</v>
      </c>
      <c r="W2517" t="s">
        <v>3436</v>
      </c>
      <c r="X2517" t="s">
        <v>3437</v>
      </c>
      <c r="Y2517" t="s">
        <v>3436</v>
      </c>
      <c r="Z2517" t="s">
        <v>3438</v>
      </c>
      <c r="AA2517" t="s">
        <v>3530</v>
      </c>
      <c r="AB2517" t="s">
        <v>3531</v>
      </c>
    </row>
    <row r="2518" spans="1:28" ht="15" hidden="1" customHeight="1" x14ac:dyDescent="0.2">
      <c r="A2518" s="93" t="s">
        <v>5602</v>
      </c>
      <c r="B2518" t="s">
        <v>2158</v>
      </c>
      <c r="D2518" t="s">
        <v>5838</v>
      </c>
      <c r="V2518" t="s">
        <v>16</v>
      </c>
      <c r="W2518" t="s">
        <v>3436</v>
      </c>
      <c r="X2518" t="s">
        <v>3437</v>
      </c>
      <c r="Y2518" t="s">
        <v>3436</v>
      </c>
      <c r="Z2518" t="s">
        <v>3438</v>
      </c>
      <c r="AA2518" t="s">
        <v>3532</v>
      </c>
      <c r="AB2518" t="s">
        <v>3533</v>
      </c>
    </row>
    <row r="2519" spans="1:28" ht="15" hidden="1" customHeight="1" x14ac:dyDescent="0.2">
      <c r="A2519" s="93" t="s">
        <v>5602</v>
      </c>
      <c r="B2519" t="s">
        <v>2158</v>
      </c>
      <c r="D2519" t="s">
        <v>5838</v>
      </c>
      <c r="V2519" t="s">
        <v>16</v>
      </c>
      <c r="W2519" t="s">
        <v>3436</v>
      </c>
      <c r="X2519" t="s">
        <v>3437</v>
      </c>
      <c r="Y2519" t="s">
        <v>3436</v>
      </c>
      <c r="Z2519" t="s">
        <v>3438</v>
      </c>
      <c r="AA2519" t="s">
        <v>3534</v>
      </c>
      <c r="AB2519" t="s">
        <v>3535</v>
      </c>
    </row>
    <row r="2520" spans="1:28" ht="15" hidden="1" customHeight="1" x14ac:dyDescent="0.2">
      <c r="A2520" s="93" t="s">
        <v>5602</v>
      </c>
      <c r="B2520" t="s">
        <v>2158</v>
      </c>
      <c r="D2520" t="s">
        <v>5838</v>
      </c>
      <c r="V2520" t="s">
        <v>16</v>
      </c>
      <c r="W2520" t="s">
        <v>3436</v>
      </c>
      <c r="X2520" t="s">
        <v>3437</v>
      </c>
      <c r="Y2520" t="s">
        <v>3436</v>
      </c>
      <c r="Z2520" t="s">
        <v>3438</v>
      </c>
      <c r="AA2520" t="s">
        <v>3536</v>
      </c>
      <c r="AB2520" t="s">
        <v>3537</v>
      </c>
    </row>
    <row r="2521" spans="1:28" ht="15" hidden="1" customHeight="1" x14ac:dyDescent="0.2">
      <c r="A2521" s="93" t="s">
        <v>5602</v>
      </c>
      <c r="B2521" t="s">
        <v>2158</v>
      </c>
      <c r="D2521" t="s">
        <v>5838</v>
      </c>
      <c r="V2521" t="s">
        <v>16</v>
      </c>
      <c r="W2521" t="s">
        <v>3436</v>
      </c>
      <c r="X2521" t="s">
        <v>3437</v>
      </c>
      <c r="Y2521" t="s">
        <v>3436</v>
      </c>
      <c r="Z2521" t="s">
        <v>3438</v>
      </c>
      <c r="AA2521" t="s">
        <v>3538</v>
      </c>
      <c r="AB2521" t="s">
        <v>3539</v>
      </c>
    </row>
    <row r="2522" spans="1:28" ht="15" hidden="1" customHeight="1" x14ac:dyDescent="0.2">
      <c r="A2522" s="93" t="s">
        <v>5602</v>
      </c>
      <c r="B2522" t="s">
        <v>2158</v>
      </c>
      <c r="D2522" t="s">
        <v>5838</v>
      </c>
      <c r="V2522" t="s">
        <v>16</v>
      </c>
      <c r="W2522" t="s">
        <v>3436</v>
      </c>
      <c r="X2522" t="s">
        <v>3437</v>
      </c>
      <c r="Y2522" t="s">
        <v>3436</v>
      </c>
      <c r="Z2522" t="s">
        <v>3438</v>
      </c>
      <c r="AA2522" t="s">
        <v>3540</v>
      </c>
      <c r="AB2522" t="s">
        <v>3541</v>
      </c>
    </row>
    <row r="2523" spans="1:28" ht="15" hidden="1" customHeight="1" x14ac:dyDescent="0.2">
      <c r="A2523" s="93" t="s">
        <v>5602</v>
      </c>
      <c r="B2523" t="s">
        <v>2158</v>
      </c>
      <c r="D2523" t="s">
        <v>5838</v>
      </c>
      <c r="V2523" t="s">
        <v>16</v>
      </c>
      <c r="W2523" t="s">
        <v>3436</v>
      </c>
      <c r="X2523" t="s">
        <v>3437</v>
      </c>
      <c r="Y2523" t="s">
        <v>3436</v>
      </c>
      <c r="Z2523" t="s">
        <v>3438</v>
      </c>
      <c r="AA2523" t="s">
        <v>3542</v>
      </c>
      <c r="AB2523" t="s">
        <v>3543</v>
      </c>
    </row>
    <row r="2524" spans="1:28" ht="15" hidden="1" customHeight="1" x14ac:dyDescent="0.2">
      <c r="A2524" s="93" t="s">
        <v>5602</v>
      </c>
      <c r="B2524" t="s">
        <v>2158</v>
      </c>
      <c r="D2524" t="s">
        <v>5838</v>
      </c>
      <c r="V2524" t="s">
        <v>16</v>
      </c>
      <c r="W2524" t="s">
        <v>3436</v>
      </c>
      <c r="X2524" t="s">
        <v>3437</v>
      </c>
      <c r="Y2524" t="s">
        <v>3436</v>
      </c>
      <c r="Z2524" t="s">
        <v>3438</v>
      </c>
      <c r="AA2524" t="s">
        <v>3544</v>
      </c>
      <c r="AB2524" t="s">
        <v>3545</v>
      </c>
    </row>
    <row r="2525" spans="1:28" ht="15" hidden="1" customHeight="1" x14ac:dyDescent="0.2">
      <c r="A2525" s="93" t="s">
        <v>5602</v>
      </c>
      <c r="B2525" t="s">
        <v>2158</v>
      </c>
      <c r="D2525" t="s">
        <v>5838</v>
      </c>
      <c r="V2525" t="s">
        <v>16</v>
      </c>
      <c r="W2525" t="s">
        <v>3436</v>
      </c>
      <c r="X2525" t="s">
        <v>3437</v>
      </c>
      <c r="Y2525" t="s">
        <v>3436</v>
      </c>
      <c r="Z2525" t="s">
        <v>3438</v>
      </c>
      <c r="AA2525" t="s">
        <v>3546</v>
      </c>
      <c r="AB2525" t="s">
        <v>3547</v>
      </c>
    </row>
    <row r="2526" spans="1:28" ht="15" hidden="1" customHeight="1" x14ac:dyDescent="0.2">
      <c r="A2526" s="93" t="s">
        <v>5602</v>
      </c>
      <c r="B2526" t="s">
        <v>2158</v>
      </c>
      <c r="D2526" t="s">
        <v>5838</v>
      </c>
      <c r="V2526" t="s">
        <v>16</v>
      </c>
      <c r="W2526" t="s">
        <v>3436</v>
      </c>
      <c r="X2526" t="s">
        <v>3437</v>
      </c>
      <c r="Y2526" t="s">
        <v>3436</v>
      </c>
      <c r="Z2526" t="s">
        <v>3438</v>
      </c>
      <c r="AA2526" t="s">
        <v>3548</v>
      </c>
      <c r="AB2526" t="s">
        <v>3549</v>
      </c>
    </row>
    <row r="2527" spans="1:28" ht="15" hidden="1" customHeight="1" x14ac:dyDescent="0.2">
      <c r="A2527" s="93" t="s">
        <v>5602</v>
      </c>
      <c r="B2527" t="s">
        <v>2158</v>
      </c>
      <c r="D2527" t="s">
        <v>5838</v>
      </c>
      <c r="V2527" t="s">
        <v>16</v>
      </c>
      <c r="W2527" t="s">
        <v>3436</v>
      </c>
      <c r="X2527" t="s">
        <v>3437</v>
      </c>
      <c r="Y2527" t="s">
        <v>3436</v>
      </c>
      <c r="Z2527" t="s">
        <v>3438</v>
      </c>
      <c r="AA2527" t="s">
        <v>3550</v>
      </c>
      <c r="AB2527" t="s">
        <v>3551</v>
      </c>
    </row>
    <row r="2528" spans="1:28" ht="15" hidden="1" customHeight="1" x14ac:dyDescent="0.2">
      <c r="A2528" s="93" t="s">
        <v>5602</v>
      </c>
      <c r="B2528" t="s">
        <v>2158</v>
      </c>
      <c r="D2528" t="s">
        <v>5838</v>
      </c>
      <c r="V2528" t="s">
        <v>16</v>
      </c>
      <c r="W2528" t="s">
        <v>3436</v>
      </c>
      <c r="X2528" t="s">
        <v>3437</v>
      </c>
      <c r="Y2528" t="s">
        <v>3436</v>
      </c>
      <c r="Z2528" t="s">
        <v>3438</v>
      </c>
      <c r="AA2528" t="s">
        <v>3552</v>
      </c>
      <c r="AB2528" t="s">
        <v>3553</v>
      </c>
    </row>
    <row r="2529" spans="1:28" ht="15" hidden="1" customHeight="1" x14ac:dyDescent="0.2">
      <c r="A2529" s="93" t="s">
        <v>5602</v>
      </c>
      <c r="B2529" t="s">
        <v>2158</v>
      </c>
      <c r="D2529" t="s">
        <v>5838</v>
      </c>
      <c r="V2529" t="s">
        <v>16</v>
      </c>
      <c r="W2529" t="s">
        <v>3436</v>
      </c>
      <c r="X2529" t="s">
        <v>3437</v>
      </c>
      <c r="Y2529" t="s">
        <v>3436</v>
      </c>
      <c r="Z2529" t="s">
        <v>3438</v>
      </c>
      <c r="AA2529" t="s">
        <v>3554</v>
      </c>
      <c r="AB2529" t="s">
        <v>3555</v>
      </c>
    </row>
    <row r="2530" spans="1:28" ht="15" hidden="1" customHeight="1" x14ac:dyDescent="0.2">
      <c r="A2530" s="93" t="s">
        <v>5602</v>
      </c>
      <c r="B2530" t="s">
        <v>2158</v>
      </c>
      <c r="D2530" t="s">
        <v>5838</v>
      </c>
      <c r="V2530" t="s">
        <v>16</v>
      </c>
      <c r="W2530" t="s">
        <v>3436</v>
      </c>
      <c r="X2530" t="s">
        <v>3437</v>
      </c>
      <c r="Y2530" t="s">
        <v>3436</v>
      </c>
      <c r="Z2530" t="s">
        <v>3438</v>
      </c>
      <c r="AA2530" t="s">
        <v>3556</v>
      </c>
      <c r="AB2530" t="s">
        <v>3557</v>
      </c>
    </row>
    <row r="2531" spans="1:28" ht="15" hidden="1" customHeight="1" x14ac:dyDescent="0.2">
      <c r="A2531" s="93" t="s">
        <v>5602</v>
      </c>
      <c r="B2531" t="s">
        <v>2158</v>
      </c>
      <c r="D2531" t="s">
        <v>5838</v>
      </c>
      <c r="V2531" t="s">
        <v>16</v>
      </c>
      <c r="W2531" t="s">
        <v>3436</v>
      </c>
      <c r="X2531" t="s">
        <v>3437</v>
      </c>
      <c r="Y2531" t="s">
        <v>3436</v>
      </c>
      <c r="Z2531" t="s">
        <v>3438</v>
      </c>
      <c r="AA2531" t="s">
        <v>3558</v>
      </c>
      <c r="AB2531" t="s">
        <v>3559</v>
      </c>
    </row>
    <row r="2532" spans="1:28" ht="15" hidden="1" customHeight="1" x14ac:dyDescent="0.2">
      <c r="A2532" s="93" t="s">
        <v>5602</v>
      </c>
      <c r="B2532" t="s">
        <v>2158</v>
      </c>
      <c r="D2532" t="s">
        <v>5838</v>
      </c>
      <c r="V2532" t="s">
        <v>16</v>
      </c>
      <c r="W2532" t="s">
        <v>3436</v>
      </c>
      <c r="X2532" t="s">
        <v>3437</v>
      </c>
      <c r="Y2532" t="s">
        <v>3436</v>
      </c>
      <c r="Z2532" t="s">
        <v>3438</v>
      </c>
      <c r="AA2532" t="s">
        <v>3560</v>
      </c>
      <c r="AB2532" t="s">
        <v>3561</v>
      </c>
    </row>
    <row r="2533" spans="1:28" ht="15" hidden="1" customHeight="1" x14ac:dyDescent="0.2">
      <c r="A2533" s="93" t="s">
        <v>5602</v>
      </c>
      <c r="B2533" t="s">
        <v>2158</v>
      </c>
      <c r="D2533" t="s">
        <v>5838</v>
      </c>
      <c r="V2533" t="s">
        <v>16</v>
      </c>
      <c r="W2533" t="s">
        <v>3436</v>
      </c>
      <c r="X2533" t="s">
        <v>3437</v>
      </c>
      <c r="Y2533" t="s">
        <v>3436</v>
      </c>
      <c r="Z2533" t="s">
        <v>3438</v>
      </c>
      <c r="AA2533" t="s">
        <v>3562</v>
      </c>
      <c r="AB2533" t="s">
        <v>3563</v>
      </c>
    </row>
    <row r="2534" spans="1:28" ht="15" hidden="1" customHeight="1" x14ac:dyDescent="0.2">
      <c r="A2534" s="93" t="s">
        <v>5602</v>
      </c>
      <c r="B2534" t="s">
        <v>2158</v>
      </c>
      <c r="D2534" t="s">
        <v>5838</v>
      </c>
      <c r="V2534" t="s">
        <v>16</v>
      </c>
      <c r="W2534" t="s">
        <v>3436</v>
      </c>
      <c r="X2534" t="s">
        <v>3437</v>
      </c>
      <c r="Y2534" t="s">
        <v>3436</v>
      </c>
      <c r="Z2534" t="s">
        <v>3438</v>
      </c>
      <c r="AA2534" t="s">
        <v>3564</v>
      </c>
      <c r="AB2534" t="s">
        <v>3565</v>
      </c>
    </row>
    <row r="2535" spans="1:28" ht="15" hidden="1" customHeight="1" x14ac:dyDescent="0.2">
      <c r="A2535" s="93" t="s">
        <v>5602</v>
      </c>
      <c r="B2535" t="s">
        <v>2158</v>
      </c>
      <c r="D2535" t="s">
        <v>5838</v>
      </c>
      <c r="V2535" t="s">
        <v>16</v>
      </c>
      <c r="W2535" t="s">
        <v>3436</v>
      </c>
      <c r="X2535" t="s">
        <v>3437</v>
      </c>
      <c r="Y2535" t="s">
        <v>3436</v>
      </c>
      <c r="Z2535" t="s">
        <v>3438</v>
      </c>
      <c r="AA2535" t="s">
        <v>3566</v>
      </c>
      <c r="AB2535" t="s">
        <v>3567</v>
      </c>
    </row>
    <row r="2536" spans="1:28" ht="15" hidden="1" customHeight="1" x14ac:dyDescent="0.2">
      <c r="A2536" s="93" t="s">
        <v>5602</v>
      </c>
      <c r="B2536" t="s">
        <v>2158</v>
      </c>
      <c r="D2536" t="s">
        <v>5838</v>
      </c>
      <c r="V2536" t="s">
        <v>16</v>
      </c>
      <c r="W2536" t="s">
        <v>3436</v>
      </c>
      <c r="X2536" t="s">
        <v>3437</v>
      </c>
      <c r="Y2536" t="s">
        <v>3436</v>
      </c>
      <c r="Z2536" t="s">
        <v>3438</v>
      </c>
      <c r="AA2536" t="s">
        <v>3568</v>
      </c>
      <c r="AB2536" t="s">
        <v>3569</v>
      </c>
    </row>
    <row r="2537" spans="1:28" ht="15" hidden="1" customHeight="1" x14ac:dyDescent="0.2">
      <c r="A2537" s="93" t="s">
        <v>5602</v>
      </c>
      <c r="B2537" t="s">
        <v>2158</v>
      </c>
      <c r="D2537" t="s">
        <v>5838</v>
      </c>
      <c r="V2537" t="s">
        <v>16</v>
      </c>
      <c r="W2537" t="s">
        <v>3436</v>
      </c>
      <c r="X2537" t="s">
        <v>3437</v>
      </c>
      <c r="Y2537" t="s">
        <v>3436</v>
      </c>
      <c r="Z2537" t="s">
        <v>3438</v>
      </c>
      <c r="AA2537" t="s">
        <v>3570</v>
      </c>
      <c r="AB2537" t="s">
        <v>3571</v>
      </c>
    </row>
    <row r="2538" spans="1:28" ht="15" hidden="1" customHeight="1" x14ac:dyDescent="0.2">
      <c r="A2538" s="93" t="s">
        <v>5602</v>
      </c>
      <c r="B2538" t="s">
        <v>2158</v>
      </c>
      <c r="D2538" t="s">
        <v>5838</v>
      </c>
      <c r="V2538" t="s">
        <v>16</v>
      </c>
      <c r="W2538" t="s">
        <v>3436</v>
      </c>
      <c r="X2538" t="s">
        <v>3437</v>
      </c>
      <c r="Y2538" t="s">
        <v>3436</v>
      </c>
      <c r="Z2538" t="s">
        <v>3438</v>
      </c>
      <c r="AA2538" t="s">
        <v>3572</v>
      </c>
      <c r="AB2538" t="s">
        <v>3573</v>
      </c>
    </row>
    <row r="2539" spans="1:28" ht="15" hidden="1" customHeight="1" x14ac:dyDescent="0.2">
      <c r="A2539" s="93" t="s">
        <v>5602</v>
      </c>
      <c r="B2539" t="s">
        <v>2158</v>
      </c>
      <c r="D2539" t="s">
        <v>5838</v>
      </c>
      <c r="V2539" t="s">
        <v>16</v>
      </c>
      <c r="W2539" t="s">
        <v>3436</v>
      </c>
      <c r="X2539" t="s">
        <v>3437</v>
      </c>
      <c r="Y2539" t="s">
        <v>3436</v>
      </c>
      <c r="Z2539" t="s">
        <v>3438</v>
      </c>
      <c r="AA2539" t="s">
        <v>3574</v>
      </c>
      <c r="AB2539" t="s">
        <v>3575</v>
      </c>
    </row>
    <row r="2540" spans="1:28" ht="15" hidden="1" customHeight="1" x14ac:dyDescent="0.2">
      <c r="A2540" s="93" t="s">
        <v>5602</v>
      </c>
      <c r="B2540" t="s">
        <v>2158</v>
      </c>
      <c r="D2540" t="s">
        <v>5838</v>
      </c>
      <c r="V2540" t="s">
        <v>16</v>
      </c>
      <c r="W2540" t="s">
        <v>3436</v>
      </c>
      <c r="X2540" t="s">
        <v>3437</v>
      </c>
      <c r="Y2540" t="s">
        <v>3436</v>
      </c>
      <c r="Z2540" t="s">
        <v>3438</v>
      </c>
      <c r="AA2540" t="s">
        <v>3576</v>
      </c>
      <c r="AB2540" t="s">
        <v>3577</v>
      </c>
    </row>
    <row r="2541" spans="1:28" ht="15" hidden="1" customHeight="1" x14ac:dyDescent="0.2">
      <c r="A2541" s="93" t="s">
        <v>5602</v>
      </c>
      <c r="B2541" t="s">
        <v>2158</v>
      </c>
      <c r="D2541" t="s">
        <v>5838</v>
      </c>
      <c r="V2541" t="s">
        <v>16</v>
      </c>
      <c r="W2541" t="s">
        <v>3436</v>
      </c>
      <c r="X2541" t="s">
        <v>3437</v>
      </c>
      <c r="Y2541" t="s">
        <v>3436</v>
      </c>
      <c r="Z2541" t="s">
        <v>3438</v>
      </c>
      <c r="AA2541" t="s">
        <v>3578</v>
      </c>
      <c r="AB2541" t="s">
        <v>3579</v>
      </c>
    </row>
    <row r="2542" spans="1:28" ht="15" hidden="1" customHeight="1" x14ac:dyDescent="0.2">
      <c r="A2542" s="93" t="s">
        <v>5602</v>
      </c>
      <c r="B2542" t="s">
        <v>2158</v>
      </c>
      <c r="D2542" t="s">
        <v>5838</v>
      </c>
      <c r="V2542" t="s">
        <v>16</v>
      </c>
      <c r="W2542" t="s">
        <v>3436</v>
      </c>
      <c r="X2542" t="s">
        <v>3437</v>
      </c>
      <c r="Y2542" t="s">
        <v>3436</v>
      </c>
      <c r="Z2542" t="s">
        <v>3438</v>
      </c>
      <c r="AA2542" t="s">
        <v>3580</v>
      </c>
      <c r="AB2542" t="s">
        <v>3581</v>
      </c>
    </row>
    <row r="2543" spans="1:28" ht="15" hidden="1" customHeight="1" x14ac:dyDescent="0.2">
      <c r="A2543" s="93" t="s">
        <v>5602</v>
      </c>
      <c r="B2543" t="s">
        <v>2158</v>
      </c>
      <c r="D2543" t="s">
        <v>5838</v>
      </c>
      <c r="V2543" t="s">
        <v>16</v>
      </c>
      <c r="W2543" t="s">
        <v>3436</v>
      </c>
      <c r="X2543" t="s">
        <v>3437</v>
      </c>
      <c r="Y2543" t="s">
        <v>3436</v>
      </c>
      <c r="Z2543" t="s">
        <v>3438</v>
      </c>
      <c r="AA2543" t="s">
        <v>3582</v>
      </c>
      <c r="AB2543" t="s">
        <v>3583</v>
      </c>
    </row>
    <row r="2544" spans="1:28" ht="15" hidden="1" customHeight="1" x14ac:dyDescent="0.2">
      <c r="A2544" s="93" t="s">
        <v>5602</v>
      </c>
      <c r="B2544" t="s">
        <v>2158</v>
      </c>
      <c r="D2544" t="s">
        <v>5838</v>
      </c>
      <c r="V2544" t="s">
        <v>16</v>
      </c>
      <c r="W2544" t="s">
        <v>3436</v>
      </c>
      <c r="X2544" t="s">
        <v>3437</v>
      </c>
      <c r="Y2544" t="s">
        <v>3436</v>
      </c>
      <c r="Z2544" t="s">
        <v>3438</v>
      </c>
      <c r="AA2544" t="s">
        <v>3584</v>
      </c>
      <c r="AB2544" t="s">
        <v>3585</v>
      </c>
    </row>
    <row r="2545" spans="1:28" ht="15" hidden="1" customHeight="1" x14ac:dyDescent="0.2">
      <c r="A2545" s="93" t="s">
        <v>5602</v>
      </c>
      <c r="B2545" t="s">
        <v>2158</v>
      </c>
      <c r="D2545" t="s">
        <v>5838</v>
      </c>
      <c r="V2545" t="s">
        <v>16</v>
      </c>
      <c r="W2545" t="s">
        <v>3436</v>
      </c>
      <c r="X2545" t="s">
        <v>3437</v>
      </c>
      <c r="Y2545" t="s">
        <v>3436</v>
      </c>
      <c r="Z2545" t="s">
        <v>3438</v>
      </c>
      <c r="AA2545" t="s">
        <v>3586</v>
      </c>
      <c r="AB2545" t="s">
        <v>3587</v>
      </c>
    </row>
    <row r="2546" spans="1:28" ht="15" hidden="1" customHeight="1" x14ac:dyDescent="0.2">
      <c r="A2546" s="93" t="s">
        <v>5602</v>
      </c>
      <c r="B2546" t="s">
        <v>2158</v>
      </c>
      <c r="D2546" t="s">
        <v>5838</v>
      </c>
      <c r="V2546" t="s">
        <v>16</v>
      </c>
      <c r="W2546" t="s">
        <v>3436</v>
      </c>
      <c r="X2546" t="s">
        <v>3437</v>
      </c>
      <c r="Y2546" t="s">
        <v>3436</v>
      </c>
      <c r="Z2546" t="s">
        <v>3438</v>
      </c>
      <c r="AA2546" t="s">
        <v>3588</v>
      </c>
      <c r="AB2546" t="s">
        <v>3589</v>
      </c>
    </row>
    <row r="2547" spans="1:28" ht="15" hidden="1" customHeight="1" x14ac:dyDescent="0.2">
      <c r="A2547" s="93" t="s">
        <v>5602</v>
      </c>
      <c r="B2547" t="s">
        <v>2158</v>
      </c>
      <c r="D2547" t="s">
        <v>5838</v>
      </c>
      <c r="V2547" t="s">
        <v>16</v>
      </c>
      <c r="W2547" t="s">
        <v>3436</v>
      </c>
      <c r="X2547" t="s">
        <v>3437</v>
      </c>
      <c r="Y2547" t="s">
        <v>3436</v>
      </c>
      <c r="Z2547" t="s">
        <v>3438</v>
      </c>
      <c r="AA2547" t="s">
        <v>3590</v>
      </c>
      <c r="AB2547" t="s">
        <v>3591</v>
      </c>
    </row>
    <row r="2548" spans="1:28" ht="15" hidden="1" customHeight="1" x14ac:dyDescent="0.2">
      <c r="A2548" s="93" t="s">
        <v>5602</v>
      </c>
      <c r="B2548" t="s">
        <v>2158</v>
      </c>
      <c r="D2548" t="s">
        <v>5838</v>
      </c>
      <c r="V2548" t="s">
        <v>16</v>
      </c>
      <c r="W2548" t="s">
        <v>3436</v>
      </c>
      <c r="X2548" t="s">
        <v>3437</v>
      </c>
      <c r="Y2548" t="s">
        <v>3436</v>
      </c>
      <c r="Z2548" t="s">
        <v>3438</v>
      </c>
      <c r="AA2548" t="s">
        <v>3592</v>
      </c>
      <c r="AB2548" t="s">
        <v>3593</v>
      </c>
    </row>
    <row r="2549" spans="1:28" ht="15" hidden="1" customHeight="1" x14ac:dyDescent="0.2">
      <c r="A2549" s="93" t="s">
        <v>5602</v>
      </c>
      <c r="B2549" t="s">
        <v>2158</v>
      </c>
      <c r="D2549" t="s">
        <v>5838</v>
      </c>
      <c r="V2549" t="s">
        <v>16</v>
      </c>
      <c r="W2549" t="s">
        <v>3436</v>
      </c>
      <c r="X2549" t="s">
        <v>3437</v>
      </c>
      <c r="Y2549" t="s">
        <v>3436</v>
      </c>
      <c r="Z2549" t="s">
        <v>3438</v>
      </c>
      <c r="AA2549" t="s">
        <v>3594</v>
      </c>
      <c r="AB2549" t="s">
        <v>3595</v>
      </c>
    </row>
    <row r="2550" spans="1:28" ht="15" hidden="1" customHeight="1" x14ac:dyDescent="0.2">
      <c r="A2550" s="93" t="s">
        <v>5602</v>
      </c>
      <c r="B2550" t="s">
        <v>2158</v>
      </c>
      <c r="D2550" t="s">
        <v>5838</v>
      </c>
      <c r="V2550" t="s">
        <v>16</v>
      </c>
      <c r="W2550" t="s">
        <v>3436</v>
      </c>
      <c r="X2550" t="s">
        <v>3437</v>
      </c>
      <c r="Y2550" t="s">
        <v>3436</v>
      </c>
      <c r="Z2550" t="s">
        <v>3438</v>
      </c>
      <c r="AA2550" t="s">
        <v>3596</v>
      </c>
      <c r="AB2550" t="s">
        <v>3597</v>
      </c>
    </row>
    <row r="2551" spans="1:28" ht="15" hidden="1" customHeight="1" x14ac:dyDescent="0.2">
      <c r="A2551" s="93" t="s">
        <v>5602</v>
      </c>
      <c r="B2551" t="s">
        <v>2158</v>
      </c>
      <c r="D2551" t="s">
        <v>5838</v>
      </c>
      <c r="V2551" t="s">
        <v>16</v>
      </c>
      <c r="W2551" t="s">
        <v>3436</v>
      </c>
      <c r="X2551" t="s">
        <v>3437</v>
      </c>
      <c r="Y2551" t="s">
        <v>3436</v>
      </c>
      <c r="Z2551" t="s">
        <v>3438</v>
      </c>
      <c r="AA2551" t="s">
        <v>3598</v>
      </c>
      <c r="AB2551" t="s">
        <v>3599</v>
      </c>
    </row>
    <row r="2552" spans="1:28" ht="15" hidden="1" customHeight="1" x14ac:dyDescent="0.2">
      <c r="A2552" s="93" t="s">
        <v>5602</v>
      </c>
      <c r="B2552" t="s">
        <v>2158</v>
      </c>
      <c r="D2552" t="s">
        <v>5838</v>
      </c>
      <c r="V2552" t="s">
        <v>16</v>
      </c>
      <c r="W2552" t="s">
        <v>3436</v>
      </c>
      <c r="X2552" t="s">
        <v>3437</v>
      </c>
      <c r="Y2552" t="s">
        <v>3436</v>
      </c>
      <c r="Z2552" t="s">
        <v>3438</v>
      </c>
      <c r="AA2552" t="s">
        <v>3600</v>
      </c>
      <c r="AB2552" t="s">
        <v>3601</v>
      </c>
    </row>
    <row r="2553" spans="1:28" ht="15" hidden="1" customHeight="1" x14ac:dyDescent="0.2">
      <c r="A2553" s="93" t="s">
        <v>5602</v>
      </c>
      <c r="B2553" t="s">
        <v>2158</v>
      </c>
      <c r="D2553" t="s">
        <v>5838</v>
      </c>
      <c r="V2553" t="s">
        <v>16</v>
      </c>
      <c r="W2553" t="s">
        <v>3436</v>
      </c>
      <c r="X2553" t="s">
        <v>3437</v>
      </c>
      <c r="Y2553" t="s">
        <v>3436</v>
      </c>
      <c r="Z2553" t="s">
        <v>3438</v>
      </c>
      <c r="AA2553" t="s">
        <v>3602</v>
      </c>
      <c r="AB2553" t="s">
        <v>3603</v>
      </c>
    </row>
    <row r="2554" spans="1:28" ht="15" hidden="1" customHeight="1" x14ac:dyDescent="0.2">
      <c r="A2554" s="93" t="s">
        <v>5602</v>
      </c>
      <c r="B2554" t="s">
        <v>2158</v>
      </c>
      <c r="D2554" t="s">
        <v>5838</v>
      </c>
      <c r="V2554" t="s">
        <v>16</v>
      </c>
      <c r="W2554" t="s">
        <v>3436</v>
      </c>
      <c r="X2554" t="s">
        <v>3437</v>
      </c>
      <c r="Y2554" t="s">
        <v>3436</v>
      </c>
      <c r="Z2554" t="s">
        <v>3438</v>
      </c>
      <c r="AA2554" t="s">
        <v>3604</v>
      </c>
      <c r="AB2554" t="s">
        <v>3605</v>
      </c>
    </row>
    <row r="2555" spans="1:28" ht="15" hidden="1" customHeight="1" x14ac:dyDescent="0.2">
      <c r="A2555" s="93" t="s">
        <v>5602</v>
      </c>
      <c r="B2555" t="s">
        <v>2158</v>
      </c>
      <c r="D2555" t="s">
        <v>5838</v>
      </c>
      <c r="V2555" t="s">
        <v>16</v>
      </c>
      <c r="W2555" t="s">
        <v>3436</v>
      </c>
      <c r="X2555" t="s">
        <v>3437</v>
      </c>
      <c r="Y2555" t="s">
        <v>3436</v>
      </c>
      <c r="Z2555" t="s">
        <v>3438</v>
      </c>
      <c r="AA2555" t="s">
        <v>3606</v>
      </c>
      <c r="AB2555" t="s">
        <v>3607</v>
      </c>
    </row>
    <row r="2556" spans="1:28" ht="15" hidden="1" customHeight="1" x14ac:dyDescent="0.2">
      <c r="A2556" s="93" t="s">
        <v>5602</v>
      </c>
      <c r="B2556" t="s">
        <v>2158</v>
      </c>
      <c r="D2556" t="s">
        <v>5838</v>
      </c>
      <c r="V2556" t="s">
        <v>16</v>
      </c>
      <c r="W2556" t="s">
        <v>3436</v>
      </c>
      <c r="X2556" t="s">
        <v>3437</v>
      </c>
      <c r="Y2556" t="s">
        <v>3436</v>
      </c>
      <c r="Z2556" t="s">
        <v>3438</v>
      </c>
      <c r="AA2556" t="s">
        <v>3608</v>
      </c>
      <c r="AB2556" t="s">
        <v>3609</v>
      </c>
    </row>
    <row r="2557" spans="1:28" ht="15" hidden="1" customHeight="1" x14ac:dyDescent="0.2">
      <c r="A2557" s="93" t="s">
        <v>5602</v>
      </c>
      <c r="B2557" t="s">
        <v>2158</v>
      </c>
      <c r="D2557" t="s">
        <v>5838</v>
      </c>
      <c r="V2557" t="s">
        <v>16</v>
      </c>
      <c r="W2557" t="s">
        <v>3436</v>
      </c>
      <c r="X2557" t="s">
        <v>3437</v>
      </c>
      <c r="Y2557" t="s">
        <v>3436</v>
      </c>
      <c r="Z2557" t="s">
        <v>3438</v>
      </c>
      <c r="AA2557" t="s">
        <v>3610</v>
      </c>
      <c r="AB2557" t="s">
        <v>3611</v>
      </c>
    </row>
    <row r="2558" spans="1:28" ht="15" hidden="1" customHeight="1" x14ac:dyDescent="0.2">
      <c r="A2558" s="93" t="s">
        <v>5602</v>
      </c>
      <c r="B2558" t="s">
        <v>2158</v>
      </c>
      <c r="D2558" t="s">
        <v>5838</v>
      </c>
      <c r="V2558" t="s">
        <v>16</v>
      </c>
      <c r="W2558" t="s">
        <v>3436</v>
      </c>
      <c r="X2558" t="s">
        <v>3437</v>
      </c>
      <c r="Y2558" t="s">
        <v>3436</v>
      </c>
      <c r="Z2558" t="s">
        <v>3438</v>
      </c>
      <c r="AA2558" t="s">
        <v>3612</v>
      </c>
      <c r="AB2558" t="s">
        <v>3613</v>
      </c>
    </row>
    <row r="2559" spans="1:28" ht="15" hidden="1" customHeight="1" x14ac:dyDescent="0.2">
      <c r="A2559" s="93" t="s">
        <v>5602</v>
      </c>
      <c r="B2559" t="s">
        <v>2158</v>
      </c>
      <c r="D2559" t="s">
        <v>5838</v>
      </c>
      <c r="V2559" t="s">
        <v>16</v>
      </c>
      <c r="W2559" t="s">
        <v>3436</v>
      </c>
      <c r="X2559" t="s">
        <v>3437</v>
      </c>
      <c r="Y2559" t="s">
        <v>3436</v>
      </c>
      <c r="Z2559" t="s">
        <v>3438</v>
      </c>
      <c r="AA2559" t="s">
        <v>3614</v>
      </c>
      <c r="AB2559" t="s">
        <v>3615</v>
      </c>
    </row>
    <row r="2560" spans="1:28" ht="15" hidden="1" customHeight="1" x14ac:dyDescent="0.2">
      <c r="A2560" s="93" t="s">
        <v>5602</v>
      </c>
      <c r="B2560" t="s">
        <v>2158</v>
      </c>
      <c r="D2560" t="s">
        <v>5838</v>
      </c>
      <c r="V2560" t="s">
        <v>16</v>
      </c>
      <c r="W2560" t="s">
        <v>3436</v>
      </c>
      <c r="X2560" t="s">
        <v>3437</v>
      </c>
      <c r="Y2560" t="s">
        <v>3436</v>
      </c>
      <c r="Z2560" t="s">
        <v>3438</v>
      </c>
      <c r="AA2560" t="s">
        <v>3616</v>
      </c>
      <c r="AB2560" t="s">
        <v>3617</v>
      </c>
    </row>
    <row r="2561" spans="1:28" ht="15" hidden="1" customHeight="1" x14ac:dyDescent="0.2">
      <c r="A2561" s="93" t="s">
        <v>5602</v>
      </c>
      <c r="B2561" t="s">
        <v>2158</v>
      </c>
      <c r="D2561" t="s">
        <v>5838</v>
      </c>
      <c r="V2561" t="s">
        <v>16</v>
      </c>
      <c r="W2561" t="s">
        <v>3436</v>
      </c>
      <c r="X2561" t="s">
        <v>3437</v>
      </c>
      <c r="Y2561" t="s">
        <v>3436</v>
      </c>
      <c r="Z2561" t="s">
        <v>3438</v>
      </c>
      <c r="AA2561" t="s">
        <v>3618</v>
      </c>
      <c r="AB2561" t="s">
        <v>3619</v>
      </c>
    </row>
    <row r="2562" spans="1:28" ht="15" hidden="1" customHeight="1" x14ac:dyDescent="0.2">
      <c r="A2562" s="93" t="s">
        <v>5602</v>
      </c>
      <c r="B2562" t="s">
        <v>2158</v>
      </c>
      <c r="D2562" t="s">
        <v>5838</v>
      </c>
      <c r="V2562" t="s">
        <v>16</v>
      </c>
      <c r="W2562" t="s">
        <v>3436</v>
      </c>
      <c r="X2562" t="s">
        <v>3437</v>
      </c>
      <c r="Y2562" t="s">
        <v>3436</v>
      </c>
      <c r="Z2562" t="s">
        <v>3438</v>
      </c>
      <c r="AA2562" t="s">
        <v>3620</v>
      </c>
      <c r="AB2562" t="s">
        <v>3621</v>
      </c>
    </row>
    <row r="2563" spans="1:28" ht="15" hidden="1" customHeight="1" x14ac:dyDescent="0.2">
      <c r="A2563" s="93" t="s">
        <v>5602</v>
      </c>
      <c r="B2563" t="s">
        <v>2158</v>
      </c>
      <c r="D2563" t="s">
        <v>5838</v>
      </c>
      <c r="V2563" t="s">
        <v>16</v>
      </c>
      <c r="W2563" t="s">
        <v>3436</v>
      </c>
      <c r="X2563" t="s">
        <v>3437</v>
      </c>
      <c r="Y2563" t="s">
        <v>3436</v>
      </c>
      <c r="Z2563" t="s">
        <v>3438</v>
      </c>
      <c r="AA2563" t="s">
        <v>3622</v>
      </c>
      <c r="AB2563" t="s">
        <v>3623</v>
      </c>
    </row>
    <row r="2564" spans="1:28" ht="15" hidden="1" customHeight="1" x14ac:dyDescent="0.2">
      <c r="A2564" s="93" t="s">
        <v>5602</v>
      </c>
      <c r="B2564" t="s">
        <v>2158</v>
      </c>
      <c r="D2564" t="s">
        <v>5838</v>
      </c>
      <c r="V2564" t="s">
        <v>16</v>
      </c>
      <c r="W2564" t="s">
        <v>3436</v>
      </c>
      <c r="X2564" t="s">
        <v>3437</v>
      </c>
      <c r="Y2564" t="s">
        <v>3436</v>
      </c>
      <c r="Z2564" t="s">
        <v>3438</v>
      </c>
      <c r="AA2564" t="s">
        <v>3624</v>
      </c>
      <c r="AB2564" t="s">
        <v>3625</v>
      </c>
    </row>
    <row r="2565" spans="1:28" ht="15" hidden="1" customHeight="1" x14ac:dyDescent="0.2">
      <c r="A2565" s="93" t="s">
        <v>5602</v>
      </c>
      <c r="B2565" t="s">
        <v>2158</v>
      </c>
      <c r="D2565" t="s">
        <v>5838</v>
      </c>
      <c r="V2565" t="s">
        <v>16</v>
      </c>
      <c r="W2565" t="s">
        <v>3436</v>
      </c>
      <c r="X2565" t="s">
        <v>3437</v>
      </c>
      <c r="Y2565" t="s">
        <v>3436</v>
      </c>
      <c r="Z2565" t="s">
        <v>3438</v>
      </c>
      <c r="AA2565" t="s">
        <v>3626</v>
      </c>
      <c r="AB2565" t="s">
        <v>3627</v>
      </c>
    </row>
    <row r="2566" spans="1:28" ht="15" hidden="1" customHeight="1" x14ac:dyDescent="0.2">
      <c r="A2566" s="93" t="s">
        <v>5602</v>
      </c>
      <c r="B2566" t="s">
        <v>2158</v>
      </c>
      <c r="D2566" t="s">
        <v>5838</v>
      </c>
      <c r="V2566" t="s">
        <v>16</v>
      </c>
      <c r="W2566" t="s">
        <v>3436</v>
      </c>
      <c r="X2566" t="s">
        <v>3437</v>
      </c>
      <c r="Y2566" t="s">
        <v>3436</v>
      </c>
      <c r="Z2566" t="s">
        <v>3438</v>
      </c>
      <c r="AA2566" t="s">
        <v>3628</v>
      </c>
      <c r="AB2566" t="s">
        <v>3629</v>
      </c>
    </row>
    <row r="2567" spans="1:28" ht="15" hidden="1" customHeight="1" x14ac:dyDescent="0.2">
      <c r="A2567" s="93" t="s">
        <v>5602</v>
      </c>
      <c r="B2567" t="s">
        <v>2158</v>
      </c>
      <c r="D2567" t="s">
        <v>5838</v>
      </c>
      <c r="V2567" t="s">
        <v>16</v>
      </c>
      <c r="W2567" t="s">
        <v>3436</v>
      </c>
      <c r="X2567" t="s">
        <v>3437</v>
      </c>
      <c r="Y2567" t="s">
        <v>3436</v>
      </c>
      <c r="Z2567" t="s">
        <v>3438</v>
      </c>
      <c r="AA2567" t="s">
        <v>3630</v>
      </c>
      <c r="AB2567" t="s">
        <v>3631</v>
      </c>
    </row>
    <row r="2568" spans="1:28" ht="15" hidden="1" customHeight="1" x14ac:dyDescent="0.2">
      <c r="A2568" s="93" t="s">
        <v>5602</v>
      </c>
      <c r="B2568" t="s">
        <v>2158</v>
      </c>
      <c r="D2568" t="s">
        <v>5838</v>
      </c>
      <c r="V2568" t="s">
        <v>16</v>
      </c>
      <c r="W2568" t="s">
        <v>3436</v>
      </c>
      <c r="X2568" t="s">
        <v>3437</v>
      </c>
      <c r="Y2568" t="s">
        <v>3436</v>
      </c>
      <c r="Z2568" t="s">
        <v>3438</v>
      </c>
      <c r="AA2568" t="s">
        <v>3632</v>
      </c>
      <c r="AB2568" t="s">
        <v>3633</v>
      </c>
    </row>
    <row r="2569" spans="1:28" ht="15" hidden="1" customHeight="1" x14ac:dyDescent="0.2">
      <c r="A2569" s="93" t="s">
        <v>5602</v>
      </c>
      <c r="B2569" t="s">
        <v>2158</v>
      </c>
      <c r="D2569" t="s">
        <v>5838</v>
      </c>
      <c r="V2569" t="s">
        <v>16</v>
      </c>
      <c r="W2569" t="s">
        <v>3436</v>
      </c>
      <c r="X2569" t="s">
        <v>3437</v>
      </c>
      <c r="Y2569" t="s">
        <v>3436</v>
      </c>
      <c r="Z2569" t="s">
        <v>3438</v>
      </c>
      <c r="AA2569" t="s">
        <v>3634</v>
      </c>
      <c r="AB2569" t="s">
        <v>3635</v>
      </c>
    </row>
    <row r="2570" spans="1:28" ht="15" hidden="1" customHeight="1" x14ac:dyDescent="0.2">
      <c r="A2570" s="93" t="s">
        <v>5602</v>
      </c>
      <c r="B2570" t="s">
        <v>2158</v>
      </c>
      <c r="D2570" t="s">
        <v>5838</v>
      </c>
      <c r="V2570" t="s">
        <v>16</v>
      </c>
      <c r="W2570" t="s">
        <v>3436</v>
      </c>
      <c r="X2570" t="s">
        <v>3437</v>
      </c>
      <c r="Y2570" t="s">
        <v>3436</v>
      </c>
      <c r="Z2570" t="s">
        <v>3438</v>
      </c>
      <c r="AA2570" t="s">
        <v>3636</v>
      </c>
      <c r="AB2570" t="s">
        <v>3637</v>
      </c>
    </row>
    <row r="2571" spans="1:28" ht="15" hidden="1" customHeight="1" x14ac:dyDescent="0.2">
      <c r="A2571" s="93" t="s">
        <v>5602</v>
      </c>
      <c r="B2571" t="s">
        <v>2158</v>
      </c>
      <c r="D2571" t="s">
        <v>5838</v>
      </c>
      <c r="V2571" t="s">
        <v>16</v>
      </c>
      <c r="W2571" t="s">
        <v>3436</v>
      </c>
      <c r="X2571" t="s">
        <v>3437</v>
      </c>
      <c r="Y2571" t="s">
        <v>3436</v>
      </c>
      <c r="Z2571" t="s">
        <v>3438</v>
      </c>
      <c r="AA2571" t="s">
        <v>3638</v>
      </c>
      <c r="AB2571" t="s">
        <v>3639</v>
      </c>
    </row>
    <row r="2572" spans="1:28" ht="15" hidden="1" customHeight="1" x14ac:dyDescent="0.2">
      <c r="A2572" s="93" t="s">
        <v>5602</v>
      </c>
      <c r="B2572" t="s">
        <v>2158</v>
      </c>
      <c r="D2572" t="s">
        <v>5838</v>
      </c>
      <c r="V2572" t="s">
        <v>16</v>
      </c>
      <c r="W2572" t="s">
        <v>3436</v>
      </c>
      <c r="X2572" t="s">
        <v>3437</v>
      </c>
      <c r="Y2572" t="s">
        <v>3436</v>
      </c>
      <c r="Z2572" t="s">
        <v>3438</v>
      </c>
      <c r="AA2572" t="s">
        <v>3640</v>
      </c>
      <c r="AB2572" t="s">
        <v>3641</v>
      </c>
    </row>
    <row r="2573" spans="1:28" ht="15" hidden="1" customHeight="1" x14ac:dyDescent="0.2">
      <c r="A2573" s="93" t="s">
        <v>5602</v>
      </c>
      <c r="B2573" t="s">
        <v>2158</v>
      </c>
      <c r="D2573" t="s">
        <v>5838</v>
      </c>
      <c r="V2573" t="s">
        <v>16</v>
      </c>
      <c r="W2573" t="s">
        <v>3436</v>
      </c>
      <c r="X2573" t="s">
        <v>3437</v>
      </c>
      <c r="Y2573" t="s">
        <v>3436</v>
      </c>
      <c r="Z2573" t="s">
        <v>3438</v>
      </c>
      <c r="AA2573" t="s">
        <v>3642</v>
      </c>
      <c r="AB2573" t="s">
        <v>3643</v>
      </c>
    </row>
    <row r="2574" spans="1:28" ht="15" hidden="1" customHeight="1" x14ac:dyDescent="0.2">
      <c r="A2574" s="93" t="s">
        <v>5602</v>
      </c>
      <c r="B2574" t="s">
        <v>2158</v>
      </c>
      <c r="D2574" t="s">
        <v>5838</v>
      </c>
      <c r="V2574" t="s">
        <v>16</v>
      </c>
      <c r="W2574" t="s">
        <v>3436</v>
      </c>
      <c r="X2574" t="s">
        <v>3437</v>
      </c>
      <c r="Y2574" t="s">
        <v>3436</v>
      </c>
      <c r="Z2574" t="s">
        <v>3438</v>
      </c>
      <c r="AA2574" t="s">
        <v>3644</v>
      </c>
      <c r="AB2574" t="s">
        <v>3645</v>
      </c>
    </row>
    <row r="2575" spans="1:28" ht="15" hidden="1" customHeight="1" x14ac:dyDescent="0.2">
      <c r="A2575" s="93" t="s">
        <v>5602</v>
      </c>
      <c r="B2575" t="s">
        <v>2158</v>
      </c>
      <c r="D2575" t="s">
        <v>5838</v>
      </c>
      <c r="V2575" t="s">
        <v>16</v>
      </c>
      <c r="W2575" t="s">
        <v>3436</v>
      </c>
      <c r="X2575" t="s">
        <v>3437</v>
      </c>
      <c r="Y2575" t="s">
        <v>3436</v>
      </c>
      <c r="Z2575" t="s">
        <v>3438</v>
      </c>
      <c r="AA2575" t="s">
        <v>3646</v>
      </c>
      <c r="AB2575" t="s">
        <v>3647</v>
      </c>
    </row>
    <row r="2576" spans="1:28" ht="15" hidden="1" customHeight="1" x14ac:dyDescent="0.2">
      <c r="A2576" s="93" t="s">
        <v>5602</v>
      </c>
      <c r="B2576" t="s">
        <v>2158</v>
      </c>
      <c r="D2576" t="s">
        <v>5838</v>
      </c>
      <c r="V2576" t="s">
        <v>16</v>
      </c>
      <c r="W2576" t="s">
        <v>3436</v>
      </c>
      <c r="X2576" t="s">
        <v>3437</v>
      </c>
      <c r="Y2576" t="s">
        <v>3436</v>
      </c>
      <c r="Z2576" t="s">
        <v>3438</v>
      </c>
      <c r="AA2576" t="s">
        <v>3648</v>
      </c>
      <c r="AB2576" t="s">
        <v>3649</v>
      </c>
    </row>
    <row r="2577" spans="1:28" ht="15" hidden="1" customHeight="1" x14ac:dyDescent="0.2">
      <c r="A2577" s="93" t="s">
        <v>5602</v>
      </c>
      <c r="B2577" t="s">
        <v>2158</v>
      </c>
      <c r="D2577" t="s">
        <v>5838</v>
      </c>
      <c r="V2577" t="s">
        <v>16</v>
      </c>
      <c r="W2577" t="s">
        <v>3436</v>
      </c>
      <c r="X2577" t="s">
        <v>3437</v>
      </c>
      <c r="Y2577" t="s">
        <v>3436</v>
      </c>
      <c r="Z2577" t="s">
        <v>3438</v>
      </c>
      <c r="AA2577" t="s">
        <v>3650</v>
      </c>
      <c r="AB2577" t="s">
        <v>3651</v>
      </c>
    </row>
    <row r="2578" spans="1:28" ht="15" hidden="1" customHeight="1" x14ac:dyDescent="0.2">
      <c r="A2578" s="93" t="s">
        <v>5602</v>
      </c>
      <c r="B2578" t="s">
        <v>2158</v>
      </c>
      <c r="D2578" t="s">
        <v>5838</v>
      </c>
      <c r="V2578" t="s">
        <v>16</v>
      </c>
      <c r="W2578" t="s">
        <v>3436</v>
      </c>
      <c r="X2578" t="s">
        <v>3437</v>
      </c>
      <c r="Y2578" t="s">
        <v>3436</v>
      </c>
      <c r="Z2578" t="s">
        <v>3438</v>
      </c>
      <c r="AA2578" t="s">
        <v>3652</v>
      </c>
      <c r="AB2578" t="s">
        <v>3653</v>
      </c>
    </row>
    <row r="2579" spans="1:28" ht="15" hidden="1" customHeight="1" x14ac:dyDescent="0.2">
      <c r="A2579" s="93" t="s">
        <v>5602</v>
      </c>
      <c r="B2579" t="s">
        <v>2158</v>
      </c>
      <c r="D2579" t="s">
        <v>5838</v>
      </c>
      <c r="V2579" t="s">
        <v>16</v>
      </c>
      <c r="W2579" t="s">
        <v>3436</v>
      </c>
      <c r="X2579" t="s">
        <v>3437</v>
      </c>
      <c r="Y2579" t="s">
        <v>3436</v>
      </c>
      <c r="Z2579" t="s">
        <v>3438</v>
      </c>
      <c r="AA2579" t="s">
        <v>3654</v>
      </c>
      <c r="AB2579" t="s">
        <v>3655</v>
      </c>
    </row>
    <row r="2580" spans="1:28" ht="15" hidden="1" customHeight="1" x14ac:dyDescent="0.2">
      <c r="A2580" s="93" t="s">
        <v>5602</v>
      </c>
      <c r="B2580" t="s">
        <v>2158</v>
      </c>
      <c r="D2580" t="s">
        <v>5838</v>
      </c>
      <c r="V2580" t="s">
        <v>16</v>
      </c>
      <c r="W2580" t="s">
        <v>3436</v>
      </c>
      <c r="X2580" t="s">
        <v>3437</v>
      </c>
      <c r="Y2580" t="s">
        <v>3436</v>
      </c>
      <c r="Z2580" t="s">
        <v>3438</v>
      </c>
      <c r="AA2580" t="s">
        <v>3656</v>
      </c>
      <c r="AB2580" t="s">
        <v>3657</v>
      </c>
    </row>
    <row r="2581" spans="1:28" ht="15" hidden="1" customHeight="1" x14ac:dyDescent="0.2">
      <c r="A2581" s="93" t="s">
        <v>5602</v>
      </c>
      <c r="B2581" t="s">
        <v>2158</v>
      </c>
      <c r="D2581" t="s">
        <v>5838</v>
      </c>
      <c r="V2581" t="s">
        <v>16</v>
      </c>
      <c r="W2581" t="s">
        <v>3436</v>
      </c>
      <c r="X2581" t="s">
        <v>3437</v>
      </c>
      <c r="Y2581" t="s">
        <v>3436</v>
      </c>
      <c r="Z2581" t="s">
        <v>3438</v>
      </c>
      <c r="AA2581" t="s">
        <v>3658</v>
      </c>
      <c r="AB2581" t="s">
        <v>3659</v>
      </c>
    </row>
    <row r="2582" spans="1:28" ht="15" hidden="1" customHeight="1" x14ac:dyDescent="0.2">
      <c r="A2582" s="93" t="s">
        <v>5602</v>
      </c>
      <c r="B2582" t="s">
        <v>2158</v>
      </c>
      <c r="D2582" t="s">
        <v>5838</v>
      </c>
      <c r="V2582" t="s">
        <v>16</v>
      </c>
      <c r="W2582" t="s">
        <v>3436</v>
      </c>
      <c r="X2582" t="s">
        <v>3437</v>
      </c>
      <c r="Y2582" t="s">
        <v>3436</v>
      </c>
      <c r="Z2582" t="s">
        <v>3438</v>
      </c>
      <c r="AA2582" t="s">
        <v>3660</v>
      </c>
      <c r="AB2582" t="s">
        <v>3661</v>
      </c>
    </row>
    <row r="2583" spans="1:28" ht="15" hidden="1" customHeight="1" x14ac:dyDescent="0.2">
      <c r="A2583" s="93" t="s">
        <v>5602</v>
      </c>
      <c r="B2583" t="s">
        <v>2158</v>
      </c>
      <c r="D2583" t="s">
        <v>5838</v>
      </c>
      <c r="V2583" t="s">
        <v>16</v>
      </c>
      <c r="W2583" t="s">
        <v>3436</v>
      </c>
      <c r="X2583" t="s">
        <v>3437</v>
      </c>
      <c r="Y2583" t="s">
        <v>3436</v>
      </c>
      <c r="Z2583" t="s">
        <v>3438</v>
      </c>
      <c r="AA2583" t="s">
        <v>3662</v>
      </c>
      <c r="AB2583" t="s">
        <v>3663</v>
      </c>
    </row>
    <row r="2584" spans="1:28" ht="15" hidden="1" customHeight="1" x14ac:dyDescent="0.2">
      <c r="A2584" s="93" t="s">
        <v>5602</v>
      </c>
      <c r="B2584" t="s">
        <v>2158</v>
      </c>
      <c r="D2584" t="s">
        <v>5838</v>
      </c>
      <c r="V2584" t="s">
        <v>16</v>
      </c>
      <c r="W2584" t="s">
        <v>3436</v>
      </c>
      <c r="X2584" t="s">
        <v>3437</v>
      </c>
      <c r="Y2584" t="s">
        <v>3436</v>
      </c>
      <c r="Z2584" t="s">
        <v>3438</v>
      </c>
      <c r="AA2584" t="s">
        <v>3664</v>
      </c>
      <c r="AB2584" t="s">
        <v>3665</v>
      </c>
    </row>
    <row r="2585" spans="1:28" ht="15" hidden="1" customHeight="1" x14ac:dyDescent="0.2">
      <c r="A2585" s="93" t="s">
        <v>5602</v>
      </c>
      <c r="B2585" t="s">
        <v>2158</v>
      </c>
      <c r="D2585" t="s">
        <v>5838</v>
      </c>
      <c r="V2585" t="s">
        <v>16</v>
      </c>
      <c r="W2585" t="s">
        <v>3436</v>
      </c>
      <c r="X2585" t="s">
        <v>3437</v>
      </c>
      <c r="Y2585" t="s">
        <v>3436</v>
      </c>
      <c r="Z2585" t="s">
        <v>3438</v>
      </c>
      <c r="AA2585" t="s">
        <v>3666</v>
      </c>
      <c r="AB2585" t="s">
        <v>3667</v>
      </c>
    </row>
    <row r="2586" spans="1:28" ht="15" hidden="1" customHeight="1" x14ac:dyDescent="0.2">
      <c r="A2586" s="93" t="s">
        <v>5602</v>
      </c>
      <c r="B2586" t="s">
        <v>2158</v>
      </c>
      <c r="D2586" t="s">
        <v>5838</v>
      </c>
      <c r="V2586" t="s">
        <v>16</v>
      </c>
      <c r="W2586" t="s">
        <v>3436</v>
      </c>
      <c r="X2586" t="s">
        <v>3437</v>
      </c>
      <c r="Y2586" t="s">
        <v>3436</v>
      </c>
      <c r="Z2586" t="s">
        <v>3438</v>
      </c>
      <c r="AA2586" t="s">
        <v>3668</v>
      </c>
      <c r="AB2586" t="s">
        <v>3669</v>
      </c>
    </row>
    <row r="2587" spans="1:28" ht="15" hidden="1" customHeight="1" x14ac:dyDescent="0.2">
      <c r="A2587" s="93" t="s">
        <v>5602</v>
      </c>
      <c r="B2587" t="s">
        <v>2158</v>
      </c>
      <c r="D2587" t="s">
        <v>5838</v>
      </c>
      <c r="V2587" t="s">
        <v>16</v>
      </c>
      <c r="W2587" t="s">
        <v>3436</v>
      </c>
      <c r="X2587" t="s">
        <v>3437</v>
      </c>
      <c r="Y2587" t="s">
        <v>3436</v>
      </c>
      <c r="Z2587" t="s">
        <v>3438</v>
      </c>
      <c r="AA2587" t="s">
        <v>3670</v>
      </c>
      <c r="AB2587" t="s">
        <v>3671</v>
      </c>
    </row>
    <row r="2588" spans="1:28" ht="15" hidden="1" customHeight="1" x14ac:dyDescent="0.2">
      <c r="A2588" s="93" t="s">
        <v>5602</v>
      </c>
      <c r="B2588" t="s">
        <v>2158</v>
      </c>
      <c r="D2588" t="s">
        <v>5838</v>
      </c>
      <c r="V2588" t="s">
        <v>16</v>
      </c>
      <c r="W2588" t="s">
        <v>3436</v>
      </c>
      <c r="X2588" t="s">
        <v>3437</v>
      </c>
      <c r="Y2588" t="s">
        <v>3436</v>
      </c>
      <c r="Z2588" t="s">
        <v>3438</v>
      </c>
      <c r="AA2588" t="s">
        <v>3672</v>
      </c>
      <c r="AB2588" t="s">
        <v>3673</v>
      </c>
    </row>
    <row r="2589" spans="1:28" ht="15" hidden="1" customHeight="1" x14ac:dyDescent="0.2">
      <c r="A2589" s="93" t="s">
        <v>5602</v>
      </c>
      <c r="B2589" t="s">
        <v>2158</v>
      </c>
      <c r="D2589" t="s">
        <v>5838</v>
      </c>
      <c r="V2589" t="s">
        <v>16</v>
      </c>
      <c r="W2589" t="s">
        <v>3436</v>
      </c>
      <c r="X2589" t="s">
        <v>3437</v>
      </c>
      <c r="Y2589" t="s">
        <v>3436</v>
      </c>
      <c r="Z2589" t="s">
        <v>3438</v>
      </c>
      <c r="AA2589" t="s">
        <v>3674</v>
      </c>
      <c r="AB2589" t="s">
        <v>3675</v>
      </c>
    </row>
    <row r="2590" spans="1:28" ht="15" hidden="1" customHeight="1" x14ac:dyDescent="0.2">
      <c r="A2590" s="93" t="s">
        <v>5602</v>
      </c>
      <c r="B2590" t="s">
        <v>2158</v>
      </c>
      <c r="D2590" t="s">
        <v>5838</v>
      </c>
      <c r="V2590" t="s">
        <v>16</v>
      </c>
      <c r="W2590" t="s">
        <v>3436</v>
      </c>
      <c r="X2590" t="s">
        <v>3437</v>
      </c>
      <c r="Y2590" t="s">
        <v>3436</v>
      </c>
      <c r="Z2590" t="s">
        <v>3438</v>
      </c>
      <c r="AA2590" t="s">
        <v>3676</v>
      </c>
      <c r="AB2590" t="s">
        <v>3677</v>
      </c>
    </row>
    <row r="2591" spans="1:28" ht="15" hidden="1" customHeight="1" x14ac:dyDescent="0.2">
      <c r="A2591" s="93" t="s">
        <v>5602</v>
      </c>
      <c r="B2591" t="s">
        <v>2158</v>
      </c>
      <c r="D2591" t="s">
        <v>5838</v>
      </c>
      <c r="V2591" t="s">
        <v>16</v>
      </c>
      <c r="W2591" t="s">
        <v>3436</v>
      </c>
      <c r="X2591" t="s">
        <v>3437</v>
      </c>
      <c r="Y2591" t="s">
        <v>3436</v>
      </c>
      <c r="Z2591" t="s">
        <v>3438</v>
      </c>
      <c r="AA2591" t="s">
        <v>3678</v>
      </c>
      <c r="AB2591" t="s">
        <v>3679</v>
      </c>
    </row>
    <row r="2592" spans="1:28" ht="15" hidden="1" customHeight="1" x14ac:dyDescent="0.2">
      <c r="A2592" s="93" t="s">
        <v>5602</v>
      </c>
      <c r="B2592" t="s">
        <v>2158</v>
      </c>
      <c r="D2592" t="s">
        <v>5838</v>
      </c>
      <c r="V2592" t="s">
        <v>16</v>
      </c>
      <c r="W2592" t="s">
        <v>3436</v>
      </c>
      <c r="X2592" t="s">
        <v>3437</v>
      </c>
      <c r="Y2592" t="s">
        <v>3436</v>
      </c>
      <c r="Z2592" t="s">
        <v>3438</v>
      </c>
      <c r="AA2592" t="s">
        <v>3680</v>
      </c>
      <c r="AB2592" t="s">
        <v>3681</v>
      </c>
    </row>
    <row r="2593" spans="1:28" ht="15" hidden="1" customHeight="1" x14ac:dyDescent="0.2">
      <c r="A2593" s="93" t="s">
        <v>5602</v>
      </c>
      <c r="B2593" t="s">
        <v>2158</v>
      </c>
      <c r="D2593" t="s">
        <v>5838</v>
      </c>
      <c r="V2593" t="s">
        <v>16</v>
      </c>
      <c r="W2593" t="s">
        <v>3436</v>
      </c>
      <c r="X2593" t="s">
        <v>3437</v>
      </c>
      <c r="Y2593" t="s">
        <v>3436</v>
      </c>
      <c r="Z2593" t="s">
        <v>3438</v>
      </c>
      <c r="AA2593" t="s">
        <v>3682</v>
      </c>
      <c r="AB2593" t="s">
        <v>3683</v>
      </c>
    </row>
    <row r="2594" spans="1:28" ht="15" hidden="1" customHeight="1" x14ac:dyDescent="0.2">
      <c r="A2594" s="93" t="s">
        <v>5602</v>
      </c>
      <c r="B2594" t="s">
        <v>2158</v>
      </c>
      <c r="D2594" t="s">
        <v>5838</v>
      </c>
      <c r="V2594" t="s">
        <v>16</v>
      </c>
      <c r="W2594" t="s">
        <v>3436</v>
      </c>
      <c r="X2594" t="s">
        <v>3437</v>
      </c>
      <c r="Y2594" t="s">
        <v>3436</v>
      </c>
      <c r="Z2594" t="s">
        <v>3438</v>
      </c>
      <c r="AA2594" t="s">
        <v>3684</v>
      </c>
      <c r="AB2594" t="s">
        <v>3685</v>
      </c>
    </row>
    <row r="2595" spans="1:28" ht="15" hidden="1" customHeight="1" x14ac:dyDescent="0.2">
      <c r="A2595" s="93" t="s">
        <v>5602</v>
      </c>
      <c r="B2595" t="s">
        <v>2158</v>
      </c>
      <c r="D2595" t="s">
        <v>5838</v>
      </c>
      <c r="V2595" t="s">
        <v>16</v>
      </c>
      <c r="W2595" t="s">
        <v>3436</v>
      </c>
      <c r="X2595" t="s">
        <v>3437</v>
      </c>
      <c r="Y2595" t="s">
        <v>3436</v>
      </c>
      <c r="Z2595" t="s">
        <v>3438</v>
      </c>
      <c r="AA2595" t="s">
        <v>3686</v>
      </c>
      <c r="AB2595" t="s">
        <v>3687</v>
      </c>
    </row>
    <row r="2596" spans="1:28" ht="15" hidden="1" customHeight="1" x14ac:dyDescent="0.2">
      <c r="A2596" s="93" t="s">
        <v>5602</v>
      </c>
      <c r="B2596" t="s">
        <v>2158</v>
      </c>
      <c r="D2596" t="s">
        <v>5838</v>
      </c>
      <c r="V2596" t="s">
        <v>16</v>
      </c>
      <c r="W2596" t="s">
        <v>3436</v>
      </c>
      <c r="X2596" t="s">
        <v>3437</v>
      </c>
      <c r="Y2596" t="s">
        <v>3436</v>
      </c>
      <c r="Z2596" t="s">
        <v>3438</v>
      </c>
      <c r="AA2596" t="s">
        <v>3688</v>
      </c>
      <c r="AB2596" t="s">
        <v>3689</v>
      </c>
    </row>
    <row r="2597" spans="1:28" ht="15" hidden="1" customHeight="1" x14ac:dyDescent="0.2">
      <c r="A2597" s="93" t="s">
        <v>5602</v>
      </c>
      <c r="B2597" t="s">
        <v>2158</v>
      </c>
      <c r="D2597" t="s">
        <v>5838</v>
      </c>
      <c r="V2597" t="s">
        <v>16</v>
      </c>
      <c r="W2597" t="s">
        <v>3436</v>
      </c>
      <c r="X2597" t="s">
        <v>3437</v>
      </c>
      <c r="Y2597" t="s">
        <v>3436</v>
      </c>
      <c r="Z2597" t="s">
        <v>3438</v>
      </c>
      <c r="AA2597" t="s">
        <v>3690</v>
      </c>
      <c r="AB2597" t="s">
        <v>3691</v>
      </c>
    </row>
    <row r="2598" spans="1:28" ht="15" hidden="1" customHeight="1" x14ac:dyDescent="0.2">
      <c r="A2598" s="93" t="s">
        <v>5602</v>
      </c>
      <c r="B2598" t="s">
        <v>2158</v>
      </c>
      <c r="D2598" t="s">
        <v>5641</v>
      </c>
      <c r="V2598" t="s">
        <v>16</v>
      </c>
      <c r="W2598" t="s">
        <v>5839</v>
      </c>
      <c r="X2598" t="s">
        <v>5840</v>
      </c>
      <c r="Y2598" t="s">
        <v>1015</v>
      </c>
      <c r="Z2598" t="s">
        <v>1015</v>
      </c>
      <c r="AA2598" t="s">
        <v>1015</v>
      </c>
      <c r="AB2598" t="s">
        <v>1015</v>
      </c>
    </row>
    <row r="2599" spans="1:28" ht="15" hidden="1" customHeight="1" x14ac:dyDescent="0.2">
      <c r="A2599" s="93" t="s">
        <v>5602</v>
      </c>
      <c r="B2599" t="s">
        <v>2158</v>
      </c>
      <c r="D2599" t="s">
        <v>5841</v>
      </c>
      <c r="V2599" t="s">
        <v>16</v>
      </c>
      <c r="W2599" t="s">
        <v>3692</v>
      </c>
      <c r="X2599" t="s">
        <v>3693</v>
      </c>
      <c r="Y2599" t="s">
        <v>3692</v>
      </c>
      <c r="Z2599" t="s">
        <v>3694</v>
      </c>
      <c r="AA2599" t="s">
        <v>3435</v>
      </c>
      <c r="AB2599" t="s">
        <v>3695</v>
      </c>
    </row>
    <row r="2600" spans="1:28" ht="15" hidden="1" customHeight="1" x14ac:dyDescent="0.2">
      <c r="A2600" s="93" t="s">
        <v>5602</v>
      </c>
      <c r="B2600" t="s">
        <v>2158</v>
      </c>
      <c r="D2600" t="s">
        <v>5841</v>
      </c>
      <c r="V2600" t="s">
        <v>16</v>
      </c>
      <c r="W2600" t="s">
        <v>3692</v>
      </c>
      <c r="X2600" t="s">
        <v>3693</v>
      </c>
      <c r="Y2600" t="s">
        <v>3692</v>
      </c>
      <c r="Z2600" t="s">
        <v>3694</v>
      </c>
      <c r="AA2600" t="s">
        <v>3440</v>
      </c>
      <c r="AB2600" t="s">
        <v>3696</v>
      </c>
    </row>
    <row r="2601" spans="1:28" ht="15" hidden="1" customHeight="1" x14ac:dyDescent="0.2">
      <c r="A2601" s="93" t="s">
        <v>5602</v>
      </c>
      <c r="B2601" t="s">
        <v>2158</v>
      </c>
      <c r="D2601" t="s">
        <v>5841</v>
      </c>
      <c r="V2601" t="s">
        <v>16</v>
      </c>
      <c r="W2601" t="s">
        <v>3692</v>
      </c>
      <c r="X2601" t="s">
        <v>3693</v>
      </c>
      <c r="Y2601" t="s">
        <v>3692</v>
      </c>
      <c r="Z2601" t="s">
        <v>3694</v>
      </c>
      <c r="AA2601" t="s">
        <v>3442</v>
      </c>
      <c r="AB2601" t="s">
        <v>3697</v>
      </c>
    </row>
    <row r="2602" spans="1:28" ht="15" hidden="1" customHeight="1" x14ac:dyDescent="0.2">
      <c r="A2602" s="93" t="s">
        <v>5602</v>
      </c>
      <c r="B2602" t="s">
        <v>2158</v>
      </c>
      <c r="D2602" t="s">
        <v>5841</v>
      </c>
      <c r="V2602" t="s">
        <v>16</v>
      </c>
      <c r="W2602" t="s">
        <v>3692</v>
      </c>
      <c r="X2602" t="s">
        <v>3693</v>
      </c>
      <c r="Y2602" t="s">
        <v>3692</v>
      </c>
      <c r="Z2602" t="s">
        <v>3694</v>
      </c>
      <c r="AA2602" t="s">
        <v>3444</v>
      </c>
      <c r="AB2602" t="s">
        <v>3698</v>
      </c>
    </row>
    <row r="2603" spans="1:28" ht="15" hidden="1" customHeight="1" x14ac:dyDescent="0.2">
      <c r="A2603" s="93" t="s">
        <v>5602</v>
      </c>
      <c r="B2603" t="s">
        <v>2158</v>
      </c>
      <c r="D2603" t="s">
        <v>5841</v>
      </c>
      <c r="V2603" t="s">
        <v>16</v>
      </c>
      <c r="W2603" t="s">
        <v>3692</v>
      </c>
      <c r="X2603" t="s">
        <v>3693</v>
      </c>
      <c r="Y2603" t="s">
        <v>3692</v>
      </c>
      <c r="Z2603" t="s">
        <v>3694</v>
      </c>
      <c r="AA2603" t="s">
        <v>3446</v>
      </c>
      <c r="AB2603" t="s">
        <v>3699</v>
      </c>
    </row>
    <row r="2604" spans="1:28" ht="15" hidden="1" customHeight="1" x14ac:dyDescent="0.2">
      <c r="A2604" s="93" t="s">
        <v>5602</v>
      </c>
      <c r="B2604" t="s">
        <v>2158</v>
      </c>
      <c r="D2604" t="s">
        <v>5841</v>
      </c>
      <c r="V2604" t="s">
        <v>16</v>
      </c>
      <c r="W2604" t="s">
        <v>3692</v>
      </c>
      <c r="X2604" t="s">
        <v>3693</v>
      </c>
      <c r="Y2604" t="s">
        <v>3692</v>
      </c>
      <c r="Z2604" t="s">
        <v>3694</v>
      </c>
      <c r="AA2604" t="s">
        <v>3448</v>
      </c>
      <c r="AB2604" t="s">
        <v>3700</v>
      </c>
    </row>
    <row r="2605" spans="1:28" ht="15" hidden="1" customHeight="1" x14ac:dyDescent="0.2">
      <c r="A2605" s="93" t="s">
        <v>5602</v>
      </c>
      <c r="B2605" t="s">
        <v>2158</v>
      </c>
      <c r="D2605" t="s">
        <v>5841</v>
      </c>
      <c r="V2605" t="s">
        <v>16</v>
      </c>
      <c r="W2605" t="s">
        <v>3692</v>
      </c>
      <c r="X2605" t="s">
        <v>3693</v>
      </c>
      <c r="Y2605" t="s">
        <v>3692</v>
      </c>
      <c r="Z2605" t="s">
        <v>3694</v>
      </c>
      <c r="AA2605" t="s">
        <v>3450</v>
      </c>
      <c r="AB2605" t="s">
        <v>3701</v>
      </c>
    </row>
    <row r="2606" spans="1:28" ht="15" hidden="1" customHeight="1" x14ac:dyDescent="0.2">
      <c r="A2606" s="93" t="s">
        <v>5602</v>
      </c>
      <c r="B2606" t="s">
        <v>2158</v>
      </c>
      <c r="D2606" t="s">
        <v>5841</v>
      </c>
      <c r="V2606" t="s">
        <v>16</v>
      </c>
      <c r="W2606" t="s">
        <v>3692</v>
      </c>
      <c r="X2606" t="s">
        <v>3693</v>
      </c>
      <c r="Y2606" t="s">
        <v>3692</v>
      </c>
      <c r="Z2606" t="s">
        <v>3694</v>
      </c>
      <c r="AA2606" t="s">
        <v>3452</v>
      </c>
      <c r="AB2606" t="s">
        <v>3702</v>
      </c>
    </row>
    <row r="2607" spans="1:28" ht="15" hidden="1" customHeight="1" x14ac:dyDescent="0.2">
      <c r="A2607" s="93" t="s">
        <v>5602</v>
      </c>
      <c r="B2607" t="s">
        <v>2158</v>
      </c>
      <c r="D2607" t="s">
        <v>5841</v>
      </c>
      <c r="V2607" t="s">
        <v>16</v>
      </c>
      <c r="W2607" t="s">
        <v>3692</v>
      </c>
      <c r="X2607" t="s">
        <v>3693</v>
      </c>
      <c r="Y2607" t="s">
        <v>3692</v>
      </c>
      <c r="Z2607" t="s">
        <v>3694</v>
      </c>
      <c r="AA2607" t="s">
        <v>3454</v>
      </c>
      <c r="AB2607" t="s">
        <v>3703</v>
      </c>
    </row>
    <row r="2608" spans="1:28" ht="15" hidden="1" customHeight="1" x14ac:dyDescent="0.2">
      <c r="A2608" s="93" t="s">
        <v>5602</v>
      </c>
      <c r="B2608" t="s">
        <v>2158</v>
      </c>
      <c r="D2608" t="s">
        <v>5841</v>
      </c>
      <c r="V2608" t="s">
        <v>16</v>
      </c>
      <c r="W2608" t="s">
        <v>3692</v>
      </c>
      <c r="X2608" t="s">
        <v>3693</v>
      </c>
      <c r="Y2608" t="s">
        <v>3692</v>
      </c>
      <c r="Z2608" t="s">
        <v>3694</v>
      </c>
      <c r="AA2608" t="s">
        <v>3456</v>
      </c>
      <c r="AB2608" t="s">
        <v>3704</v>
      </c>
    </row>
    <row r="2609" spans="1:28" ht="15" hidden="1" customHeight="1" x14ac:dyDescent="0.2">
      <c r="A2609" s="93" t="s">
        <v>5602</v>
      </c>
      <c r="B2609" t="s">
        <v>2158</v>
      </c>
      <c r="D2609" t="s">
        <v>5841</v>
      </c>
      <c r="V2609" t="s">
        <v>16</v>
      </c>
      <c r="W2609" t="s">
        <v>3692</v>
      </c>
      <c r="X2609" t="s">
        <v>3693</v>
      </c>
      <c r="Y2609" t="s">
        <v>3692</v>
      </c>
      <c r="Z2609" t="s">
        <v>3694</v>
      </c>
      <c r="AA2609" t="s">
        <v>3458</v>
      </c>
      <c r="AB2609" t="s">
        <v>3705</v>
      </c>
    </row>
    <row r="2610" spans="1:28" ht="15" hidden="1" customHeight="1" x14ac:dyDescent="0.2">
      <c r="A2610" s="93" t="s">
        <v>5602</v>
      </c>
      <c r="B2610" t="s">
        <v>2158</v>
      </c>
      <c r="D2610" t="s">
        <v>5841</v>
      </c>
      <c r="V2610" t="s">
        <v>16</v>
      </c>
      <c r="W2610" t="s">
        <v>3692</v>
      </c>
      <c r="X2610" t="s">
        <v>3693</v>
      </c>
      <c r="Y2610" t="s">
        <v>3692</v>
      </c>
      <c r="Z2610" t="s">
        <v>3694</v>
      </c>
      <c r="AA2610" t="s">
        <v>3460</v>
      </c>
      <c r="AB2610" t="s">
        <v>3706</v>
      </c>
    </row>
    <row r="2611" spans="1:28" ht="15" hidden="1" customHeight="1" x14ac:dyDescent="0.2">
      <c r="A2611" s="93" t="s">
        <v>5602</v>
      </c>
      <c r="B2611" t="s">
        <v>2158</v>
      </c>
      <c r="D2611" t="s">
        <v>5841</v>
      </c>
      <c r="V2611" t="s">
        <v>16</v>
      </c>
      <c r="W2611" t="s">
        <v>3692</v>
      </c>
      <c r="X2611" t="s">
        <v>3693</v>
      </c>
      <c r="Y2611" t="s">
        <v>3692</v>
      </c>
      <c r="Z2611" t="s">
        <v>3694</v>
      </c>
      <c r="AA2611" t="s">
        <v>3462</v>
      </c>
      <c r="AB2611" t="s">
        <v>3707</v>
      </c>
    </row>
    <row r="2612" spans="1:28" ht="15" hidden="1" customHeight="1" x14ac:dyDescent="0.2">
      <c r="A2612" s="93" t="s">
        <v>5602</v>
      </c>
      <c r="B2612" t="s">
        <v>2158</v>
      </c>
      <c r="D2612" t="s">
        <v>5841</v>
      </c>
      <c r="V2612" t="s">
        <v>16</v>
      </c>
      <c r="W2612" t="s">
        <v>3692</v>
      </c>
      <c r="X2612" t="s">
        <v>3693</v>
      </c>
      <c r="Y2612" t="s">
        <v>3692</v>
      </c>
      <c r="Z2612" t="s">
        <v>3694</v>
      </c>
      <c r="AA2612" t="s">
        <v>3464</v>
      </c>
      <c r="AB2612" t="s">
        <v>3708</v>
      </c>
    </row>
    <row r="2613" spans="1:28" ht="15" hidden="1" customHeight="1" x14ac:dyDescent="0.2">
      <c r="A2613" s="93" t="s">
        <v>5602</v>
      </c>
      <c r="B2613" t="s">
        <v>2158</v>
      </c>
      <c r="D2613" t="s">
        <v>5841</v>
      </c>
      <c r="V2613" t="s">
        <v>16</v>
      </c>
      <c r="W2613" t="s">
        <v>3692</v>
      </c>
      <c r="X2613" t="s">
        <v>3693</v>
      </c>
      <c r="Y2613" t="s">
        <v>3692</v>
      </c>
      <c r="Z2613" t="s">
        <v>3694</v>
      </c>
      <c r="AA2613" t="s">
        <v>3466</v>
      </c>
      <c r="AB2613" t="s">
        <v>3709</v>
      </c>
    </row>
    <row r="2614" spans="1:28" ht="15" hidden="1" customHeight="1" x14ac:dyDescent="0.2">
      <c r="A2614" s="93" t="s">
        <v>5602</v>
      </c>
      <c r="B2614" t="s">
        <v>2158</v>
      </c>
      <c r="D2614" t="s">
        <v>5841</v>
      </c>
      <c r="V2614" t="s">
        <v>16</v>
      </c>
      <c r="W2614" t="s">
        <v>3692</v>
      </c>
      <c r="X2614" t="s">
        <v>3693</v>
      </c>
      <c r="Y2614" t="s">
        <v>3692</v>
      </c>
      <c r="Z2614" t="s">
        <v>3694</v>
      </c>
      <c r="AA2614" t="s">
        <v>3468</v>
      </c>
      <c r="AB2614" t="s">
        <v>3710</v>
      </c>
    </row>
    <row r="2615" spans="1:28" ht="15" hidden="1" customHeight="1" x14ac:dyDescent="0.2">
      <c r="A2615" s="93" t="s">
        <v>5602</v>
      </c>
      <c r="B2615" t="s">
        <v>2158</v>
      </c>
      <c r="D2615" t="s">
        <v>5841</v>
      </c>
      <c r="V2615" t="s">
        <v>16</v>
      </c>
      <c r="W2615" t="s">
        <v>3692</v>
      </c>
      <c r="X2615" t="s">
        <v>3693</v>
      </c>
      <c r="Y2615" t="s">
        <v>3692</v>
      </c>
      <c r="Z2615" t="s">
        <v>3694</v>
      </c>
      <c r="AA2615" t="s">
        <v>3470</v>
      </c>
      <c r="AB2615" t="s">
        <v>3711</v>
      </c>
    </row>
    <row r="2616" spans="1:28" ht="15" hidden="1" customHeight="1" x14ac:dyDescent="0.2">
      <c r="A2616" s="93" t="s">
        <v>5602</v>
      </c>
      <c r="B2616" t="s">
        <v>2158</v>
      </c>
      <c r="D2616" t="s">
        <v>5841</v>
      </c>
      <c r="V2616" t="s">
        <v>16</v>
      </c>
      <c r="W2616" t="s">
        <v>3692</v>
      </c>
      <c r="X2616" t="s">
        <v>3693</v>
      </c>
      <c r="Y2616" t="s">
        <v>3692</v>
      </c>
      <c r="Z2616" t="s">
        <v>3694</v>
      </c>
      <c r="AA2616" t="s">
        <v>3472</v>
      </c>
      <c r="AB2616" t="s">
        <v>3712</v>
      </c>
    </row>
    <row r="2617" spans="1:28" ht="15" hidden="1" customHeight="1" x14ac:dyDescent="0.2">
      <c r="A2617" s="93" t="s">
        <v>5602</v>
      </c>
      <c r="B2617" t="s">
        <v>2158</v>
      </c>
      <c r="D2617" t="s">
        <v>5841</v>
      </c>
      <c r="V2617" t="s">
        <v>16</v>
      </c>
      <c r="W2617" t="s">
        <v>3692</v>
      </c>
      <c r="X2617" t="s">
        <v>3693</v>
      </c>
      <c r="Y2617" t="s">
        <v>3692</v>
      </c>
      <c r="Z2617" t="s">
        <v>3694</v>
      </c>
      <c r="AA2617" t="s">
        <v>3474</v>
      </c>
      <c r="AB2617" t="s">
        <v>3713</v>
      </c>
    </row>
    <row r="2618" spans="1:28" ht="15" hidden="1" customHeight="1" x14ac:dyDescent="0.2">
      <c r="A2618" s="93" t="s">
        <v>5602</v>
      </c>
      <c r="B2618" t="s">
        <v>2158</v>
      </c>
      <c r="D2618" t="s">
        <v>5841</v>
      </c>
      <c r="V2618" t="s">
        <v>16</v>
      </c>
      <c r="W2618" t="s">
        <v>3692</v>
      </c>
      <c r="X2618" t="s">
        <v>3693</v>
      </c>
      <c r="Y2618" t="s">
        <v>3692</v>
      </c>
      <c r="Z2618" t="s">
        <v>3694</v>
      </c>
      <c r="AA2618" t="s">
        <v>3476</v>
      </c>
      <c r="AB2618" t="s">
        <v>3714</v>
      </c>
    </row>
    <row r="2619" spans="1:28" ht="15" hidden="1" customHeight="1" x14ac:dyDescent="0.2">
      <c r="A2619" s="93" t="s">
        <v>5602</v>
      </c>
      <c r="B2619" t="s">
        <v>2158</v>
      </c>
      <c r="D2619" t="s">
        <v>5841</v>
      </c>
      <c r="V2619" t="s">
        <v>16</v>
      </c>
      <c r="W2619" t="s">
        <v>3692</v>
      </c>
      <c r="X2619" t="s">
        <v>3693</v>
      </c>
      <c r="Y2619" t="s">
        <v>3692</v>
      </c>
      <c r="Z2619" t="s">
        <v>3694</v>
      </c>
      <c r="AA2619" t="s">
        <v>3478</v>
      </c>
      <c r="AB2619" t="s">
        <v>3715</v>
      </c>
    </row>
    <row r="2620" spans="1:28" ht="15" hidden="1" customHeight="1" x14ac:dyDescent="0.2">
      <c r="A2620" s="93" t="s">
        <v>5602</v>
      </c>
      <c r="B2620" t="s">
        <v>2158</v>
      </c>
      <c r="D2620" t="s">
        <v>5841</v>
      </c>
      <c r="V2620" t="s">
        <v>16</v>
      </c>
      <c r="W2620" t="s">
        <v>3692</v>
      </c>
      <c r="X2620" t="s">
        <v>3693</v>
      </c>
      <c r="Y2620" t="s">
        <v>3692</v>
      </c>
      <c r="Z2620" t="s">
        <v>3694</v>
      </c>
      <c r="AA2620" t="s">
        <v>3480</v>
      </c>
      <c r="AB2620" t="s">
        <v>3716</v>
      </c>
    </row>
    <row r="2621" spans="1:28" ht="15" hidden="1" customHeight="1" x14ac:dyDescent="0.2">
      <c r="A2621" s="93" t="s">
        <v>5602</v>
      </c>
      <c r="B2621" t="s">
        <v>2158</v>
      </c>
      <c r="D2621" t="s">
        <v>5841</v>
      </c>
      <c r="V2621" t="s">
        <v>16</v>
      </c>
      <c r="W2621" t="s">
        <v>3692</v>
      </c>
      <c r="X2621" t="s">
        <v>3693</v>
      </c>
      <c r="Y2621" t="s">
        <v>3692</v>
      </c>
      <c r="Z2621" t="s">
        <v>3694</v>
      </c>
      <c r="AA2621" t="s">
        <v>3482</v>
      </c>
      <c r="AB2621" t="s">
        <v>3717</v>
      </c>
    </row>
    <row r="2622" spans="1:28" ht="15" hidden="1" customHeight="1" x14ac:dyDescent="0.2">
      <c r="A2622" s="93" t="s">
        <v>5602</v>
      </c>
      <c r="B2622" t="s">
        <v>2158</v>
      </c>
      <c r="D2622" t="s">
        <v>5841</v>
      </c>
      <c r="V2622" t="s">
        <v>16</v>
      </c>
      <c r="W2622" t="s">
        <v>3692</v>
      </c>
      <c r="X2622" t="s">
        <v>3693</v>
      </c>
      <c r="Y2622" t="s">
        <v>3692</v>
      </c>
      <c r="Z2622" t="s">
        <v>3694</v>
      </c>
      <c r="AA2622" t="s">
        <v>3484</v>
      </c>
      <c r="AB2622" t="s">
        <v>3718</v>
      </c>
    </row>
    <row r="2623" spans="1:28" ht="15" hidden="1" customHeight="1" x14ac:dyDescent="0.2">
      <c r="A2623" s="93" t="s">
        <v>5602</v>
      </c>
      <c r="B2623" t="s">
        <v>2158</v>
      </c>
      <c r="D2623" t="s">
        <v>5841</v>
      </c>
      <c r="V2623" t="s">
        <v>16</v>
      </c>
      <c r="W2623" t="s">
        <v>3692</v>
      </c>
      <c r="X2623" t="s">
        <v>3693</v>
      </c>
      <c r="Y2623" t="s">
        <v>3692</v>
      </c>
      <c r="Z2623" t="s">
        <v>3694</v>
      </c>
      <c r="AA2623" t="s">
        <v>3486</v>
      </c>
      <c r="AB2623" t="s">
        <v>3719</v>
      </c>
    </row>
    <row r="2624" spans="1:28" ht="15" hidden="1" customHeight="1" x14ac:dyDescent="0.2">
      <c r="A2624" s="93" t="s">
        <v>5602</v>
      </c>
      <c r="B2624" t="s">
        <v>2158</v>
      </c>
      <c r="D2624" t="s">
        <v>5841</v>
      </c>
      <c r="V2624" t="s">
        <v>16</v>
      </c>
      <c r="W2624" t="s">
        <v>3692</v>
      </c>
      <c r="X2624" t="s">
        <v>3693</v>
      </c>
      <c r="Y2624" t="s">
        <v>3692</v>
      </c>
      <c r="Z2624" t="s">
        <v>3694</v>
      </c>
      <c r="AA2624" t="s">
        <v>3488</v>
      </c>
      <c r="AB2624" t="s">
        <v>3720</v>
      </c>
    </row>
    <row r="2625" spans="1:28" ht="15" hidden="1" customHeight="1" x14ac:dyDescent="0.2">
      <c r="A2625" s="93" t="s">
        <v>5602</v>
      </c>
      <c r="B2625" t="s">
        <v>2158</v>
      </c>
      <c r="D2625" t="s">
        <v>5841</v>
      </c>
      <c r="V2625" t="s">
        <v>16</v>
      </c>
      <c r="W2625" t="s">
        <v>3692</v>
      </c>
      <c r="X2625" t="s">
        <v>3693</v>
      </c>
      <c r="Y2625" t="s">
        <v>3692</v>
      </c>
      <c r="Z2625" t="s">
        <v>3694</v>
      </c>
      <c r="AA2625" t="s">
        <v>3490</v>
      </c>
      <c r="AB2625" t="s">
        <v>3721</v>
      </c>
    </row>
    <row r="2626" spans="1:28" ht="15" hidden="1" customHeight="1" x14ac:dyDescent="0.2">
      <c r="A2626" s="93" t="s">
        <v>5602</v>
      </c>
      <c r="B2626" t="s">
        <v>2158</v>
      </c>
      <c r="D2626" t="s">
        <v>5841</v>
      </c>
      <c r="V2626" t="s">
        <v>16</v>
      </c>
      <c r="W2626" t="s">
        <v>3692</v>
      </c>
      <c r="X2626" t="s">
        <v>3693</v>
      </c>
      <c r="Y2626" t="s">
        <v>3692</v>
      </c>
      <c r="Z2626" t="s">
        <v>3694</v>
      </c>
      <c r="AA2626" t="s">
        <v>3492</v>
      </c>
      <c r="AB2626" t="s">
        <v>3722</v>
      </c>
    </row>
    <row r="2627" spans="1:28" ht="15" hidden="1" customHeight="1" x14ac:dyDescent="0.2">
      <c r="A2627" s="93" t="s">
        <v>5602</v>
      </c>
      <c r="B2627" t="s">
        <v>2158</v>
      </c>
      <c r="D2627" t="s">
        <v>5841</v>
      </c>
      <c r="V2627" t="s">
        <v>16</v>
      </c>
      <c r="W2627" t="s">
        <v>3692</v>
      </c>
      <c r="X2627" t="s">
        <v>3693</v>
      </c>
      <c r="Y2627" t="s">
        <v>3692</v>
      </c>
      <c r="Z2627" t="s">
        <v>3694</v>
      </c>
      <c r="AA2627" t="s">
        <v>3494</v>
      </c>
      <c r="AB2627" t="s">
        <v>3723</v>
      </c>
    </row>
    <row r="2628" spans="1:28" ht="15" hidden="1" customHeight="1" x14ac:dyDescent="0.2">
      <c r="A2628" s="93" t="s">
        <v>5602</v>
      </c>
      <c r="B2628" t="s">
        <v>2158</v>
      </c>
      <c r="D2628" t="s">
        <v>5841</v>
      </c>
      <c r="V2628" t="s">
        <v>16</v>
      </c>
      <c r="W2628" t="s">
        <v>3692</v>
      </c>
      <c r="X2628" t="s">
        <v>3693</v>
      </c>
      <c r="Y2628" t="s">
        <v>3692</v>
      </c>
      <c r="Z2628" t="s">
        <v>3694</v>
      </c>
      <c r="AA2628" t="s">
        <v>3496</v>
      </c>
      <c r="AB2628" t="s">
        <v>3724</v>
      </c>
    </row>
    <row r="2629" spans="1:28" ht="15" hidden="1" customHeight="1" x14ac:dyDescent="0.2">
      <c r="A2629" s="93" t="s">
        <v>5602</v>
      </c>
      <c r="B2629" t="s">
        <v>2158</v>
      </c>
      <c r="D2629" t="s">
        <v>5841</v>
      </c>
      <c r="V2629" t="s">
        <v>16</v>
      </c>
      <c r="W2629" t="s">
        <v>3692</v>
      </c>
      <c r="X2629" t="s">
        <v>3693</v>
      </c>
      <c r="Y2629" t="s">
        <v>3692</v>
      </c>
      <c r="Z2629" t="s">
        <v>3694</v>
      </c>
      <c r="AA2629" t="s">
        <v>3498</v>
      </c>
      <c r="AB2629" t="s">
        <v>3725</v>
      </c>
    </row>
    <row r="2630" spans="1:28" ht="15" hidden="1" customHeight="1" x14ac:dyDescent="0.2">
      <c r="A2630" s="93" t="s">
        <v>5602</v>
      </c>
      <c r="B2630" t="s">
        <v>2158</v>
      </c>
      <c r="D2630" t="s">
        <v>5841</v>
      </c>
      <c r="V2630" t="s">
        <v>16</v>
      </c>
      <c r="W2630" t="s">
        <v>3692</v>
      </c>
      <c r="X2630" t="s">
        <v>3693</v>
      </c>
      <c r="Y2630" t="s">
        <v>3692</v>
      </c>
      <c r="Z2630" t="s">
        <v>3694</v>
      </c>
      <c r="AA2630" t="s">
        <v>3500</v>
      </c>
      <c r="AB2630" t="s">
        <v>3726</v>
      </c>
    </row>
    <row r="2631" spans="1:28" ht="15" hidden="1" customHeight="1" x14ac:dyDescent="0.2">
      <c r="A2631" s="93" t="s">
        <v>5602</v>
      </c>
      <c r="B2631" t="s">
        <v>2158</v>
      </c>
      <c r="D2631" t="s">
        <v>5841</v>
      </c>
      <c r="V2631" t="s">
        <v>16</v>
      </c>
      <c r="W2631" t="s">
        <v>3692</v>
      </c>
      <c r="X2631" t="s">
        <v>3693</v>
      </c>
      <c r="Y2631" t="s">
        <v>3692</v>
      </c>
      <c r="Z2631" t="s">
        <v>3694</v>
      </c>
      <c r="AA2631" t="s">
        <v>3502</v>
      </c>
      <c r="AB2631" t="s">
        <v>3727</v>
      </c>
    </row>
    <row r="2632" spans="1:28" ht="15" hidden="1" customHeight="1" x14ac:dyDescent="0.2">
      <c r="A2632" s="93" t="s">
        <v>5602</v>
      </c>
      <c r="B2632" t="s">
        <v>2158</v>
      </c>
      <c r="D2632" t="s">
        <v>5841</v>
      </c>
      <c r="V2632" t="s">
        <v>16</v>
      </c>
      <c r="W2632" t="s">
        <v>3692</v>
      </c>
      <c r="X2632" t="s">
        <v>3693</v>
      </c>
      <c r="Y2632" t="s">
        <v>3692</v>
      </c>
      <c r="Z2632" t="s">
        <v>3694</v>
      </c>
      <c r="AA2632" t="s">
        <v>3504</v>
      </c>
      <c r="AB2632" t="s">
        <v>3728</v>
      </c>
    </row>
    <row r="2633" spans="1:28" ht="15" hidden="1" customHeight="1" x14ac:dyDescent="0.2">
      <c r="A2633" s="93" t="s">
        <v>5602</v>
      </c>
      <c r="B2633" t="s">
        <v>2158</v>
      </c>
      <c r="D2633" t="s">
        <v>5841</v>
      </c>
      <c r="V2633" t="s">
        <v>16</v>
      </c>
      <c r="W2633" t="s">
        <v>3692</v>
      </c>
      <c r="X2633" t="s">
        <v>3693</v>
      </c>
      <c r="Y2633" t="s">
        <v>3692</v>
      </c>
      <c r="Z2633" t="s">
        <v>3694</v>
      </c>
      <c r="AA2633" t="s">
        <v>3506</v>
      </c>
      <c r="AB2633" t="s">
        <v>3729</v>
      </c>
    </row>
    <row r="2634" spans="1:28" ht="15" hidden="1" customHeight="1" x14ac:dyDescent="0.2">
      <c r="A2634" s="93" t="s">
        <v>5602</v>
      </c>
      <c r="B2634" t="s">
        <v>2158</v>
      </c>
      <c r="D2634" t="s">
        <v>5841</v>
      </c>
      <c r="V2634" t="s">
        <v>16</v>
      </c>
      <c r="W2634" t="s">
        <v>3692</v>
      </c>
      <c r="X2634" t="s">
        <v>3693</v>
      </c>
      <c r="Y2634" t="s">
        <v>3692</v>
      </c>
      <c r="Z2634" t="s">
        <v>3694</v>
      </c>
      <c r="AA2634" t="s">
        <v>3508</v>
      </c>
      <c r="AB2634" t="s">
        <v>3730</v>
      </c>
    </row>
    <row r="2635" spans="1:28" ht="15" hidden="1" customHeight="1" x14ac:dyDescent="0.2">
      <c r="A2635" s="93" t="s">
        <v>5602</v>
      </c>
      <c r="B2635" t="s">
        <v>2158</v>
      </c>
      <c r="D2635" t="s">
        <v>5841</v>
      </c>
      <c r="V2635" t="s">
        <v>16</v>
      </c>
      <c r="W2635" t="s">
        <v>3692</v>
      </c>
      <c r="X2635" t="s">
        <v>3693</v>
      </c>
      <c r="Y2635" t="s">
        <v>3692</v>
      </c>
      <c r="Z2635" t="s">
        <v>3694</v>
      </c>
      <c r="AA2635" t="s">
        <v>3510</v>
      </c>
      <c r="AB2635" t="s">
        <v>3731</v>
      </c>
    </row>
    <row r="2636" spans="1:28" ht="15" hidden="1" customHeight="1" x14ac:dyDescent="0.2">
      <c r="A2636" s="93" t="s">
        <v>5602</v>
      </c>
      <c r="B2636" t="s">
        <v>2158</v>
      </c>
      <c r="D2636" t="s">
        <v>5841</v>
      </c>
      <c r="V2636" t="s">
        <v>16</v>
      </c>
      <c r="W2636" t="s">
        <v>3692</v>
      </c>
      <c r="X2636" t="s">
        <v>3693</v>
      </c>
      <c r="Y2636" t="s">
        <v>3692</v>
      </c>
      <c r="Z2636" t="s">
        <v>3694</v>
      </c>
      <c r="AA2636" t="s">
        <v>3512</v>
      </c>
      <c r="AB2636" t="s">
        <v>3732</v>
      </c>
    </row>
    <row r="2637" spans="1:28" ht="15" hidden="1" customHeight="1" x14ac:dyDescent="0.2">
      <c r="A2637" s="93" t="s">
        <v>5602</v>
      </c>
      <c r="B2637" t="s">
        <v>2158</v>
      </c>
      <c r="D2637" t="s">
        <v>5841</v>
      </c>
      <c r="V2637" t="s">
        <v>16</v>
      </c>
      <c r="W2637" t="s">
        <v>3692</v>
      </c>
      <c r="X2637" t="s">
        <v>3693</v>
      </c>
      <c r="Y2637" t="s">
        <v>3692</v>
      </c>
      <c r="Z2637" t="s">
        <v>3694</v>
      </c>
      <c r="AA2637" t="s">
        <v>3514</v>
      </c>
      <c r="AB2637" t="s">
        <v>3733</v>
      </c>
    </row>
    <row r="2638" spans="1:28" ht="15" hidden="1" customHeight="1" x14ac:dyDescent="0.2">
      <c r="A2638" s="93" t="s">
        <v>5602</v>
      </c>
      <c r="B2638" t="s">
        <v>2158</v>
      </c>
      <c r="D2638" t="s">
        <v>5841</v>
      </c>
      <c r="V2638" t="s">
        <v>16</v>
      </c>
      <c r="W2638" t="s">
        <v>3692</v>
      </c>
      <c r="X2638" t="s">
        <v>3693</v>
      </c>
      <c r="Y2638" t="s">
        <v>3692</v>
      </c>
      <c r="Z2638" t="s">
        <v>3694</v>
      </c>
      <c r="AA2638" t="s">
        <v>3516</v>
      </c>
      <c r="AB2638" t="s">
        <v>3734</v>
      </c>
    </row>
    <row r="2639" spans="1:28" ht="15" hidden="1" customHeight="1" x14ac:dyDescent="0.2">
      <c r="A2639" s="93" t="s">
        <v>5602</v>
      </c>
      <c r="B2639" t="s">
        <v>2158</v>
      </c>
      <c r="D2639" t="s">
        <v>5841</v>
      </c>
      <c r="V2639" t="s">
        <v>16</v>
      </c>
      <c r="W2639" t="s">
        <v>3692</v>
      </c>
      <c r="X2639" t="s">
        <v>3693</v>
      </c>
      <c r="Y2639" t="s">
        <v>3692</v>
      </c>
      <c r="Z2639" t="s">
        <v>3694</v>
      </c>
      <c r="AA2639" t="s">
        <v>3518</v>
      </c>
      <c r="AB2639" t="s">
        <v>3735</v>
      </c>
    </row>
    <row r="2640" spans="1:28" ht="15" hidden="1" customHeight="1" x14ac:dyDescent="0.2">
      <c r="A2640" s="93" t="s">
        <v>5602</v>
      </c>
      <c r="B2640" t="s">
        <v>2158</v>
      </c>
      <c r="D2640" t="s">
        <v>5841</v>
      </c>
      <c r="V2640" t="s">
        <v>16</v>
      </c>
      <c r="W2640" t="s">
        <v>3692</v>
      </c>
      <c r="X2640" t="s">
        <v>3693</v>
      </c>
      <c r="Y2640" t="s">
        <v>3692</v>
      </c>
      <c r="Z2640" t="s">
        <v>3694</v>
      </c>
      <c r="AA2640" t="s">
        <v>3520</v>
      </c>
      <c r="AB2640" t="s">
        <v>3736</v>
      </c>
    </row>
    <row r="2641" spans="1:28" ht="15" hidden="1" customHeight="1" x14ac:dyDescent="0.2">
      <c r="A2641" s="93" t="s">
        <v>5602</v>
      </c>
      <c r="B2641" t="s">
        <v>2158</v>
      </c>
      <c r="D2641" t="s">
        <v>5841</v>
      </c>
      <c r="V2641" t="s">
        <v>16</v>
      </c>
      <c r="W2641" t="s">
        <v>3692</v>
      </c>
      <c r="X2641" t="s">
        <v>3693</v>
      </c>
      <c r="Y2641" t="s">
        <v>3692</v>
      </c>
      <c r="Z2641" t="s">
        <v>3694</v>
      </c>
      <c r="AA2641" t="s">
        <v>3522</v>
      </c>
      <c r="AB2641" t="s">
        <v>3737</v>
      </c>
    </row>
    <row r="2642" spans="1:28" ht="15" hidden="1" customHeight="1" x14ac:dyDescent="0.2">
      <c r="A2642" s="93" t="s">
        <v>5602</v>
      </c>
      <c r="B2642" t="s">
        <v>2158</v>
      </c>
      <c r="D2642" t="s">
        <v>5841</v>
      </c>
      <c r="V2642" t="s">
        <v>16</v>
      </c>
      <c r="W2642" t="s">
        <v>3692</v>
      </c>
      <c r="X2642" t="s">
        <v>3693</v>
      </c>
      <c r="Y2642" t="s">
        <v>3692</v>
      </c>
      <c r="Z2642" t="s">
        <v>3694</v>
      </c>
      <c r="AA2642" t="s">
        <v>3738</v>
      </c>
      <c r="AB2642" t="s">
        <v>3739</v>
      </c>
    </row>
    <row r="2643" spans="1:28" ht="15" hidden="1" customHeight="1" x14ac:dyDescent="0.2">
      <c r="A2643" s="93" t="s">
        <v>5602</v>
      </c>
      <c r="B2643" t="s">
        <v>2158</v>
      </c>
      <c r="D2643" t="s">
        <v>5841</v>
      </c>
      <c r="V2643" t="s">
        <v>16</v>
      </c>
      <c r="W2643" t="s">
        <v>3692</v>
      </c>
      <c r="X2643" t="s">
        <v>3693</v>
      </c>
      <c r="Y2643" t="s">
        <v>3692</v>
      </c>
      <c r="Z2643" t="s">
        <v>3694</v>
      </c>
      <c r="AA2643" t="s">
        <v>3526</v>
      </c>
      <c r="AB2643" t="s">
        <v>3740</v>
      </c>
    </row>
    <row r="2644" spans="1:28" ht="15" hidden="1" customHeight="1" x14ac:dyDescent="0.2">
      <c r="A2644" s="93" t="s">
        <v>5602</v>
      </c>
      <c r="B2644" t="s">
        <v>2158</v>
      </c>
      <c r="D2644" t="s">
        <v>5841</v>
      </c>
      <c r="V2644" t="s">
        <v>16</v>
      </c>
      <c r="W2644" t="s">
        <v>3692</v>
      </c>
      <c r="X2644" t="s">
        <v>3693</v>
      </c>
      <c r="Y2644" t="s">
        <v>3692</v>
      </c>
      <c r="Z2644" t="s">
        <v>3694</v>
      </c>
      <c r="AA2644" t="s">
        <v>3528</v>
      </c>
      <c r="AB2644" t="s">
        <v>3741</v>
      </c>
    </row>
    <row r="2645" spans="1:28" ht="15" hidden="1" customHeight="1" x14ac:dyDescent="0.2">
      <c r="A2645" s="93" t="s">
        <v>5602</v>
      </c>
      <c r="B2645" t="s">
        <v>2158</v>
      </c>
      <c r="D2645" t="s">
        <v>5841</v>
      </c>
      <c r="V2645" t="s">
        <v>16</v>
      </c>
      <c r="W2645" t="s">
        <v>3692</v>
      </c>
      <c r="X2645" t="s">
        <v>3693</v>
      </c>
      <c r="Y2645" t="s">
        <v>3692</v>
      </c>
      <c r="Z2645" t="s">
        <v>3694</v>
      </c>
      <c r="AA2645" t="s">
        <v>3530</v>
      </c>
      <c r="AB2645" t="s">
        <v>3742</v>
      </c>
    </row>
    <row r="2646" spans="1:28" ht="15" hidden="1" customHeight="1" x14ac:dyDescent="0.2">
      <c r="A2646" s="93" t="s">
        <v>5602</v>
      </c>
      <c r="B2646" t="s">
        <v>2158</v>
      </c>
      <c r="D2646" t="s">
        <v>5841</v>
      </c>
      <c r="V2646" t="s">
        <v>16</v>
      </c>
      <c r="W2646" t="s">
        <v>3692</v>
      </c>
      <c r="X2646" t="s">
        <v>3693</v>
      </c>
      <c r="Y2646" t="s">
        <v>3692</v>
      </c>
      <c r="Z2646" t="s">
        <v>3694</v>
      </c>
      <c r="AA2646" t="s">
        <v>3532</v>
      </c>
      <c r="AB2646" t="s">
        <v>3743</v>
      </c>
    </row>
    <row r="2647" spans="1:28" ht="15" hidden="1" customHeight="1" x14ac:dyDescent="0.2">
      <c r="A2647" s="93" t="s">
        <v>5602</v>
      </c>
      <c r="B2647" t="s">
        <v>2158</v>
      </c>
      <c r="D2647" t="s">
        <v>5841</v>
      </c>
      <c r="V2647" t="s">
        <v>16</v>
      </c>
      <c r="W2647" t="s">
        <v>3692</v>
      </c>
      <c r="X2647" t="s">
        <v>3693</v>
      </c>
      <c r="Y2647" t="s">
        <v>3692</v>
      </c>
      <c r="Z2647" t="s">
        <v>3694</v>
      </c>
      <c r="AA2647" t="s">
        <v>3534</v>
      </c>
      <c r="AB2647" t="s">
        <v>3744</v>
      </c>
    </row>
    <row r="2648" spans="1:28" ht="15" hidden="1" customHeight="1" x14ac:dyDescent="0.2">
      <c r="A2648" s="93" t="s">
        <v>5602</v>
      </c>
      <c r="B2648" t="s">
        <v>2158</v>
      </c>
      <c r="D2648" t="s">
        <v>5841</v>
      </c>
      <c r="V2648" t="s">
        <v>16</v>
      </c>
      <c r="W2648" t="s">
        <v>3692</v>
      </c>
      <c r="X2648" t="s">
        <v>3693</v>
      </c>
      <c r="Y2648" t="s">
        <v>3692</v>
      </c>
      <c r="Z2648" t="s">
        <v>3694</v>
      </c>
      <c r="AA2648" t="s">
        <v>3536</v>
      </c>
      <c r="AB2648" t="s">
        <v>3745</v>
      </c>
    </row>
    <row r="2649" spans="1:28" ht="15" hidden="1" customHeight="1" x14ac:dyDescent="0.2">
      <c r="A2649" s="93" t="s">
        <v>5602</v>
      </c>
      <c r="B2649" t="s">
        <v>2158</v>
      </c>
      <c r="D2649" t="s">
        <v>5841</v>
      </c>
      <c r="V2649" t="s">
        <v>16</v>
      </c>
      <c r="W2649" t="s">
        <v>3692</v>
      </c>
      <c r="X2649" t="s">
        <v>3693</v>
      </c>
      <c r="Y2649" t="s">
        <v>3692</v>
      </c>
      <c r="Z2649" t="s">
        <v>3694</v>
      </c>
      <c r="AA2649" t="s">
        <v>3538</v>
      </c>
      <c r="AB2649" t="s">
        <v>3746</v>
      </c>
    </row>
    <row r="2650" spans="1:28" ht="15" hidden="1" customHeight="1" x14ac:dyDescent="0.2">
      <c r="A2650" s="93" t="s">
        <v>5602</v>
      </c>
      <c r="B2650" t="s">
        <v>2158</v>
      </c>
      <c r="D2650" t="s">
        <v>5841</v>
      </c>
      <c r="V2650" t="s">
        <v>16</v>
      </c>
      <c r="W2650" t="s">
        <v>3692</v>
      </c>
      <c r="X2650" t="s">
        <v>3693</v>
      </c>
      <c r="Y2650" t="s">
        <v>3692</v>
      </c>
      <c r="Z2650" t="s">
        <v>3694</v>
      </c>
      <c r="AA2650" t="s">
        <v>3540</v>
      </c>
      <c r="AB2650" t="s">
        <v>3747</v>
      </c>
    </row>
    <row r="2651" spans="1:28" ht="15" hidden="1" customHeight="1" x14ac:dyDescent="0.2">
      <c r="A2651" s="93" t="s">
        <v>5602</v>
      </c>
      <c r="B2651" t="s">
        <v>2158</v>
      </c>
      <c r="D2651" t="s">
        <v>5841</v>
      </c>
      <c r="V2651" t="s">
        <v>16</v>
      </c>
      <c r="W2651" t="s">
        <v>3692</v>
      </c>
      <c r="X2651" t="s">
        <v>3693</v>
      </c>
      <c r="Y2651" t="s">
        <v>3692</v>
      </c>
      <c r="Z2651" t="s">
        <v>3694</v>
      </c>
      <c r="AA2651" t="s">
        <v>3542</v>
      </c>
      <c r="AB2651" t="s">
        <v>3748</v>
      </c>
    </row>
    <row r="2652" spans="1:28" ht="15" hidden="1" customHeight="1" x14ac:dyDescent="0.2">
      <c r="A2652" s="93" t="s">
        <v>5602</v>
      </c>
      <c r="B2652" t="s">
        <v>2158</v>
      </c>
      <c r="D2652" t="s">
        <v>5841</v>
      </c>
      <c r="V2652" t="s">
        <v>16</v>
      </c>
      <c r="W2652" t="s">
        <v>3692</v>
      </c>
      <c r="X2652" t="s">
        <v>3693</v>
      </c>
      <c r="Y2652" t="s">
        <v>3692</v>
      </c>
      <c r="Z2652" t="s">
        <v>3694</v>
      </c>
      <c r="AA2652" t="s">
        <v>3544</v>
      </c>
      <c r="AB2652" t="s">
        <v>3749</v>
      </c>
    </row>
    <row r="2653" spans="1:28" ht="15" hidden="1" customHeight="1" x14ac:dyDescent="0.2">
      <c r="A2653" s="93" t="s">
        <v>5602</v>
      </c>
      <c r="B2653" t="s">
        <v>2158</v>
      </c>
      <c r="D2653" t="s">
        <v>5841</v>
      </c>
      <c r="V2653" t="s">
        <v>16</v>
      </c>
      <c r="W2653" t="s">
        <v>3692</v>
      </c>
      <c r="X2653" t="s">
        <v>3693</v>
      </c>
      <c r="Y2653" t="s">
        <v>3692</v>
      </c>
      <c r="Z2653" t="s">
        <v>3694</v>
      </c>
      <c r="AA2653" t="s">
        <v>3546</v>
      </c>
      <c r="AB2653" t="s">
        <v>3750</v>
      </c>
    </row>
    <row r="2654" spans="1:28" ht="15" hidden="1" customHeight="1" x14ac:dyDescent="0.2">
      <c r="A2654" s="93" t="s">
        <v>5602</v>
      </c>
      <c r="B2654" t="s">
        <v>2158</v>
      </c>
      <c r="D2654" t="s">
        <v>5841</v>
      </c>
      <c r="V2654" t="s">
        <v>16</v>
      </c>
      <c r="W2654" t="s">
        <v>3692</v>
      </c>
      <c r="X2654" t="s">
        <v>3693</v>
      </c>
      <c r="Y2654" t="s">
        <v>3692</v>
      </c>
      <c r="Z2654" t="s">
        <v>3694</v>
      </c>
      <c r="AA2654" t="s">
        <v>3548</v>
      </c>
      <c r="AB2654" t="s">
        <v>3751</v>
      </c>
    </row>
    <row r="2655" spans="1:28" ht="15" hidden="1" customHeight="1" x14ac:dyDescent="0.2">
      <c r="A2655" s="93" t="s">
        <v>5602</v>
      </c>
      <c r="B2655" t="s">
        <v>2158</v>
      </c>
      <c r="D2655" t="s">
        <v>5841</v>
      </c>
      <c r="V2655" t="s">
        <v>16</v>
      </c>
      <c r="W2655" t="s">
        <v>3692</v>
      </c>
      <c r="X2655" t="s">
        <v>3693</v>
      </c>
      <c r="Y2655" t="s">
        <v>3692</v>
      </c>
      <c r="Z2655" t="s">
        <v>3694</v>
      </c>
      <c r="AA2655" t="s">
        <v>3550</v>
      </c>
      <c r="AB2655" t="s">
        <v>3752</v>
      </c>
    </row>
    <row r="2656" spans="1:28" ht="15" hidden="1" customHeight="1" x14ac:dyDescent="0.2">
      <c r="A2656" s="93" t="s">
        <v>5602</v>
      </c>
      <c r="B2656" t="s">
        <v>2158</v>
      </c>
      <c r="D2656" t="s">
        <v>5841</v>
      </c>
      <c r="V2656" t="s">
        <v>16</v>
      </c>
      <c r="W2656" t="s">
        <v>3692</v>
      </c>
      <c r="X2656" t="s">
        <v>3693</v>
      </c>
      <c r="Y2656" t="s">
        <v>3692</v>
      </c>
      <c r="Z2656" t="s">
        <v>3694</v>
      </c>
      <c r="AA2656" t="s">
        <v>3552</v>
      </c>
      <c r="AB2656" t="s">
        <v>3753</v>
      </c>
    </row>
    <row r="2657" spans="1:28" ht="15" hidden="1" customHeight="1" x14ac:dyDescent="0.2">
      <c r="A2657" s="93" t="s">
        <v>5602</v>
      </c>
      <c r="B2657" t="s">
        <v>2158</v>
      </c>
      <c r="D2657" t="s">
        <v>5841</v>
      </c>
      <c r="V2657" t="s">
        <v>16</v>
      </c>
      <c r="W2657" t="s">
        <v>3692</v>
      </c>
      <c r="X2657" t="s">
        <v>3693</v>
      </c>
      <c r="Y2657" t="s">
        <v>3692</v>
      </c>
      <c r="Z2657" t="s">
        <v>3694</v>
      </c>
      <c r="AA2657" t="s">
        <v>3554</v>
      </c>
      <c r="AB2657" t="s">
        <v>3754</v>
      </c>
    </row>
    <row r="2658" spans="1:28" ht="15" hidden="1" customHeight="1" x14ac:dyDescent="0.2">
      <c r="A2658" s="93" t="s">
        <v>5602</v>
      </c>
      <c r="B2658" t="s">
        <v>2158</v>
      </c>
      <c r="D2658" t="s">
        <v>5841</v>
      </c>
      <c r="V2658" t="s">
        <v>16</v>
      </c>
      <c r="W2658" t="s">
        <v>3692</v>
      </c>
      <c r="X2658" t="s">
        <v>3693</v>
      </c>
      <c r="Y2658" t="s">
        <v>3692</v>
      </c>
      <c r="Z2658" t="s">
        <v>3694</v>
      </c>
      <c r="AA2658" t="s">
        <v>3556</v>
      </c>
      <c r="AB2658" t="s">
        <v>3755</v>
      </c>
    </row>
    <row r="2659" spans="1:28" ht="15" hidden="1" customHeight="1" x14ac:dyDescent="0.2">
      <c r="A2659" s="93" t="s">
        <v>5602</v>
      </c>
      <c r="B2659" t="s">
        <v>2158</v>
      </c>
      <c r="D2659" t="s">
        <v>5841</v>
      </c>
      <c r="V2659" t="s">
        <v>16</v>
      </c>
      <c r="W2659" t="s">
        <v>3692</v>
      </c>
      <c r="X2659" t="s">
        <v>3693</v>
      </c>
      <c r="Y2659" t="s">
        <v>3692</v>
      </c>
      <c r="Z2659" t="s">
        <v>3694</v>
      </c>
      <c r="AA2659" t="s">
        <v>3558</v>
      </c>
      <c r="AB2659" t="s">
        <v>3756</v>
      </c>
    </row>
    <row r="2660" spans="1:28" ht="15" hidden="1" customHeight="1" x14ac:dyDescent="0.2">
      <c r="A2660" s="93" t="s">
        <v>5602</v>
      </c>
      <c r="B2660" t="s">
        <v>2158</v>
      </c>
      <c r="D2660" t="s">
        <v>5841</v>
      </c>
      <c r="V2660" t="s">
        <v>16</v>
      </c>
      <c r="W2660" t="s">
        <v>3692</v>
      </c>
      <c r="X2660" t="s">
        <v>3693</v>
      </c>
      <c r="Y2660" t="s">
        <v>3692</v>
      </c>
      <c r="Z2660" t="s">
        <v>3694</v>
      </c>
      <c r="AA2660" t="s">
        <v>3560</v>
      </c>
      <c r="AB2660" t="s">
        <v>3757</v>
      </c>
    </row>
    <row r="2661" spans="1:28" ht="15" hidden="1" customHeight="1" x14ac:dyDescent="0.2">
      <c r="A2661" s="93" t="s">
        <v>5602</v>
      </c>
      <c r="B2661" t="s">
        <v>2158</v>
      </c>
      <c r="D2661" t="s">
        <v>5841</v>
      </c>
      <c r="V2661" t="s">
        <v>16</v>
      </c>
      <c r="W2661" t="s">
        <v>3692</v>
      </c>
      <c r="X2661" t="s">
        <v>3693</v>
      </c>
      <c r="Y2661" t="s">
        <v>3692</v>
      </c>
      <c r="Z2661" t="s">
        <v>3694</v>
      </c>
      <c r="AA2661" t="s">
        <v>3562</v>
      </c>
      <c r="AB2661" t="s">
        <v>3758</v>
      </c>
    </row>
    <row r="2662" spans="1:28" ht="15" hidden="1" customHeight="1" x14ac:dyDescent="0.2">
      <c r="A2662" s="93" t="s">
        <v>5602</v>
      </c>
      <c r="B2662" t="s">
        <v>2158</v>
      </c>
      <c r="D2662" t="s">
        <v>5841</v>
      </c>
      <c r="V2662" t="s">
        <v>16</v>
      </c>
      <c r="W2662" t="s">
        <v>3692</v>
      </c>
      <c r="X2662" t="s">
        <v>3693</v>
      </c>
      <c r="Y2662" t="s">
        <v>3692</v>
      </c>
      <c r="Z2662" t="s">
        <v>3694</v>
      </c>
      <c r="AA2662" t="s">
        <v>3564</v>
      </c>
      <c r="AB2662" t="s">
        <v>3759</v>
      </c>
    </row>
    <row r="2663" spans="1:28" ht="15" hidden="1" customHeight="1" x14ac:dyDescent="0.2">
      <c r="A2663" s="93" t="s">
        <v>5602</v>
      </c>
      <c r="B2663" t="s">
        <v>2158</v>
      </c>
      <c r="D2663" t="s">
        <v>5841</v>
      </c>
      <c r="V2663" t="s">
        <v>16</v>
      </c>
      <c r="W2663" t="s">
        <v>3692</v>
      </c>
      <c r="X2663" t="s">
        <v>3693</v>
      </c>
      <c r="Y2663" t="s">
        <v>3692</v>
      </c>
      <c r="Z2663" t="s">
        <v>3694</v>
      </c>
      <c r="AA2663" t="s">
        <v>3566</v>
      </c>
      <c r="AB2663" t="s">
        <v>3760</v>
      </c>
    </row>
    <row r="2664" spans="1:28" ht="15" hidden="1" customHeight="1" x14ac:dyDescent="0.2">
      <c r="A2664" s="93" t="s">
        <v>5602</v>
      </c>
      <c r="B2664" t="s">
        <v>2158</v>
      </c>
      <c r="D2664" t="s">
        <v>5841</v>
      </c>
      <c r="V2664" t="s">
        <v>16</v>
      </c>
      <c r="W2664" t="s">
        <v>3692</v>
      </c>
      <c r="X2664" t="s">
        <v>3693</v>
      </c>
      <c r="Y2664" t="s">
        <v>3692</v>
      </c>
      <c r="Z2664" t="s">
        <v>3694</v>
      </c>
      <c r="AA2664" t="s">
        <v>3568</v>
      </c>
      <c r="AB2664" t="s">
        <v>3761</v>
      </c>
    </row>
    <row r="2665" spans="1:28" ht="15" hidden="1" customHeight="1" x14ac:dyDescent="0.2">
      <c r="A2665" s="93" t="s">
        <v>5602</v>
      </c>
      <c r="B2665" t="s">
        <v>2158</v>
      </c>
      <c r="D2665" t="s">
        <v>5841</v>
      </c>
      <c r="V2665" t="s">
        <v>16</v>
      </c>
      <c r="W2665" t="s">
        <v>3692</v>
      </c>
      <c r="X2665" t="s">
        <v>3693</v>
      </c>
      <c r="Y2665" t="s">
        <v>3692</v>
      </c>
      <c r="Z2665" t="s">
        <v>3694</v>
      </c>
      <c r="AA2665" t="s">
        <v>3570</v>
      </c>
      <c r="AB2665" t="s">
        <v>3762</v>
      </c>
    </row>
    <row r="2666" spans="1:28" ht="15" hidden="1" customHeight="1" x14ac:dyDescent="0.2">
      <c r="A2666" s="93" t="s">
        <v>5602</v>
      </c>
      <c r="B2666" t="s">
        <v>2158</v>
      </c>
      <c r="D2666" t="s">
        <v>5841</v>
      </c>
      <c r="V2666" t="s">
        <v>16</v>
      </c>
      <c r="W2666" t="s">
        <v>3692</v>
      </c>
      <c r="X2666" t="s">
        <v>3693</v>
      </c>
      <c r="Y2666" t="s">
        <v>3692</v>
      </c>
      <c r="Z2666" t="s">
        <v>3694</v>
      </c>
      <c r="AA2666" t="s">
        <v>3572</v>
      </c>
      <c r="AB2666" t="s">
        <v>3763</v>
      </c>
    </row>
    <row r="2667" spans="1:28" ht="15" hidden="1" customHeight="1" x14ac:dyDescent="0.2">
      <c r="A2667" s="93" t="s">
        <v>5602</v>
      </c>
      <c r="B2667" t="s">
        <v>2158</v>
      </c>
      <c r="D2667" t="s">
        <v>5841</v>
      </c>
      <c r="V2667" t="s">
        <v>16</v>
      </c>
      <c r="W2667" t="s">
        <v>3692</v>
      </c>
      <c r="X2667" t="s">
        <v>3693</v>
      </c>
      <c r="Y2667" t="s">
        <v>3692</v>
      </c>
      <c r="Z2667" t="s">
        <v>3694</v>
      </c>
      <c r="AA2667" t="s">
        <v>3574</v>
      </c>
      <c r="AB2667" t="s">
        <v>3764</v>
      </c>
    </row>
    <row r="2668" spans="1:28" ht="15" hidden="1" customHeight="1" x14ac:dyDescent="0.2">
      <c r="A2668" s="93" t="s">
        <v>5602</v>
      </c>
      <c r="B2668" t="s">
        <v>2158</v>
      </c>
      <c r="D2668" t="s">
        <v>5841</v>
      </c>
      <c r="V2668" t="s">
        <v>16</v>
      </c>
      <c r="W2668" t="s">
        <v>3692</v>
      </c>
      <c r="X2668" t="s">
        <v>3693</v>
      </c>
      <c r="Y2668" t="s">
        <v>3692</v>
      </c>
      <c r="Z2668" t="s">
        <v>3694</v>
      </c>
      <c r="AA2668" t="s">
        <v>3576</v>
      </c>
      <c r="AB2668" t="s">
        <v>3765</v>
      </c>
    </row>
    <row r="2669" spans="1:28" ht="15" hidden="1" customHeight="1" x14ac:dyDescent="0.2">
      <c r="A2669" s="93" t="s">
        <v>5602</v>
      </c>
      <c r="B2669" t="s">
        <v>2158</v>
      </c>
      <c r="D2669" t="s">
        <v>5841</v>
      </c>
      <c r="V2669" t="s">
        <v>16</v>
      </c>
      <c r="W2669" t="s">
        <v>3692</v>
      </c>
      <c r="X2669" t="s">
        <v>3693</v>
      </c>
      <c r="Y2669" t="s">
        <v>3692</v>
      </c>
      <c r="Z2669" t="s">
        <v>3694</v>
      </c>
      <c r="AA2669" t="s">
        <v>3578</v>
      </c>
      <c r="AB2669" t="s">
        <v>3766</v>
      </c>
    </row>
    <row r="2670" spans="1:28" ht="15" hidden="1" customHeight="1" x14ac:dyDescent="0.2">
      <c r="A2670" s="93" t="s">
        <v>5602</v>
      </c>
      <c r="B2670" t="s">
        <v>2158</v>
      </c>
      <c r="D2670" t="s">
        <v>5841</v>
      </c>
      <c r="V2670" t="s">
        <v>16</v>
      </c>
      <c r="W2670" t="s">
        <v>3692</v>
      </c>
      <c r="X2670" t="s">
        <v>3693</v>
      </c>
      <c r="Y2670" t="s">
        <v>3692</v>
      </c>
      <c r="Z2670" t="s">
        <v>3694</v>
      </c>
      <c r="AA2670" t="s">
        <v>3580</v>
      </c>
      <c r="AB2670" t="s">
        <v>3767</v>
      </c>
    </row>
    <row r="2671" spans="1:28" ht="15" hidden="1" customHeight="1" x14ac:dyDescent="0.2">
      <c r="A2671" s="93" t="s">
        <v>5602</v>
      </c>
      <c r="B2671" t="s">
        <v>2158</v>
      </c>
      <c r="D2671" t="s">
        <v>5841</v>
      </c>
      <c r="V2671" t="s">
        <v>16</v>
      </c>
      <c r="W2671" t="s">
        <v>3692</v>
      </c>
      <c r="X2671" t="s">
        <v>3693</v>
      </c>
      <c r="Y2671" t="s">
        <v>3692</v>
      </c>
      <c r="Z2671" t="s">
        <v>3694</v>
      </c>
      <c r="AA2671" t="s">
        <v>3582</v>
      </c>
      <c r="AB2671" t="s">
        <v>3768</v>
      </c>
    </row>
    <row r="2672" spans="1:28" ht="15" hidden="1" customHeight="1" x14ac:dyDescent="0.2">
      <c r="A2672" s="93" t="s">
        <v>5602</v>
      </c>
      <c r="B2672" t="s">
        <v>2158</v>
      </c>
      <c r="D2672" t="s">
        <v>5841</v>
      </c>
      <c r="V2672" t="s">
        <v>16</v>
      </c>
      <c r="W2672" t="s">
        <v>3692</v>
      </c>
      <c r="X2672" t="s">
        <v>3693</v>
      </c>
      <c r="Y2672" t="s">
        <v>3692</v>
      </c>
      <c r="Z2672" t="s">
        <v>3694</v>
      </c>
      <c r="AA2672" t="s">
        <v>3584</v>
      </c>
      <c r="AB2672" t="s">
        <v>3769</v>
      </c>
    </row>
    <row r="2673" spans="1:28" ht="15" hidden="1" customHeight="1" x14ac:dyDescent="0.2">
      <c r="A2673" s="93" t="s">
        <v>5602</v>
      </c>
      <c r="B2673" t="s">
        <v>2158</v>
      </c>
      <c r="D2673" t="s">
        <v>5841</v>
      </c>
      <c r="V2673" t="s">
        <v>16</v>
      </c>
      <c r="W2673" t="s">
        <v>3692</v>
      </c>
      <c r="X2673" t="s">
        <v>3693</v>
      </c>
      <c r="Y2673" t="s">
        <v>3692</v>
      </c>
      <c r="Z2673" t="s">
        <v>3694</v>
      </c>
      <c r="AA2673" t="s">
        <v>3586</v>
      </c>
      <c r="AB2673" t="s">
        <v>3770</v>
      </c>
    </row>
    <row r="2674" spans="1:28" ht="15" hidden="1" customHeight="1" x14ac:dyDescent="0.2">
      <c r="A2674" s="93" t="s">
        <v>5602</v>
      </c>
      <c r="B2674" t="s">
        <v>2158</v>
      </c>
      <c r="D2674" t="s">
        <v>5841</v>
      </c>
      <c r="V2674" t="s">
        <v>16</v>
      </c>
      <c r="W2674" t="s">
        <v>3692</v>
      </c>
      <c r="X2674" t="s">
        <v>3693</v>
      </c>
      <c r="Y2674" t="s">
        <v>3692</v>
      </c>
      <c r="Z2674" t="s">
        <v>3694</v>
      </c>
      <c r="AA2674" t="s">
        <v>3588</v>
      </c>
      <c r="AB2674" t="s">
        <v>3771</v>
      </c>
    </row>
    <row r="2675" spans="1:28" ht="15" hidden="1" customHeight="1" x14ac:dyDescent="0.2">
      <c r="A2675" s="93" t="s">
        <v>5602</v>
      </c>
      <c r="B2675" t="s">
        <v>2158</v>
      </c>
      <c r="D2675" t="s">
        <v>5841</v>
      </c>
      <c r="V2675" t="s">
        <v>16</v>
      </c>
      <c r="W2675" t="s">
        <v>3692</v>
      </c>
      <c r="X2675" t="s">
        <v>3693</v>
      </c>
      <c r="Y2675" t="s">
        <v>3692</v>
      </c>
      <c r="Z2675" t="s">
        <v>3694</v>
      </c>
      <c r="AA2675" t="s">
        <v>3590</v>
      </c>
      <c r="AB2675" t="s">
        <v>3772</v>
      </c>
    </row>
    <row r="2676" spans="1:28" ht="15" hidden="1" customHeight="1" x14ac:dyDescent="0.2">
      <c r="A2676" s="93" t="s">
        <v>5602</v>
      </c>
      <c r="B2676" t="s">
        <v>2158</v>
      </c>
      <c r="D2676" t="s">
        <v>5841</v>
      </c>
      <c r="V2676" t="s">
        <v>16</v>
      </c>
      <c r="W2676" t="s">
        <v>3692</v>
      </c>
      <c r="X2676" t="s">
        <v>3693</v>
      </c>
      <c r="Y2676" t="s">
        <v>3692</v>
      </c>
      <c r="Z2676" t="s">
        <v>3694</v>
      </c>
      <c r="AA2676" t="s">
        <v>3688</v>
      </c>
      <c r="AB2676" t="s">
        <v>3773</v>
      </c>
    </row>
    <row r="2677" spans="1:28" ht="15" hidden="1" customHeight="1" x14ac:dyDescent="0.2">
      <c r="A2677" s="93" t="s">
        <v>5602</v>
      </c>
      <c r="B2677" t="s">
        <v>2158</v>
      </c>
      <c r="D2677" t="s">
        <v>5841</v>
      </c>
      <c r="V2677" t="s">
        <v>16</v>
      </c>
      <c r="W2677" t="s">
        <v>3692</v>
      </c>
      <c r="X2677" t="s">
        <v>3693</v>
      </c>
      <c r="Y2677" t="s">
        <v>3692</v>
      </c>
      <c r="Z2677" t="s">
        <v>3694</v>
      </c>
      <c r="AA2677" t="s">
        <v>3592</v>
      </c>
      <c r="AB2677" t="s">
        <v>3774</v>
      </c>
    </row>
    <row r="2678" spans="1:28" ht="15" hidden="1" customHeight="1" x14ac:dyDescent="0.2">
      <c r="A2678" s="93" t="s">
        <v>5602</v>
      </c>
      <c r="B2678" t="s">
        <v>2158</v>
      </c>
      <c r="D2678" t="s">
        <v>5841</v>
      </c>
      <c r="V2678" t="s">
        <v>16</v>
      </c>
      <c r="W2678" t="s">
        <v>3692</v>
      </c>
      <c r="X2678" t="s">
        <v>3693</v>
      </c>
      <c r="Y2678" t="s">
        <v>3692</v>
      </c>
      <c r="Z2678" t="s">
        <v>3694</v>
      </c>
      <c r="AA2678" t="s">
        <v>3594</v>
      </c>
      <c r="AB2678" t="s">
        <v>3775</v>
      </c>
    </row>
    <row r="2679" spans="1:28" ht="15" hidden="1" customHeight="1" x14ac:dyDescent="0.2">
      <c r="A2679" s="93" t="s">
        <v>5602</v>
      </c>
      <c r="B2679" t="s">
        <v>2158</v>
      </c>
      <c r="D2679" t="s">
        <v>5841</v>
      </c>
      <c r="V2679" t="s">
        <v>16</v>
      </c>
      <c r="W2679" t="s">
        <v>3692</v>
      </c>
      <c r="X2679" t="s">
        <v>3693</v>
      </c>
      <c r="Y2679" t="s">
        <v>3692</v>
      </c>
      <c r="Z2679" t="s">
        <v>3694</v>
      </c>
      <c r="AA2679" t="s">
        <v>3596</v>
      </c>
      <c r="AB2679" t="s">
        <v>3776</v>
      </c>
    </row>
    <row r="2680" spans="1:28" ht="15" hidden="1" customHeight="1" x14ac:dyDescent="0.2">
      <c r="A2680" s="93" t="s">
        <v>5602</v>
      </c>
      <c r="B2680" t="s">
        <v>2158</v>
      </c>
      <c r="D2680" t="s">
        <v>5841</v>
      </c>
      <c r="V2680" t="s">
        <v>16</v>
      </c>
      <c r="W2680" t="s">
        <v>3692</v>
      </c>
      <c r="X2680" t="s">
        <v>3693</v>
      </c>
      <c r="Y2680" t="s">
        <v>3692</v>
      </c>
      <c r="Z2680" t="s">
        <v>3694</v>
      </c>
      <c r="AA2680" t="s">
        <v>3598</v>
      </c>
      <c r="AB2680" t="s">
        <v>3777</v>
      </c>
    </row>
    <row r="2681" spans="1:28" ht="15" hidden="1" customHeight="1" x14ac:dyDescent="0.2">
      <c r="A2681" s="93" t="s">
        <v>5602</v>
      </c>
      <c r="B2681" t="s">
        <v>2158</v>
      </c>
      <c r="D2681" t="s">
        <v>5841</v>
      </c>
      <c r="V2681" t="s">
        <v>16</v>
      </c>
      <c r="W2681" t="s">
        <v>3692</v>
      </c>
      <c r="X2681" t="s">
        <v>3693</v>
      </c>
      <c r="Y2681" t="s">
        <v>3692</v>
      </c>
      <c r="Z2681" t="s">
        <v>3694</v>
      </c>
      <c r="AA2681" t="s">
        <v>3600</v>
      </c>
      <c r="AB2681" t="s">
        <v>3778</v>
      </c>
    </row>
    <row r="2682" spans="1:28" ht="15" hidden="1" customHeight="1" x14ac:dyDescent="0.2">
      <c r="A2682" s="93" t="s">
        <v>5602</v>
      </c>
      <c r="B2682" t="s">
        <v>2158</v>
      </c>
      <c r="D2682" t="s">
        <v>5841</v>
      </c>
      <c r="V2682" t="s">
        <v>16</v>
      </c>
      <c r="W2682" t="s">
        <v>3692</v>
      </c>
      <c r="X2682" t="s">
        <v>3693</v>
      </c>
      <c r="Y2682" t="s">
        <v>3692</v>
      </c>
      <c r="Z2682" t="s">
        <v>3694</v>
      </c>
      <c r="AA2682" t="s">
        <v>3602</v>
      </c>
      <c r="AB2682" t="s">
        <v>3779</v>
      </c>
    </row>
    <row r="2683" spans="1:28" ht="15" hidden="1" customHeight="1" x14ac:dyDescent="0.2">
      <c r="A2683" s="93" t="s">
        <v>5602</v>
      </c>
      <c r="B2683" t="s">
        <v>2158</v>
      </c>
      <c r="D2683" t="s">
        <v>5841</v>
      </c>
      <c r="V2683" t="s">
        <v>16</v>
      </c>
      <c r="W2683" t="s">
        <v>3692</v>
      </c>
      <c r="X2683" t="s">
        <v>3693</v>
      </c>
      <c r="Y2683" t="s">
        <v>3692</v>
      </c>
      <c r="Z2683" t="s">
        <v>3694</v>
      </c>
      <c r="AA2683" t="s">
        <v>3604</v>
      </c>
      <c r="AB2683" t="s">
        <v>3780</v>
      </c>
    </row>
    <row r="2684" spans="1:28" ht="15" hidden="1" customHeight="1" x14ac:dyDescent="0.2">
      <c r="A2684" s="93" t="s">
        <v>5602</v>
      </c>
      <c r="B2684" t="s">
        <v>2158</v>
      </c>
      <c r="D2684" t="s">
        <v>5841</v>
      </c>
      <c r="V2684" t="s">
        <v>16</v>
      </c>
      <c r="W2684" t="s">
        <v>3692</v>
      </c>
      <c r="X2684" t="s">
        <v>3693</v>
      </c>
      <c r="Y2684" t="s">
        <v>3692</v>
      </c>
      <c r="Z2684" t="s">
        <v>3694</v>
      </c>
      <c r="AA2684" t="s">
        <v>3606</v>
      </c>
      <c r="AB2684" t="s">
        <v>3781</v>
      </c>
    </row>
    <row r="2685" spans="1:28" ht="15" hidden="1" customHeight="1" x14ac:dyDescent="0.2">
      <c r="A2685" s="93" t="s">
        <v>5602</v>
      </c>
      <c r="B2685" t="s">
        <v>2158</v>
      </c>
      <c r="D2685" t="s">
        <v>5841</v>
      </c>
      <c r="V2685" t="s">
        <v>16</v>
      </c>
      <c r="W2685" t="s">
        <v>3692</v>
      </c>
      <c r="X2685" t="s">
        <v>3693</v>
      </c>
      <c r="Y2685" t="s">
        <v>3692</v>
      </c>
      <c r="Z2685" t="s">
        <v>3694</v>
      </c>
      <c r="AA2685" t="s">
        <v>3608</v>
      </c>
      <c r="AB2685" t="s">
        <v>3782</v>
      </c>
    </row>
    <row r="2686" spans="1:28" ht="15" hidden="1" customHeight="1" x14ac:dyDescent="0.2">
      <c r="A2686" s="93" t="s">
        <v>5602</v>
      </c>
      <c r="B2686" t="s">
        <v>2158</v>
      </c>
      <c r="D2686" t="s">
        <v>5841</v>
      </c>
      <c r="V2686" t="s">
        <v>16</v>
      </c>
      <c r="W2686" t="s">
        <v>3692</v>
      </c>
      <c r="X2686" t="s">
        <v>3693</v>
      </c>
      <c r="Y2686" t="s">
        <v>3692</v>
      </c>
      <c r="Z2686" t="s">
        <v>3694</v>
      </c>
      <c r="AA2686" t="s">
        <v>3610</v>
      </c>
      <c r="AB2686" t="s">
        <v>3783</v>
      </c>
    </row>
    <row r="2687" spans="1:28" ht="15" hidden="1" customHeight="1" x14ac:dyDescent="0.2">
      <c r="A2687" s="93" t="s">
        <v>5602</v>
      </c>
      <c r="B2687" t="s">
        <v>2158</v>
      </c>
      <c r="D2687" t="s">
        <v>5841</v>
      </c>
      <c r="V2687" t="s">
        <v>16</v>
      </c>
      <c r="W2687" t="s">
        <v>3692</v>
      </c>
      <c r="X2687" t="s">
        <v>3693</v>
      </c>
      <c r="Y2687" t="s">
        <v>3692</v>
      </c>
      <c r="Z2687" t="s">
        <v>3694</v>
      </c>
      <c r="AA2687" t="s">
        <v>3612</v>
      </c>
      <c r="AB2687" t="s">
        <v>3784</v>
      </c>
    </row>
    <row r="2688" spans="1:28" ht="15" hidden="1" customHeight="1" x14ac:dyDescent="0.2">
      <c r="A2688" s="93" t="s">
        <v>5602</v>
      </c>
      <c r="B2688" t="s">
        <v>2158</v>
      </c>
      <c r="D2688" t="s">
        <v>5841</v>
      </c>
      <c r="V2688" t="s">
        <v>16</v>
      </c>
      <c r="W2688" t="s">
        <v>3692</v>
      </c>
      <c r="X2688" t="s">
        <v>3693</v>
      </c>
      <c r="Y2688" t="s">
        <v>3692</v>
      </c>
      <c r="Z2688" t="s">
        <v>3694</v>
      </c>
      <c r="AA2688" t="s">
        <v>3614</v>
      </c>
      <c r="AB2688" t="s">
        <v>3785</v>
      </c>
    </row>
    <row r="2689" spans="1:28" ht="15" hidden="1" customHeight="1" x14ac:dyDescent="0.2">
      <c r="A2689" s="93" t="s">
        <v>5602</v>
      </c>
      <c r="B2689" t="s">
        <v>2158</v>
      </c>
      <c r="D2689" t="s">
        <v>5841</v>
      </c>
      <c r="V2689" t="s">
        <v>16</v>
      </c>
      <c r="W2689" t="s">
        <v>3692</v>
      </c>
      <c r="X2689" t="s">
        <v>3693</v>
      </c>
      <c r="Y2689" t="s">
        <v>3692</v>
      </c>
      <c r="Z2689" t="s">
        <v>3694</v>
      </c>
      <c r="AA2689" t="s">
        <v>3616</v>
      </c>
      <c r="AB2689" t="s">
        <v>3786</v>
      </c>
    </row>
    <row r="2690" spans="1:28" ht="15" hidden="1" customHeight="1" x14ac:dyDescent="0.2">
      <c r="A2690" s="93" t="s">
        <v>5602</v>
      </c>
      <c r="B2690" t="s">
        <v>2158</v>
      </c>
      <c r="D2690" t="s">
        <v>5841</v>
      </c>
      <c r="V2690" t="s">
        <v>16</v>
      </c>
      <c r="W2690" t="s">
        <v>3692</v>
      </c>
      <c r="X2690" t="s">
        <v>3693</v>
      </c>
      <c r="Y2690" t="s">
        <v>3692</v>
      </c>
      <c r="Z2690" t="s">
        <v>3694</v>
      </c>
      <c r="AA2690" t="s">
        <v>3630</v>
      </c>
      <c r="AB2690" t="s">
        <v>3787</v>
      </c>
    </row>
    <row r="2691" spans="1:28" ht="15" hidden="1" customHeight="1" x14ac:dyDescent="0.2">
      <c r="A2691" s="93" t="s">
        <v>5602</v>
      </c>
      <c r="B2691" t="s">
        <v>2158</v>
      </c>
      <c r="D2691" t="s">
        <v>5841</v>
      </c>
      <c r="V2691" t="s">
        <v>16</v>
      </c>
      <c r="W2691" t="s">
        <v>3692</v>
      </c>
      <c r="X2691" t="s">
        <v>3693</v>
      </c>
      <c r="Y2691" t="s">
        <v>3692</v>
      </c>
      <c r="Z2691" t="s">
        <v>3694</v>
      </c>
      <c r="AA2691" t="s">
        <v>3788</v>
      </c>
      <c r="AB2691" t="s">
        <v>3789</v>
      </c>
    </row>
    <row r="2692" spans="1:28" ht="15" hidden="1" customHeight="1" x14ac:dyDescent="0.2">
      <c r="A2692" s="93" t="s">
        <v>5602</v>
      </c>
      <c r="B2692" t="s">
        <v>2158</v>
      </c>
      <c r="D2692" t="s">
        <v>5841</v>
      </c>
      <c r="V2692" t="s">
        <v>16</v>
      </c>
      <c r="W2692" t="s">
        <v>3692</v>
      </c>
      <c r="X2692" t="s">
        <v>3693</v>
      </c>
      <c r="Y2692" t="s">
        <v>3692</v>
      </c>
      <c r="Z2692" t="s">
        <v>3694</v>
      </c>
      <c r="AA2692" t="s">
        <v>3620</v>
      </c>
      <c r="AB2692" t="s">
        <v>3790</v>
      </c>
    </row>
    <row r="2693" spans="1:28" ht="15" hidden="1" customHeight="1" x14ac:dyDescent="0.2">
      <c r="A2693" s="93" t="s">
        <v>5602</v>
      </c>
      <c r="B2693" t="s">
        <v>2158</v>
      </c>
      <c r="D2693" t="s">
        <v>5841</v>
      </c>
      <c r="V2693" t="s">
        <v>16</v>
      </c>
      <c r="W2693" t="s">
        <v>3692</v>
      </c>
      <c r="X2693" t="s">
        <v>3693</v>
      </c>
      <c r="Y2693" t="s">
        <v>3692</v>
      </c>
      <c r="Z2693" t="s">
        <v>3694</v>
      </c>
      <c r="AA2693" t="s">
        <v>3622</v>
      </c>
      <c r="AB2693" t="s">
        <v>3791</v>
      </c>
    </row>
    <row r="2694" spans="1:28" ht="15" hidden="1" customHeight="1" x14ac:dyDescent="0.2">
      <c r="A2694" s="93" t="s">
        <v>5602</v>
      </c>
      <c r="B2694" t="s">
        <v>2158</v>
      </c>
      <c r="D2694" t="s">
        <v>5841</v>
      </c>
      <c r="V2694" t="s">
        <v>16</v>
      </c>
      <c r="W2694" t="s">
        <v>3692</v>
      </c>
      <c r="X2694" t="s">
        <v>3693</v>
      </c>
      <c r="Y2694" t="s">
        <v>3692</v>
      </c>
      <c r="Z2694" t="s">
        <v>3694</v>
      </c>
      <c r="AA2694" t="s">
        <v>3624</v>
      </c>
      <c r="AB2694" t="s">
        <v>3792</v>
      </c>
    </row>
    <row r="2695" spans="1:28" ht="15" hidden="1" customHeight="1" x14ac:dyDescent="0.2">
      <c r="A2695" s="93" t="s">
        <v>5602</v>
      </c>
      <c r="B2695" t="s">
        <v>2158</v>
      </c>
      <c r="D2695" t="s">
        <v>5841</v>
      </c>
      <c r="V2695" t="s">
        <v>16</v>
      </c>
      <c r="W2695" t="s">
        <v>3692</v>
      </c>
      <c r="X2695" t="s">
        <v>3693</v>
      </c>
      <c r="Y2695" t="s">
        <v>3692</v>
      </c>
      <c r="Z2695" t="s">
        <v>3694</v>
      </c>
      <c r="AA2695" t="s">
        <v>3626</v>
      </c>
      <c r="AB2695" t="s">
        <v>3793</v>
      </c>
    </row>
    <row r="2696" spans="1:28" ht="15" hidden="1" customHeight="1" x14ac:dyDescent="0.2">
      <c r="A2696" s="93" t="s">
        <v>5602</v>
      </c>
      <c r="B2696" t="s">
        <v>2158</v>
      </c>
      <c r="D2696" t="s">
        <v>5841</v>
      </c>
      <c r="V2696" t="s">
        <v>16</v>
      </c>
      <c r="W2696" t="s">
        <v>3692</v>
      </c>
      <c r="X2696" t="s">
        <v>3693</v>
      </c>
      <c r="Y2696" t="s">
        <v>3692</v>
      </c>
      <c r="Z2696" t="s">
        <v>3694</v>
      </c>
      <c r="AA2696" t="s">
        <v>3628</v>
      </c>
      <c r="AB2696" t="s">
        <v>3794</v>
      </c>
    </row>
    <row r="2697" spans="1:28" ht="15" hidden="1" customHeight="1" x14ac:dyDescent="0.2">
      <c r="A2697" s="93" t="s">
        <v>5602</v>
      </c>
      <c r="B2697" t="s">
        <v>2158</v>
      </c>
      <c r="D2697" t="s">
        <v>5841</v>
      </c>
      <c r="V2697" t="s">
        <v>16</v>
      </c>
      <c r="W2697" t="s">
        <v>3692</v>
      </c>
      <c r="X2697" t="s">
        <v>3693</v>
      </c>
      <c r="Y2697" t="s">
        <v>3692</v>
      </c>
      <c r="Z2697" t="s">
        <v>3694</v>
      </c>
      <c r="AA2697" t="s">
        <v>3632</v>
      </c>
      <c r="AB2697" t="s">
        <v>3795</v>
      </c>
    </row>
    <row r="2698" spans="1:28" ht="15" hidden="1" customHeight="1" x14ac:dyDescent="0.2">
      <c r="A2698" s="93" t="s">
        <v>5602</v>
      </c>
      <c r="B2698" t="s">
        <v>2158</v>
      </c>
      <c r="D2698" t="s">
        <v>5841</v>
      </c>
      <c r="V2698" t="s">
        <v>16</v>
      </c>
      <c r="W2698" t="s">
        <v>3692</v>
      </c>
      <c r="X2698" t="s">
        <v>3693</v>
      </c>
      <c r="Y2698" t="s">
        <v>3692</v>
      </c>
      <c r="Z2698" t="s">
        <v>3694</v>
      </c>
      <c r="AA2698" t="s">
        <v>3634</v>
      </c>
      <c r="AB2698" t="s">
        <v>3796</v>
      </c>
    </row>
    <row r="2699" spans="1:28" ht="15" hidden="1" customHeight="1" x14ac:dyDescent="0.2">
      <c r="A2699" s="93" t="s">
        <v>5602</v>
      </c>
      <c r="B2699" t="s">
        <v>2158</v>
      </c>
      <c r="D2699" t="s">
        <v>5841</v>
      </c>
      <c r="V2699" t="s">
        <v>16</v>
      </c>
      <c r="W2699" t="s">
        <v>3692</v>
      </c>
      <c r="X2699" t="s">
        <v>3693</v>
      </c>
      <c r="Y2699" t="s">
        <v>3692</v>
      </c>
      <c r="Z2699" t="s">
        <v>3694</v>
      </c>
      <c r="AA2699" t="s">
        <v>3636</v>
      </c>
      <c r="AB2699" t="s">
        <v>3797</v>
      </c>
    </row>
    <row r="2700" spans="1:28" ht="15" hidden="1" customHeight="1" x14ac:dyDescent="0.2">
      <c r="A2700" s="93" t="s">
        <v>5602</v>
      </c>
      <c r="B2700" t="s">
        <v>2158</v>
      </c>
      <c r="D2700" t="s">
        <v>5841</v>
      </c>
      <c r="V2700" t="s">
        <v>16</v>
      </c>
      <c r="W2700" t="s">
        <v>3692</v>
      </c>
      <c r="X2700" t="s">
        <v>3693</v>
      </c>
      <c r="Y2700" t="s">
        <v>3692</v>
      </c>
      <c r="Z2700" t="s">
        <v>3694</v>
      </c>
      <c r="AA2700" t="s">
        <v>3638</v>
      </c>
      <c r="AB2700" t="s">
        <v>3798</v>
      </c>
    </row>
    <row r="2701" spans="1:28" ht="15" hidden="1" customHeight="1" x14ac:dyDescent="0.2">
      <c r="A2701" s="93" t="s">
        <v>5602</v>
      </c>
      <c r="B2701" t="s">
        <v>2158</v>
      </c>
      <c r="D2701" t="s">
        <v>5841</v>
      </c>
      <c r="V2701" t="s">
        <v>16</v>
      </c>
      <c r="W2701" t="s">
        <v>3692</v>
      </c>
      <c r="X2701" t="s">
        <v>3693</v>
      </c>
      <c r="Y2701" t="s">
        <v>3692</v>
      </c>
      <c r="Z2701" t="s">
        <v>3694</v>
      </c>
      <c r="AA2701" t="s">
        <v>3640</v>
      </c>
      <c r="AB2701" t="s">
        <v>3799</v>
      </c>
    </row>
    <row r="2702" spans="1:28" ht="15" hidden="1" customHeight="1" x14ac:dyDescent="0.2">
      <c r="A2702" s="93" t="s">
        <v>5602</v>
      </c>
      <c r="B2702" t="s">
        <v>2158</v>
      </c>
      <c r="D2702" t="s">
        <v>5841</v>
      </c>
      <c r="V2702" t="s">
        <v>16</v>
      </c>
      <c r="W2702" t="s">
        <v>3692</v>
      </c>
      <c r="X2702" t="s">
        <v>3693</v>
      </c>
      <c r="Y2702" t="s">
        <v>3692</v>
      </c>
      <c r="Z2702" t="s">
        <v>3694</v>
      </c>
      <c r="AA2702" t="s">
        <v>3800</v>
      </c>
      <c r="AB2702" t="s">
        <v>3801</v>
      </c>
    </row>
    <row r="2703" spans="1:28" ht="15" hidden="1" customHeight="1" x14ac:dyDescent="0.2">
      <c r="A2703" s="93" t="s">
        <v>5602</v>
      </c>
      <c r="B2703" t="s">
        <v>2158</v>
      </c>
      <c r="D2703" t="s">
        <v>5841</v>
      </c>
      <c r="V2703" t="s">
        <v>16</v>
      </c>
      <c r="W2703" t="s">
        <v>3692</v>
      </c>
      <c r="X2703" t="s">
        <v>3693</v>
      </c>
      <c r="Y2703" t="s">
        <v>3692</v>
      </c>
      <c r="Z2703" t="s">
        <v>3694</v>
      </c>
      <c r="AA2703" t="s">
        <v>3644</v>
      </c>
      <c r="AB2703" t="s">
        <v>3802</v>
      </c>
    </row>
    <row r="2704" spans="1:28" ht="15" hidden="1" customHeight="1" x14ac:dyDescent="0.2">
      <c r="A2704" s="93" t="s">
        <v>5602</v>
      </c>
      <c r="B2704" t="s">
        <v>2158</v>
      </c>
      <c r="D2704" t="s">
        <v>5841</v>
      </c>
      <c r="V2704" t="s">
        <v>16</v>
      </c>
      <c r="W2704" t="s">
        <v>3692</v>
      </c>
      <c r="X2704" t="s">
        <v>3693</v>
      </c>
      <c r="Y2704" t="s">
        <v>3692</v>
      </c>
      <c r="Z2704" t="s">
        <v>3694</v>
      </c>
      <c r="AA2704" t="s">
        <v>3646</v>
      </c>
      <c r="AB2704" t="s">
        <v>3803</v>
      </c>
    </row>
    <row r="2705" spans="1:28" ht="15" hidden="1" customHeight="1" x14ac:dyDescent="0.2">
      <c r="A2705" s="93" t="s">
        <v>5602</v>
      </c>
      <c r="B2705" t="s">
        <v>2158</v>
      </c>
      <c r="D2705" t="s">
        <v>5841</v>
      </c>
      <c r="V2705" t="s">
        <v>16</v>
      </c>
      <c r="W2705" t="s">
        <v>3692</v>
      </c>
      <c r="X2705" t="s">
        <v>3693</v>
      </c>
      <c r="Y2705" t="s">
        <v>3692</v>
      </c>
      <c r="Z2705" t="s">
        <v>3694</v>
      </c>
      <c r="AA2705" t="s">
        <v>3648</v>
      </c>
      <c r="AB2705" t="s">
        <v>3804</v>
      </c>
    </row>
    <row r="2706" spans="1:28" ht="15" hidden="1" customHeight="1" x14ac:dyDescent="0.2">
      <c r="A2706" s="93" t="s">
        <v>5602</v>
      </c>
      <c r="B2706" t="s">
        <v>2158</v>
      </c>
      <c r="D2706" t="s">
        <v>5841</v>
      </c>
      <c r="V2706" t="s">
        <v>16</v>
      </c>
      <c r="W2706" t="s">
        <v>3692</v>
      </c>
      <c r="X2706" t="s">
        <v>3693</v>
      </c>
      <c r="Y2706" t="s">
        <v>3692</v>
      </c>
      <c r="Z2706" t="s">
        <v>3694</v>
      </c>
      <c r="AA2706" t="s">
        <v>3650</v>
      </c>
      <c r="AB2706" t="s">
        <v>3805</v>
      </c>
    </row>
    <row r="2707" spans="1:28" ht="15" hidden="1" customHeight="1" x14ac:dyDescent="0.2">
      <c r="A2707" s="93" t="s">
        <v>5602</v>
      </c>
      <c r="B2707" t="s">
        <v>2158</v>
      </c>
      <c r="D2707" t="s">
        <v>5841</v>
      </c>
      <c r="V2707" t="s">
        <v>16</v>
      </c>
      <c r="W2707" t="s">
        <v>3692</v>
      </c>
      <c r="X2707" t="s">
        <v>3693</v>
      </c>
      <c r="Y2707" t="s">
        <v>3692</v>
      </c>
      <c r="Z2707" t="s">
        <v>3694</v>
      </c>
      <c r="AA2707" t="s">
        <v>3652</v>
      </c>
      <c r="AB2707" t="s">
        <v>3806</v>
      </c>
    </row>
    <row r="2708" spans="1:28" ht="15" hidden="1" customHeight="1" x14ac:dyDescent="0.2">
      <c r="A2708" s="93" t="s">
        <v>5602</v>
      </c>
      <c r="B2708" t="s">
        <v>2158</v>
      </c>
      <c r="D2708" t="s">
        <v>5841</v>
      </c>
      <c r="V2708" t="s">
        <v>16</v>
      </c>
      <c r="W2708" t="s">
        <v>3692</v>
      </c>
      <c r="X2708" t="s">
        <v>3693</v>
      </c>
      <c r="Y2708" t="s">
        <v>3692</v>
      </c>
      <c r="Z2708" t="s">
        <v>3694</v>
      </c>
      <c r="AA2708" t="s">
        <v>3654</v>
      </c>
      <c r="AB2708" t="s">
        <v>3807</v>
      </c>
    </row>
    <row r="2709" spans="1:28" ht="15" hidden="1" customHeight="1" x14ac:dyDescent="0.2">
      <c r="A2709" s="93" t="s">
        <v>5602</v>
      </c>
      <c r="B2709" t="s">
        <v>2158</v>
      </c>
      <c r="D2709" t="s">
        <v>5841</v>
      </c>
      <c r="V2709" t="s">
        <v>16</v>
      </c>
      <c r="W2709" t="s">
        <v>3692</v>
      </c>
      <c r="X2709" t="s">
        <v>3693</v>
      </c>
      <c r="Y2709" t="s">
        <v>3692</v>
      </c>
      <c r="Z2709" t="s">
        <v>3694</v>
      </c>
      <c r="AA2709" t="s">
        <v>3656</v>
      </c>
      <c r="AB2709" t="s">
        <v>3808</v>
      </c>
    </row>
    <row r="2710" spans="1:28" ht="15" hidden="1" customHeight="1" x14ac:dyDescent="0.2">
      <c r="A2710" s="93" t="s">
        <v>5602</v>
      </c>
      <c r="B2710" t="s">
        <v>2158</v>
      </c>
      <c r="D2710" t="s">
        <v>5841</v>
      </c>
      <c r="V2710" t="s">
        <v>16</v>
      </c>
      <c r="W2710" t="s">
        <v>3692</v>
      </c>
      <c r="X2710" t="s">
        <v>3693</v>
      </c>
      <c r="Y2710" t="s">
        <v>3692</v>
      </c>
      <c r="Z2710" t="s">
        <v>3694</v>
      </c>
      <c r="AA2710" t="s">
        <v>3658</v>
      </c>
      <c r="AB2710" t="s">
        <v>3809</v>
      </c>
    </row>
    <row r="2711" spans="1:28" ht="15" hidden="1" customHeight="1" x14ac:dyDescent="0.2">
      <c r="A2711" s="93" t="s">
        <v>5602</v>
      </c>
      <c r="B2711" t="s">
        <v>2158</v>
      </c>
      <c r="D2711" t="s">
        <v>5841</v>
      </c>
      <c r="V2711" t="s">
        <v>16</v>
      </c>
      <c r="W2711" t="s">
        <v>3692</v>
      </c>
      <c r="X2711" t="s">
        <v>3693</v>
      </c>
      <c r="Y2711" t="s">
        <v>3692</v>
      </c>
      <c r="Z2711" t="s">
        <v>3694</v>
      </c>
      <c r="AA2711" t="s">
        <v>3660</v>
      </c>
      <c r="AB2711" t="s">
        <v>3810</v>
      </c>
    </row>
    <row r="2712" spans="1:28" ht="15" hidden="1" customHeight="1" x14ac:dyDescent="0.2">
      <c r="A2712" s="93" t="s">
        <v>5602</v>
      </c>
      <c r="B2712" t="s">
        <v>2158</v>
      </c>
      <c r="D2712" t="s">
        <v>5841</v>
      </c>
      <c r="V2712" t="s">
        <v>16</v>
      </c>
      <c r="W2712" t="s">
        <v>3692</v>
      </c>
      <c r="X2712" t="s">
        <v>3693</v>
      </c>
      <c r="Y2712" t="s">
        <v>3692</v>
      </c>
      <c r="Z2712" t="s">
        <v>3694</v>
      </c>
      <c r="AA2712" t="s">
        <v>3662</v>
      </c>
      <c r="AB2712" t="s">
        <v>3811</v>
      </c>
    </row>
    <row r="2713" spans="1:28" ht="15" hidden="1" customHeight="1" x14ac:dyDescent="0.2">
      <c r="A2713" s="93" t="s">
        <v>5602</v>
      </c>
      <c r="B2713" t="s">
        <v>2158</v>
      </c>
      <c r="D2713" t="s">
        <v>5841</v>
      </c>
      <c r="V2713" t="s">
        <v>16</v>
      </c>
      <c r="W2713" t="s">
        <v>3692</v>
      </c>
      <c r="X2713" t="s">
        <v>3693</v>
      </c>
      <c r="Y2713" t="s">
        <v>3692</v>
      </c>
      <c r="Z2713" t="s">
        <v>3694</v>
      </c>
      <c r="AA2713" t="s">
        <v>3664</v>
      </c>
      <c r="AB2713" t="s">
        <v>3812</v>
      </c>
    </row>
    <row r="2714" spans="1:28" ht="15" hidden="1" customHeight="1" x14ac:dyDescent="0.2">
      <c r="A2714" s="93" t="s">
        <v>5602</v>
      </c>
      <c r="B2714" t="s">
        <v>2158</v>
      </c>
      <c r="D2714" t="s">
        <v>5841</v>
      </c>
      <c r="V2714" t="s">
        <v>16</v>
      </c>
      <c r="W2714" t="s">
        <v>3692</v>
      </c>
      <c r="X2714" t="s">
        <v>3693</v>
      </c>
      <c r="Y2714" t="s">
        <v>3692</v>
      </c>
      <c r="Z2714" t="s">
        <v>3694</v>
      </c>
      <c r="AA2714" t="s">
        <v>3666</v>
      </c>
      <c r="AB2714" t="s">
        <v>3813</v>
      </c>
    </row>
    <row r="2715" spans="1:28" ht="15" hidden="1" customHeight="1" x14ac:dyDescent="0.2">
      <c r="A2715" s="93" t="s">
        <v>5602</v>
      </c>
      <c r="B2715" t="s">
        <v>2158</v>
      </c>
      <c r="D2715" t="s">
        <v>5841</v>
      </c>
      <c r="V2715" t="s">
        <v>16</v>
      </c>
      <c r="W2715" t="s">
        <v>3692</v>
      </c>
      <c r="X2715" t="s">
        <v>3693</v>
      </c>
      <c r="Y2715" t="s">
        <v>3692</v>
      </c>
      <c r="Z2715" t="s">
        <v>3694</v>
      </c>
      <c r="AA2715" t="s">
        <v>3668</v>
      </c>
      <c r="AB2715" t="s">
        <v>3814</v>
      </c>
    </row>
    <row r="2716" spans="1:28" ht="15" hidden="1" customHeight="1" x14ac:dyDescent="0.2">
      <c r="A2716" s="93" t="s">
        <v>5602</v>
      </c>
      <c r="B2716" t="s">
        <v>2158</v>
      </c>
      <c r="D2716" t="s">
        <v>5841</v>
      </c>
      <c r="V2716" t="s">
        <v>16</v>
      </c>
      <c r="W2716" t="s">
        <v>3692</v>
      </c>
      <c r="X2716" t="s">
        <v>3693</v>
      </c>
      <c r="Y2716" t="s">
        <v>3692</v>
      </c>
      <c r="Z2716" t="s">
        <v>3694</v>
      </c>
      <c r="AA2716" t="s">
        <v>3670</v>
      </c>
      <c r="AB2716" t="s">
        <v>3815</v>
      </c>
    </row>
    <row r="2717" spans="1:28" ht="15" hidden="1" customHeight="1" x14ac:dyDescent="0.2">
      <c r="A2717" s="93" t="s">
        <v>5602</v>
      </c>
      <c r="B2717" t="s">
        <v>2158</v>
      </c>
      <c r="D2717" t="s">
        <v>5841</v>
      </c>
      <c r="V2717" t="s">
        <v>16</v>
      </c>
      <c r="W2717" t="s">
        <v>3692</v>
      </c>
      <c r="X2717" t="s">
        <v>3693</v>
      </c>
      <c r="Y2717" t="s">
        <v>3692</v>
      </c>
      <c r="Z2717" t="s">
        <v>3694</v>
      </c>
      <c r="AA2717" t="s">
        <v>3672</v>
      </c>
      <c r="AB2717" t="s">
        <v>3816</v>
      </c>
    </row>
    <row r="2718" spans="1:28" ht="15" hidden="1" customHeight="1" x14ac:dyDescent="0.2">
      <c r="A2718" s="93" t="s">
        <v>5602</v>
      </c>
      <c r="B2718" t="s">
        <v>2158</v>
      </c>
      <c r="D2718" t="s">
        <v>5841</v>
      </c>
      <c r="V2718" t="s">
        <v>16</v>
      </c>
      <c r="W2718" t="s">
        <v>3692</v>
      </c>
      <c r="X2718" t="s">
        <v>3693</v>
      </c>
      <c r="Y2718" t="s">
        <v>3692</v>
      </c>
      <c r="Z2718" t="s">
        <v>3694</v>
      </c>
      <c r="AA2718" t="s">
        <v>3674</v>
      </c>
      <c r="AB2718" t="s">
        <v>3817</v>
      </c>
    </row>
    <row r="2719" spans="1:28" ht="15" hidden="1" customHeight="1" x14ac:dyDescent="0.2">
      <c r="A2719" s="93" t="s">
        <v>5602</v>
      </c>
      <c r="B2719" t="s">
        <v>2158</v>
      </c>
      <c r="D2719" t="s">
        <v>5841</v>
      </c>
      <c r="V2719" t="s">
        <v>16</v>
      </c>
      <c r="W2719" t="s">
        <v>3692</v>
      </c>
      <c r="X2719" t="s">
        <v>3693</v>
      </c>
      <c r="Y2719" t="s">
        <v>3692</v>
      </c>
      <c r="Z2719" t="s">
        <v>3694</v>
      </c>
      <c r="AA2719" t="s">
        <v>3676</v>
      </c>
      <c r="AB2719" t="s">
        <v>3818</v>
      </c>
    </row>
    <row r="2720" spans="1:28" ht="15" hidden="1" customHeight="1" x14ac:dyDescent="0.2">
      <c r="A2720" s="93" t="s">
        <v>5602</v>
      </c>
      <c r="B2720" t="s">
        <v>2158</v>
      </c>
      <c r="D2720" t="s">
        <v>5841</v>
      </c>
      <c r="V2720" t="s">
        <v>16</v>
      </c>
      <c r="W2720" t="s">
        <v>3692</v>
      </c>
      <c r="X2720" t="s">
        <v>3693</v>
      </c>
      <c r="Y2720" t="s">
        <v>3692</v>
      </c>
      <c r="Z2720" t="s">
        <v>3694</v>
      </c>
      <c r="AA2720" t="s">
        <v>3678</v>
      </c>
      <c r="AB2720" t="s">
        <v>3819</v>
      </c>
    </row>
    <row r="2721" spans="1:28" ht="15" hidden="1" customHeight="1" x14ac:dyDescent="0.2">
      <c r="A2721" s="93" t="s">
        <v>5602</v>
      </c>
      <c r="B2721" t="s">
        <v>2158</v>
      </c>
      <c r="D2721" t="s">
        <v>5841</v>
      </c>
      <c r="V2721" t="s">
        <v>16</v>
      </c>
      <c r="W2721" t="s">
        <v>3692</v>
      </c>
      <c r="X2721" t="s">
        <v>3693</v>
      </c>
      <c r="Y2721" t="s">
        <v>3692</v>
      </c>
      <c r="Z2721" t="s">
        <v>3694</v>
      </c>
      <c r="AA2721" t="s">
        <v>3680</v>
      </c>
      <c r="AB2721" t="s">
        <v>3820</v>
      </c>
    </row>
    <row r="2722" spans="1:28" ht="15" hidden="1" customHeight="1" x14ac:dyDescent="0.2">
      <c r="A2722" s="93" t="s">
        <v>5602</v>
      </c>
      <c r="B2722" t="s">
        <v>2158</v>
      </c>
      <c r="D2722" t="s">
        <v>5841</v>
      </c>
      <c r="V2722" t="s">
        <v>16</v>
      </c>
      <c r="W2722" t="s">
        <v>3692</v>
      </c>
      <c r="X2722" t="s">
        <v>3693</v>
      </c>
      <c r="Y2722" t="s">
        <v>3692</v>
      </c>
      <c r="Z2722" t="s">
        <v>3694</v>
      </c>
      <c r="AA2722" t="s">
        <v>3682</v>
      </c>
      <c r="AB2722" t="s">
        <v>3821</v>
      </c>
    </row>
    <row r="2723" spans="1:28" ht="15" hidden="1" customHeight="1" x14ac:dyDescent="0.2">
      <c r="A2723" s="93" t="s">
        <v>5602</v>
      </c>
      <c r="B2723" t="s">
        <v>2158</v>
      </c>
      <c r="D2723" t="s">
        <v>5841</v>
      </c>
      <c r="V2723" t="s">
        <v>16</v>
      </c>
      <c r="W2723" t="s">
        <v>3692</v>
      </c>
      <c r="X2723" t="s">
        <v>3693</v>
      </c>
      <c r="Y2723" t="s">
        <v>3692</v>
      </c>
      <c r="Z2723" t="s">
        <v>3694</v>
      </c>
      <c r="AA2723" t="s">
        <v>3684</v>
      </c>
      <c r="AB2723" t="s">
        <v>3822</v>
      </c>
    </row>
    <row r="2724" spans="1:28" ht="15" hidden="1" customHeight="1" x14ac:dyDescent="0.2">
      <c r="A2724" s="93" t="s">
        <v>5602</v>
      </c>
      <c r="B2724" t="s">
        <v>2158</v>
      </c>
      <c r="D2724" t="s">
        <v>5841</v>
      </c>
      <c r="V2724" t="s">
        <v>16</v>
      </c>
      <c r="W2724" t="s">
        <v>3692</v>
      </c>
      <c r="X2724" t="s">
        <v>3693</v>
      </c>
      <c r="Y2724" t="s">
        <v>3692</v>
      </c>
      <c r="Z2724" t="s">
        <v>3694</v>
      </c>
      <c r="AA2724" t="s">
        <v>3686</v>
      </c>
      <c r="AB2724" t="s">
        <v>3823</v>
      </c>
    </row>
    <row r="2725" spans="1:28" ht="15" hidden="1" customHeight="1" x14ac:dyDescent="0.2">
      <c r="A2725" s="93" t="s">
        <v>5602</v>
      </c>
      <c r="B2725" t="s">
        <v>2158</v>
      </c>
      <c r="D2725" t="s">
        <v>5841</v>
      </c>
      <c r="V2725" t="s">
        <v>16</v>
      </c>
      <c r="W2725" t="s">
        <v>3692</v>
      </c>
      <c r="X2725" t="s">
        <v>3693</v>
      </c>
      <c r="Y2725" t="s">
        <v>3692</v>
      </c>
      <c r="Z2725" t="s">
        <v>3694</v>
      </c>
      <c r="AA2725" t="s">
        <v>3690</v>
      </c>
      <c r="AB2725" t="s">
        <v>3824</v>
      </c>
    </row>
    <row r="2726" spans="1:28" ht="15" hidden="1" customHeight="1" x14ac:dyDescent="0.2">
      <c r="A2726" s="93" t="s">
        <v>5602</v>
      </c>
      <c r="B2726" t="s">
        <v>2158</v>
      </c>
      <c r="D2726" t="s">
        <v>5641</v>
      </c>
      <c r="V2726" t="s">
        <v>16</v>
      </c>
      <c r="W2726" t="s">
        <v>5842</v>
      </c>
      <c r="X2726" t="s">
        <v>5843</v>
      </c>
      <c r="Y2726" t="s">
        <v>1015</v>
      </c>
      <c r="Z2726" t="s">
        <v>1015</v>
      </c>
      <c r="AA2726" t="s">
        <v>1015</v>
      </c>
      <c r="AB2726" t="s">
        <v>1015</v>
      </c>
    </row>
    <row r="2727" spans="1:28" ht="15" hidden="1" customHeight="1" x14ac:dyDescent="0.2">
      <c r="A2727" s="93" t="s">
        <v>5602</v>
      </c>
      <c r="B2727" t="s">
        <v>2158</v>
      </c>
      <c r="D2727" t="s">
        <v>5844</v>
      </c>
      <c r="V2727" t="s">
        <v>16</v>
      </c>
      <c r="W2727" t="s">
        <v>3825</v>
      </c>
      <c r="X2727" t="s">
        <v>3826</v>
      </c>
      <c r="Y2727" t="s">
        <v>3825</v>
      </c>
      <c r="Z2727" t="s">
        <v>3827</v>
      </c>
      <c r="AA2727" t="s">
        <v>3435</v>
      </c>
      <c r="AB2727" t="s">
        <v>3828</v>
      </c>
    </row>
    <row r="2728" spans="1:28" ht="15" hidden="1" customHeight="1" x14ac:dyDescent="0.2">
      <c r="A2728" s="93" t="s">
        <v>5602</v>
      </c>
      <c r="B2728" t="s">
        <v>2158</v>
      </c>
      <c r="D2728" t="s">
        <v>5844</v>
      </c>
      <c r="V2728" t="s">
        <v>16</v>
      </c>
      <c r="W2728" t="s">
        <v>3825</v>
      </c>
      <c r="X2728" t="s">
        <v>3826</v>
      </c>
      <c r="Y2728" t="s">
        <v>3825</v>
      </c>
      <c r="Z2728" t="s">
        <v>3827</v>
      </c>
      <c r="AA2728" t="s">
        <v>3440</v>
      </c>
      <c r="AB2728" t="s">
        <v>3829</v>
      </c>
    </row>
    <row r="2729" spans="1:28" ht="15" hidden="1" customHeight="1" x14ac:dyDescent="0.2">
      <c r="A2729" s="93" t="s">
        <v>5602</v>
      </c>
      <c r="B2729" t="s">
        <v>2158</v>
      </c>
      <c r="D2729" t="s">
        <v>5844</v>
      </c>
      <c r="V2729" t="s">
        <v>16</v>
      </c>
      <c r="W2729" t="s">
        <v>3825</v>
      </c>
      <c r="X2729" t="s">
        <v>3826</v>
      </c>
      <c r="Y2729" t="s">
        <v>3825</v>
      </c>
      <c r="Z2729" t="s">
        <v>3827</v>
      </c>
      <c r="AA2729" t="s">
        <v>3442</v>
      </c>
      <c r="AB2729" t="s">
        <v>3830</v>
      </c>
    </row>
    <row r="2730" spans="1:28" ht="15" hidden="1" customHeight="1" x14ac:dyDescent="0.2">
      <c r="A2730" s="93" t="s">
        <v>5602</v>
      </c>
      <c r="B2730" t="s">
        <v>2158</v>
      </c>
      <c r="D2730" t="s">
        <v>5844</v>
      </c>
      <c r="V2730" t="s">
        <v>16</v>
      </c>
      <c r="W2730" t="s">
        <v>3825</v>
      </c>
      <c r="X2730" t="s">
        <v>3826</v>
      </c>
      <c r="Y2730" t="s">
        <v>3825</v>
      </c>
      <c r="Z2730" t="s">
        <v>3827</v>
      </c>
      <c r="AA2730" t="s">
        <v>3444</v>
      </c>
      <c r="AB2730" t="s">
        <v>3831</v>
      </c>
    </row>
    <row r="2731" spans="1:28" ht="15" hidden="1" customHeight="1" x14ac:dyDescent="0.2">
      <c r="A2731" s="93" t="s">
        <v>5602</v>
      </c>
      <c r="B2731" t="s">
        <v>2158</v>
      </c>
      <c r="D2731" t="s">
        <v>5844</v>
      </c>
      <c r="V2731" t="s">
        <v>16</v>
      </c>
      <c r="W2731" t="s">
        <v>3825</v>
      </c>
      <c r="X2731" t="s">
        <v>3826</v>
      </c>
      <c r="Y2731" t="s">
        <v>3825</v>
      </c>
      <c r="Z2731" t="s">
        <v>3827</v>
      </c>
      <c r="AA2731" t="s">
        <v>3446</v>
      </c>
      <c r="AB2731" t="s">
        <v>3832</v>
      </c>
    </row>
    <row r="2732" spans="1:28" ht="15" hidden="1" customHeight="1" x14ac:dyDescent="0.2">
      <c r="A2732" s="93" t="s">
        <v>5602</v>
      </c>
      <c r="B2732" t="s">
        <v>2158</v>
      </c>
      <c r="D2732" t="s">
        <v>5844</v>
      </c>
      <c r="V2732" t="s">
        <v>16</v>
      </c>
      <c r="W2732" t="s">
        <v>3825</v>
      </c>
      <c r="X2732" t="s">
        <v>3826</v>
      </c>
      <c r="Y2732" t="s">
        <v>3825</v>
      </c>
      <c r="Z2732" t="s">
        <v>3827</v>
      </c>
      <c r="AA2732" t="s">
        <v>3448</v>
      </c>
      <c r="AB2732" t="s">
        <v>3833</v>
      </c>
    </row>
    <row r="2733" spans="1:28" ht="15" hidden="1" customHeight="1" x14ac:dyDescent="0.2">
      <c r="A2733" s="93" t="s">
        <v>5602</v>
      </c>
      <c r="B2733" t="s">
        <v>2158</v>
      </c>
      <c r="D2733" t="s">
        <v>5844</v>
      </c>
      <c r="V2733" t="s">
        <v>16</v>
      </c>
      <c r="W2733" t="s">
        <v>3825</v>
      </c>
      <c r="X2733" t="s">
        <v>3826</v>
      </c>
      <c r="Y2733" t="s">
        <v>3825</v>
      </c>
      <c r="Z2733" t="s">
        <v>3827</v>
      </c>
      <c r="AA2733" t="s">
        <v>3450</v>
      </c>
      <c r="AB2733" t="s">
        <v>3834</v>
      </c>
    </row>
    <row r="2734" spans="1:28" ht="15" hidden="1" customHeight="1" x14ac:dyDescent="0.2">
      <c r="A2734" s="93" t="s">
        <v>5602</v>
      </c>
      <c r="B2734" t="s">
        <v>2158</v>
      </c>
      <c r="D2734" t="s">
        <v>5844</v>
      </c>
      <c r="V2734" t="s">
        <v>16</v>
      </c>
      <c r="W2734" t="s">
        <v>3825</v>
      </c>
      <c r="X2734" t="s">
        <v>3826</v>
      </c>
      <c r="Y2734" t="s">
        <v>3825</v>
      </c>
      <c r="Z2734" t="s">
        <v>3827</v>
      </c>
      <c r="AA2734" t="s">
        <v>3452</v>
      </c>
      <c r="AB2734" t="s">
        <v>3835</v>
      </c>
    </row>
    <row r="2735" spans="1:28" ht="15" hidden="1" customHeight="1" x14ac:dyDescent="0.2">
      <c r="A2735" s="93" t="s">
        <v>5602</v>
      </c>
      <c r="B2735" t="s">
        <v>2158</v>
      </c>
      <c r="D2735" t="s">
        <v>5844</v>
      </c>
      <c r="V2735" t="s">
        <v>16</v>
      </c>
      <c r="W2735" t="s">
        <v>3825</v>
      </c>
      <c r="X2735" t="s">
        <v>3826</v>
      </c>
      <c r="Y2735" t="s">
        <v>3825</v>
      </c>
      <c r="Z2735" t="s">
        <v>3827</v>
      </c>
      <c r="AA2735" t="s">
        <v>3454</v>
      </c>
      <c r="AB2735" t="s">
        <v>3836</v>
      </c>
    </row>
    <row r="2736" spans="1:28" ht="15" hidden="1" customHeight="1" x14ac:dyDescent="0.2">
      <c r="A2736" s="93" t="s">
        <v>5602</v>
      </c>
      <c r="B2736" t="s">
        <v>2158</v>
      </c>
      <c r="D2736" t="s">
        <v>5844</v>
      </c>
      <c r="V2736" t="s">
        <v>16</v>
      </c>
      <c r="W2736" t="s">
        <v>3825</v>
      </c>
      <c r="X2736" t="s">
        <v>3826</v>
      </c>
      <c r="Y2736" t="s">
        <v>3825</v>
      </c>
      <c r="Z2736" t="s">
        <v>3827</v>
      </c>
      <c r="AA2736" t="s">
        <v>3456</v>
      </c>
      <c r="AB2736" t="s">
        <v>3837</v>
      </c>
    </row>
    <row r="2737" spans="1:28" ht="15" hidden="1" customHeight="1" x14ac:dyDescent="0.2">
      <c r="A2737" s="93" t="s">
        <v>5602</v>
      </c>
      <c r="B2737" t="s">
        <v>2158</v>
      </c>
      <c r="D2737" t="s">
        <v>5844</v>
      </c>
      <c r="V2737" t="s">
        <v>16</v>
      </c>
      <c r="W2737" t="s">
        <v>3825</v>
      </c>
      <c r="X2737" t="s">
        <v>3826</v>
      </c>
      <c r="Y2737" t="s">
        <v>3825</v>
      </c>
      <c r="Z2737" t="s">
        <v>3827</v>
      </c>
      <c r="AA2737" t="s">
        <v>3458</v>
      </c>
      <c r="AB2737" t="s">
        <v>3838</v>
      </c>
    </row>
    <row r="2738" spans="1:28" ht="15" hidden="1" customHeight="1" x14ac:dyDescent="0.2">
      <c r="A2738" s="93" t="s">
        <v>5602</v>
      </c>
      <c r="B2738" t="s">
        <v>2158</v>
      </c>
      <c r="D2738" t="s">
        <v>5844</v>
      </c>
      <c r="V2738" t="s">
        <v>16</v>
      </c>
      <c r="W2738" t="s">
        <v>3825</v>
      </c>
      <c r="X2738" t="s">
        <v>3826</v>
      </c>
      <c r="Y2738" t="s">
        <v>3825</v>
      </c>
      <c r="Z2738" t="s">
        <v>3827</v>
      </c>
      <c r="AA2738" t="s">
        <v>3460</v>
      </c>
      <c r="AB2738" t="s">
        <v>3839</v>
      </c>
    </row>
    <row r="2739" spans="1:28" ht="15" hidden="1" customHeight="1" x14ac:dyDescent="0.2">
      <c r="A2739" s="93" t="s">
        <v>5602</v>
      </c>
      <c r="B2739" t="s">
        <v>2158</v>
      </c>
      <c r="D2739" t="s">
        <v>5844</v>
      </c>
      <c r="V2739" t="s">
        <v>16</v>
      </c>
      <c r="W2739" t="s">
        <v>3825</v>
      </c>
      <c r="X2739" t="s">
        <v>3826</v>
      </c>
      <c r="Y2739" t="s">
        <v>3825</v>
      </c>
      <c r="Z2739" t="s">
        <v>3827</v>
      </c>
      <c r="AA2739" t="s">
        <v>3462</v>
      </c>
      <c r="AB2739" t="s">
        <v>3840</v>
      </c>
    </row>
    <row r="2740" spans="1:28" ht="15" hidden="1" customHeight="1" x14ac:dyDescent="0.2">
      <c r="A2740" s="93" t="s">
        <v>5602</v>
      </c>
      <c r="B2740" t="s">
        <v>2158</v>
      </c>
      <c r="D2740" t="s">
        <v>5844</v>
      </c>
      <c r="V2740" t="s">
        <v>16</v>
      </c>
      <c r="W2740" t="s">
        <v>3825</v>
      </c>
      <c r="X2740" t="s">
        <v>3826</v>
      </c>
      <c r="Y2740" t="s">
        <v>3825</v>
      </c>
      <c r="Z2740" t="s">
        <v>3827</v>
      </c>
      <c r="AA2740" t="s">
        <v>3464</v>
      </c>
      <c r="AB2740" t="s">
        <v>3841</v>
      </c>
    </row>
    <row r="2741" spans="1:28" ht="15" hidden="1" customHeight="1" x14ac:dyDescent="0.2">
      <c r="A2741" s="93" t="s">
        <v>5602</v>
      </c>
      <c r="B2741" t="s">
        <v>2158</v>
      </c>
      <c r="D2741" t="s">
        <v>5844</v>
      </c>
      <c r="V2741" t="s">
        <v>16</v>
      </c>
      <c r="W2741" t="s">
        <v>3825</v>
      </c>
      <c r="X2741" t="s">
        <v>3826</v>
      </c>
      <c r="Y2741" t="s">
        <v>3825</v>
      </c>
      <c r="Z2741" t="s">
        <v>3827</v>
      </c>
      <c r="AA2741" t="s">
        <v>3466</v>
      </c>
      <c r="AB2741" t="s">
        <v>3842</v>
      </c>
    </row>
    <row r="2742" spans="1:28" ht="15" hidden="1" customHeight="1" x14ac:dyDescent="0.2">
      <c r="A2742" s="93" t="s">
        <v>5602</v>
      </c>
      <c r="B2742" t="s">
        <v>2158</v>
      </c>
      <c r="D2742" t="s">
        <v>5844</v>
      </c>
      <c r="V2742" t="s">
        <v>16</v>
      </c>
      <c r="W2742" t="s">
        <v>3825</v>
      </c>
      <c r="X2742" t="s">
        <v>3826</v>
      </c>
      <c r="Y2742" t="s">
        <v>3825</v>
      </c>
      <c r="Z2742" t="s">
        <v>3827</v>
      </c>
      <c r="AA2742" t="s">
        <v>3468</v>
      </c>
      <c r="AB2742" t="s">
        <v>3843</v>
      </c>
    </row>
    <row r="2743" spans="1:28" ht="15" hidden="1" customHeight="1" x14ac:dyDescent="0.2">
      <c r="A2743" s="93" t="s">
        <v>5602</v>
      </c>
      <c r="B2743" t="s">
        <v>2158</v>
      </c>
      <c r="D2743" t="s">
        <v>5844</v>
      </c>
      <c r="V2743" t="s">
        <v>16</v>
      </c>
      <c r="W2743" t="s">
        <v>3825</v>
      </c>
      <c r="X2743" t="s">
        <v>3826</v>
      </c>
      <c r="Y2743" t="s">
        <v>3825</v>
      </c>
      <c r="Z2743" t="s">
        <v>3827</v>
      </c>
      <c r="AA2743" t="s">
        <v>3470</v>
      </c>
      <c r="AB2743" t="s">
        <v>3844</v>
      </c>
    </row>
    <row r="2744" spans="1:28" ht="15" hidden="1" customHeight="1" x14ac:dyDescent="0.2">
      <c r="A2744" s="93" t="s">
        <v>5602</v>
      </c>
      <c r="B2744" t="s">
        <v>2158</v>
      </c>
      <c r="D2744" t="s">
        <v>5844</v>
      </c>
      <c r="V2744" t="s">
        <v>16</v>
      </c>
      <c r="W2744" t="s">
        <v>3825</v>
      </c>
      <c r="X2744" t="s">
        <v>3826</v>
      </c>
      <c r="Y2744" t="s">
        <v>3825</v>
      </c>
      <c r="Z2744" t="s">
        <v>3827</v>
      </c>
      <c r="AA2744" t="s">
        <v>3472</v>
      </c>
      <c r="AB2744" t="s">
        <v>3845</v>
      </c>
    </row>
    <row r="2745" spans="1:28" ht="15" hidden="1" customHeight="1" x14ac:dyDescent="0.2">
      <c r="A2745" s="93" t="s">
        <v>5602</v>
      </c>
      <c r="B2745" t="s">
        <v>2158</v>
      </c>
      <c r="D2745" t="s">
        <v>5844</v>
      </c>
      <c r="V2745" t="s">
        <v>16</v>
      </c>
      <c r="W2745" t="s">
        <v>3825</v>
      </c>
      <c r="X2745" t="s">
        <v>3826</v>
      </c>
      <c r="Y2745" t="s">
        <v>3825</v>
      </c>
      <c r="Z2745" t="s">
        <v>3827</v>
      </c>
      <c r="AA2745" t="s">
        <v>3474</v>
      </c>
      <c r="AB2745" t="s">
        <v>3846</v>
      </c>
    </row>
    <row r="2746" spans="1:28" ht="15" hidden="1" customHeight="1" x14ac:dyDescent="0.2">
      <c r="A2746" s="93" t="s">
        <v>5602</v>
      </c>
      <c r="B2746" t="s">
        <v>2158</v>
      </c>
      <c r="D2746" t="s">
        <v>5844</v>
      </c>
      <c r="V2746" t="s">
        <v>16</v>
      </c>
      <c r="W2746" t="s">
        <v>3825</v>
      </c>
      <c r="X2746" t="s">
        <v>3826</v>
      </c>
      <c r="Y2746" t="s">
        <v>3825</v>
      </c>
      <c r="Z2746" t="s">
        <v>3827</v>
      </c>
      <c r="AA2746" t="s">
        <v>3476</v>
      </c>
      <c r="AB2746" t="s">
        <v>3847</v>
      </c>
    </row>
    <row r="2747" spans="1:28" ht="15" hidden="1" customHeight="1" x14ac:dyDescent="0.2">
      <c r="A2747" s="93" t="s">
        <v>5602</v>
      </c>
      <c r="B2747" t="s">
        <v>2158</v>
      </c>
      <c r="D2747" t="s">
        <v>5844</v>
      </c>
      <c r="V2747" t="s">
        <v>16</v>
      </c>
      <c r="W2747" t="s">
        <v>3825</v>
      </c>
      <c r="X2747" t="s">
        <v>3826</v>
      </c>
      <c r="Y2747" t="s">
        <v>3825</v>
      </c>
      <c r="Z2747" t="s">
        <v>3827</v>
      </c>
      <c r="AA2747" t="s">
        <v>3478</v>
      </c>
      <c r="AB2747" t="s">
        <v>3848</v>
      </c>
    </row>
    <row r="2748" spans="1:28" ht="15" hidden="1" customHeight="1" x14ac:dyDescent="0.2">
      <c r="A2748" s="93" t="s">
        <v>5602</v>
      </c>
      <c r="B2748" t="s">
        <v>2158</v>
      </c>
      <c r="D2748" t="s">
        <v>5844</v>
      </c>
      <c r="V2748" t="s">
        <v>16</v>
      </c>
      <c r="W2748" t="s">
        <v>3825</v>
      </c>
      <c r="X2748" t="s">
        <v>3826</v>
      </c>
      <c r="Y2748" t="s">
        <v>3825</v>
      </c>
      <c r="Z2748" t="s">
        <v>3827</v>
      </c>
      <c r="AA2748" t="s">
        <v>3480</v>
      </c>
      <c r="AB2748" t="s">
        <v>3849</v>
      </c>
    </row>
    <row r="2749" spans="1:28" ht="15" hidden="1" customHeight="1" x14ac:dyDescent="0.2">
      <c r="A2749" s="93" t="s">
        <v>5602</v>
      </c>
      <c r="B2749" t="s">
        <v>2158</v>
      </c>
      <c r="D2749" t="s">
        <v>5844</v>
      </c>
      <c r="V2749" t="s">
        <v>16</v>
      </c>
      <c r="W2749" t="s">
        <v>3825</v>
      </c>
      <c r="X2749" t="s">
        <v>3826</v>
      </c>
      <c r="Y2749" t="s">
        <v>3825</v>
      </c>
      <c r="Z2749" t="s">
        <v>3827</v>
      </c>
      <c r="AA2749" t="s">
        <v>3482</v>
      </c>
      <c r="AB2749" t="s">
        <v>3850</v>
      </c>
    </row>
    <row r="2750" spans="1:28" ht="15" hidden="1" customHeight="1" x14ac:dyDescent="0.2">
      <c r="A2750" s="93" t="s">
        <v>5602</v>
      </c>
      <c r="B2750" t="s">
        <v>2158</v>
      </c>
      <c r="D2750" t="s">
        <v>5844</v>
      </c>
      <c r="V2750" t="s">
        <v>16</v>
      </c>
      <c r="W2750" t="s">
        <v>3825</v>
      </c>
      <c r="X2750" t="s">
        <v>3826</v>
      </c>
      <c r="Y2750" t="s">
        <v>3825</v>
      </c>
      <c r="Z2750" t="s">
        <v>3827</v>
      </c>
      <c r="AA2750" t="s">
        <v>3484</v>
      </c>
      <c r="AB2750" t="s">
        <v>3851</v>
      </c>
    </row>
    <row r="2751" spans="1:28" ht="15" hidden="1" customHeight="1" x14ac:dyDescent="0.2">
      <c r="A2751" s="93" t="s">
        <v>5602</v>
      </c>
      <c r="B2751" t="s">
        <v>2158</v>
      </c>
      <c r="D2751" t="s">
        <v>5844</v>
      </c>
      <c r="V2751" t="s">
        <v>16</v>
      </c>
      <c r="W2751" t="s">
        <v>3825</v>
      </c>
      <c r="X2751" t="s">
        <v>3826</v>
      </c>
      <c r="Y2751" t="s">
        <v>3825</v>
      </c>
      <c r="Z2751" t="s">
        <v>3827</v>
      </c>
      <c r="AA2751" t="s">
        <v>3486</v>
      </c>
      <c r="AB2751" t="s">
        <v>3852</v>
      </c>
    </row>
    <row r="2752" spans="1:28" ht="15" hidden="1" customHeight="1" x14ac:dyDescent="0.2">
      <c r="A2752" s="93" t="s">
        <v>5602</v>
      </c>
      <c r="B2752" t="s">
        <v>2158</v>
      </c>
      <c r="D2752" t="s">
        <v>5844</v>
      </c>
      <c r="V2752" t="s">
        <v>16</v>
      </c>
      <c r="W2752" t="s">
        <v>3825</v>
      </c>
      <c r="X2752" t="s">
        <v>3826</v>
      </c>
      <c r="Y2752" t="s">
        <v>3825</v>
      </c>
      <c r="Z2752" t="s">
        <v>3827</v>
      </c>
      <c r="AA2752" t="s">
        <v>3488</v>
      </c>
      <c r="AB2752" t="s">
        <v>3853</v>
      </c>
    </row>
    <row r="2753" spans="1:28" ht="15" hidden="1" customHeight="1" x14ac:dyDescent="0.2">
      <c r="A2753" s="93" t="s">
        <v>5602</v>
      </c>
      <c r="B2753" t="s">
        <v>2158</v>
      </c>
      <c r="D2753" t="s">
        <v>5844</v>
      </c>
      <c r="V2753" t="s">
        <v>16</v>
      </c>
      <c r="W2753" t="s">
        <v>3825</v>
      </c>
      <c r="X2753" t="s">
        <v>3826</v>
      </c>
      <c r="Y2753" t="s">
        <v>3825</v>
      </c>
      <c r="Z2753" t="s">
        <v>3827</v>
      </c>
      <c r="AA2753" t="s">
        <v>3490</v>
      </c>
      <c r="AB2753" t="s">
        <v>3854</v>
      </c>
    </row>
    <row r="2754" spans="1:28" ht="15" hidden="1" customHeight="1" x14ac:dyDescent="0.2">
      <c r="A2754" s="93" t="s">
        <v>5602</v>
      </c>
      <c r="B2754" t="s">
        <v>2158</v>
      </c>
      <c r="D2754" t="s">
        <v>5844</v>
      </c>
      <c r="V2754" t="s">
        <v>16</v>
      </c>
      <c r="W2754" t="s">
        <v>3825</v>
      </c>
      <c r="X2754" t="s">
        <v>3826</v>
      </c>
      <c r="Y2754" t="s">
        <v>3825</v>
      </c>
      <c r="Z2754" t="s">
        <v>3827</v>
      </c>
      <c r="AA2754" t="s">
        <v>3492</v>
      </c>
      <c r="AB2754" t="s">
        <v>3855</v>
      </c>
    </row>
    <row r="2755" spans="1:28" ht="15" hidden="1" customHeight="1" x14ac:dyDescent="0.2">
      <c r="A2755" s="93" t="s">
        <v>5602</v>
      </c>
      <c r="B2755" t="s">
        <v>2158</v>
      </c>
      <c r="D2755" t="s">
        <v>5844</v>
      </c>
      <c r="V2755" t="s">
        <v>16</v>
      </c>
      <c r="W2755" t="s">
        <v>3825</v>
      </c>
      <c r="X2755" t="s">
        <v>3826</v>
      </c>
      <c r="Y2755" t="s">
        <v>3825</v>
      </c>
      <c r="Z2755" t="s">
        <v>3827</v>
      </c>
      <c r="AA2755" t="s">
        <v>3494</v>
      </c>
      <c r="AB2755" t="s">
        <v>3856</v>
      </c>
    </row>
    <row r="2756" spans="1:28" ht="15" hidden="1" customHeight="1" x14ac:dyDescent="0.2">
      <c r="A2756" s="93" t="s">
        <v>5602</v>
      </c>
      <c r="B2756" t="s">
        <v>2158</v>
      </c>
      <c r="D2756" t="s">
        <v>5844</v>
      </c>
      <c r="V2756" t="s">
        <v>16</v>
      </c>
      <c r="W2756" t="s">
        <v>3825</v>
      </c>
      <c r="X2756" t="s">
        <v>3826</v>
      </c>
      <c r="Y2756" t="s">
        <v>3825</v>
      </c>
      <c r="Z2756" t="s">
        <v>3827</v>
      </c>
      <c r="AA2756" t="s">
        <v>3496</v>
      </c>
      <c r="AB2756" t="s">
        <v>3857</v>
      </c>
    </row>
    <row r="2757" spans="1:28" ht="15" hidden="1" customHeight="1" x14ac:dyDescent="0.2">
      <c r="A2757" s="93" t="s">
        <v>5602</v>
      </c>
      <c r="B2757" t="s">
        <v>2158</v>
      </c>
      <c r="D2757" t="s">
        <v>5844</v>
      </c>
      <c r="V2757" t="s">
        <v>16</v>
      </c>
      <c r="W2757" t="s">
        <v>3825</v>
      </c>
      <c r="X2757" t="s">
        <v>3826</v>
      </c>
      <c r="Y2757" t="s">
        <v>3825</v>
      </c>
      <c r="Z2757" t="s">
        <v>3827</v>
      </c>
      <c r="AA2757" t="s">
        <v>3498</v>
      </c>
      <c r="AB2757" t="s">
        <v>3858</v>
      </c>
    </row>
    <row r="2758" spans="1:28" ht="15" hidden="1" customHeight="1" x14ac:dyDescent="0.2">
      <c r="A2758" s="93" t="s">
        <v>5602</v>
      </c>
      <c r="B2758" t="s">
        <v>2158</v>
      </c>
      <c r="D2758" t="s">
        <v>5844</v>
      </c>
      <c r="V2758" t="s">
        <v>16</v>
      </c>
      <c r="W2758" t="s">
        <v>3825</v>
      </c>
      <c r="X2758" t="s">
        <v>3826</v>
      </c>
      <c r="Y2758" t="s">
        <v>3825</v>
      </c>
      <c r="Z2758" t="s">
        <v>3827</v>
      </c>
      <c r="AA2758" t="s">
        <v>3500</v>
      </c>
      <c r="AB2758" t="s">
        <v>3859</v>
      </c>
    </row>
    <row r="2759" spans="1:28" ht="15" hidden="1" customHeight="1" x14ac:dyDescent="0.2">
      <c r="A2759" s="93" t="s">
        <v>5602</v>
      </c>
      <c r="B2759" t="s">
        <v>2158</v>
      </c>
      <c r="D2759" t="s">
        <v>5844</v>
      </c>
      <c r="V2759" t="s">
        <v>16</v>
      </c>
      <c r="W2759" t="s">
        <v>3825</v>
      </c>
      <c r="X2759" t="s">
        <v>3826</v>
      </c>
      <c r="Y2759" t="s">
        <v>3825</v>
      </c>
      <c r="Z2759" t="s">
        <v>3827</v>
      </c>
      <c r="AA2759" t="s">
        <v>3502</v>
      </c>
      <c r="AB2759" t="s">
        <v>3860</v>
      </c>
    </row>
    <row r="2760" spans="1:28" ht="15" hidden="1" customHeight="1" x14ac:dyDescent="0.2">
      <c r="A2760" s="93" t="s">
        <v>5602</v>
      </c>
      <c r="B2760" t="s">
        <v>2158</v>
      </c>
      <c r="D2760" t="s">
        <v>5844</v>
      </c>
      <c r="V2760" t="s">
        <v>16</v>
      </c>
      <c r="W2760" t="s">
        <v>3825</v>
      </c>
      <c r="X2760" t="s">
        <v>3826</v>
      </c>
      <c r="Y2760" t="s">
        <v>3825</v>
      </c>
      <c r="Z2760" t="s">
        <v>3827</v>
      </c>
      <c r="AA2760" t="s">
        <v>3504</v>
      </c>
      <c r="AB2760" t="s">
        <v>3861</v>
      </c>
    </row>
    <row r="2761" spans="1:28" ht="15" hidden="1" customHeight="1" x14ac:dyDescent="0.2">
      <c r="A2761" s="93" t="s">
        <v>5602</v>
      </c>
      <c r="B2761" t="s">
        <v>2158</v>
      </c>
      <c r="D2761" t="s">
        <v>5844</v>
      </c>
      <c r="V2761" t="s">
        <v>16</v>
      </c>
      <c r="W2761" t="s">
        <v>3825</v>
      </c>
      <c r="X2761" t="s">
        <v>3826</v>
      </c>
      <c r="Y2761" t="s">
        <v>3825</v>
      </c>
      <c r="Z2761" t="s">
        <v>3827</v>
      </c>
      <c r="AA2761" t="s">
        <v>3506</v>
      </c>
      <c r="AB2761" t="s">
        <v>3862</v>
      </c>
    </row>
    <row r="2762" spans="1:28" ht="15" hidden="1" customHeight="1" x14ac:dyDescent="0.2">
      <c r="A2762" s="93" t="s">
        <v>5602</v>
      </c>
      <c r="B2762" t="s">
        <v>2158</v>
      </c>
      <c r="D2762" t="s">
        <v>5844</v>
      </c>
      <c r="V2762" t="s">
        <v>16</v>
      </c>
      <c r="W2762" t="s">
        <v>3825</v>
      </c>
      <c r="X2762" t="s">
        <v>3826</v>
      </c>
      <c r="Y2762" t="s">
        <v>3825</v>
      </c>
      <c r="Z2762" t="s">
        <v>3827</v>
      </c>
      <c r="AA2762" t="s">
        <v>3508</v>
      </c>
      <c r="AB2762" t="s">
        <v>3863</v>
      </c>
    </row>
    <row r="2763" spans="1:28" ht="15" hidden="1" customHeight="1" x14ac:dyDescent="0.2">
      <c r="A2763" s="93" t="s">
        <v>5602</v>
      </c>
      <c r="B2763" t="s">
        <v>2158</v>
      </c>
      <c r="D2763" t="s">
        <v>5844</v>
      </c>
      <c r="V2763" t="s">
        <v>16</v>
      </c>
      <c r="W2763" t="s">
        <v>3825</v>
      </c>
      <c r="X2763" t="s">
        <v>3826</v>
      </c>
      <c r="Y2763" t="s">
        <v>3825</v>
      </c>
      <c r="Z2763" t="s">
        <v>3827</v>
      </c>
      <c r="AA2763" t="s">
        <v>3510</v>
      </c>
      <c r="AB2763" t="s">
        <v>3864</v>
      </c>
    </row>
    <row r="2764" spans="1:28" ht="15" hidden="1" customHeight="1" x14ac:dyDescent="0.2">
      <c r="A2764" s="93" t="s">
        <v>5602</v>
      </c>
      <c r="B2764" t="s">
        <v>2158</v>
      </c>
      <c r="D2764" t="s">
        <v>5844</v>
      </c>
      <c r="V2764" t="s">
        <v>16</v>
      </c>
      <c r="W2764" t="s">
        <v>3825</v>
      </c>
      <c r="X2764" t="s">
        <v>3826</v>
      </c>
      <c r="Y2764" t="s">
        <v>3825</v>
      </c>
      <c r="Z2764" t="s">
        <v>3827</v>
      </c>
      <c r="AA2764" t="s">
        <v>3512</v>
      </c>
      <c r="AB2764" t="s">
        <v>3865</v>
      </c>
    </row>
    <row r="2765" spans="1:28" ht="15" hidden="1" customHeight="1" x14ac:dyDescent="0.2">
      <c r="A2765" s="93" t="s">
        <v>5602</v>
      </c>
      <c r="B2765" t="s">
        <v>2158</v>
      </c>
      <c r="D2765" t="s">
        <v>5844</v>
      </c>
      <c r="V2765" t="s">
        <v>16</v>
      </c>
      <c r="W2765" t="s">
        <v>3825</v>
      </c>
      <c r="X2765" t="s">
        <v>3826</v>
      </c>
      <c r="Y2765" t="s">
        <v>3825</v>
      </c>
      <c r="Z2765" t="s">
        <v>3827</v>
      </c>
      <c r="AA2765" t="s">
        <v>3514</v>
      </c>
      <c r="AB2765" t="s">
        <v>3866</v>
      </c>
    </row>
    <row r="2766" spans="1:28" ht="15" hidden="1" customHeight="1" x14ac:dyDescent="0.2">
      <c r="A2766" s="93" t="s">
        <v>5602</v>
      </c>
      <c r="B2766" t="s">
        <v>2158</v>
      </c>
      <c r="D2766" t="s">
        <v>5844</v>
      </c>
      <c r="V2766" t="s">
        <v>16</v>
      </c>
      <c r="W2766" t="s">
        <v>3825</v>
      </c>
      <c r="X2766" t="s">
        <v>3826</v>
      </c>
      <c r="Y2766" t="s">
        <v>3825</v>
      </c>
      <c r="Z2766" t="s">
        <v>3827</v>
      </c>
      <c r="AA2766" t="s">
        <v>3516</v>
      </c>
      <c r="AB2766" t="s">
        <v>3867</v>
      </c>
    </row>
    <row r="2767" spans="1:28" ht="15" hidden="1" customHeight="1" x14ac:dyDescent="0.2">
      <c r="A2767" s="93" t="s">
        <v>5602</v>
      </c>
      <c r="B2767" t="s">
        <v>2158</v>
      </c>
      <c r="D2767" t="s">
        <v>5844</v>
      </c>
      <c r="V2767" t="s">
        <v>16</v>
      </c>
      <c r="W2767" t="s">
        <v>3825</v>
      </c>
      <c r="X2767" t="s">
        <v>3826</v>
      </c>
      <c r="Y2767" t="s">
        <v>3825</v>
      </c>
      <c r="Z2767" t="s">
        <v>3827</v>
      </c>
      <c r="AA2767" t="s">
        <v>3518</v>
      </c>
      <c r="AB2767" t="s">
        <v>3868</v>
      </c>
    </row>
    <row r="2768" spans="1:28" ht="15" hidden="1" customHeight="1" x14ac:dyDescent="0.2">
      <c r="A2768" s="93" t="s">
        <v>5602</v>
      </c>
      <c r="B2768" t="s">
        <v>2158</v>
      </c>
      <c r="D2768" t="s">
        <v>5844</v>
      </c>
      <c r="V2768" t="s">
        <v>16</v>
      </c>
      <c r="W2768" t="s">
        <v>3825</v>
      </c>
      <c r="X2768" t="s">
        <v>3826</v>
      </c>
      <c r="Y2768" t="s">
        <v>3825</v>
      </c>
      <c r="Z2768" t="s">
        <v>3827</v>
      </c>
      <c r="AA2768" t="s">
        <v>3520</v>
      </c>
      <c r="AB2768" t="s">
        <v>3869</v>
      </c>
    </row>
    <row r="2769" spans="1:28" ht="15" hidden="1" customHeight="1" x14ac:dyDescent="0.2">
      <c r="A2769" s="93" t="s">
        <v>5602</v>
      </c>
      <c r="B2769" t="s">
        <v>2158</v>
      </c>
      <c r="D2769" t="s">
        <v>5844</v>
      </c>
      <c r="V2769" t="s">
        <v>16</v>
      </c>
      <c r="W2769" t="s">
        <v>3825</v>
      </c>
      <c r="X2769" t="s">
        <v>3826</v>
      </c>
      <c r="Y2769" t="s">
        <v>3825</v>
      </c>
      <c r="Z2769" t="s">
        <v>3827</v>
      </c>
      <c r="AA2769" t="s">
        <v>3522</v>
      </c>
      <c r="AB2769" t="s">
        <v>3870</v>
      </c>
    </row>
    <row r="2770" spans="1:28" ht="15" hidden="1" customHeight="1" x14ac:dyDescent="0.2">
      <c r="A2770" s="93" t="s">
        <v>5602</v>
      </c>
      <c r="B2770" t="s">
        <v>2158</v>
      </c>
      <c r="D2770" t="s">
        <v>5844</v>
      </c>
      <c r="V2770" t="s">
        <v>16</v>
      </c>
      <c r="W2770" t="s">
        <v>3825</v>
      </c>
      <c r="X2770" t="s">
        <v>3826</v>
      </c>
      <c r="Y2770" t="s">
        <v>3825</v>
      </c>
      <c r="Z2770" t="s">
        <v>3827</v>
      </c>
      <c r="AA2770" t="s">
        <v>3524</v>
      </c>
      <c r="AB2770" t="s">
        <v>3871</v>
      </c>
    </row>
    <row r="2771" spans="1:28" ht="15" hidden="1" customHeight="1" x14ac:dyDescent="0.2">
      <c r="A2771" s="93" t="s">
        <v>5602</v>
      </c>
      <c r="B2771" t="s">
        <v>2158</v>
      </c>
      <c r="D2771" t="s">
        <v>5844</v>
      </c>
      <c r="V2771" t="s">
        <v>16</v>
      </c>
      <c r="W2771" t="s">
        <v>3825</v>
      </c>
      <c r="X2771" t="s">
        <v>3826</v>
      </c>
      <c r="Y2771" t="s">
        <v>3825</v>
      </c>
      <c r="Z2771" t="s">
        <v>3827</v>
      </c>
      <c r="AA2771" t="s">
        <v>3526</v>
      </c>
      <c r="AB2771" t="s">
        <v>3872</v>
      </c>
    </row>
    <row r="2772" spans="1:28" ht="15" hidden="1" customHeight="1" x14ac:dyDescent="0.2">
      <c r="A2772" s="93" t="s">
        <v>5602</v>
      </c>
      <c r="B2772" t="s">
        <v>2158</v>
      </c>
      <c r="D2772" t="s">
        <v>5844</v>
      </c>
      <c r="V2772" t="s">
        <v>16</v>
      </c>
      <c r="W2772" t="s">
        <v>3825</v>
      </c>
      <c r="X2772" t="s">
        <v>3826</v>
      </c>
      <c r="Y2772" t="s">
        <v>3825</v>
      </c>
      <c r="Z2772" t="s">
        <v>3827</v>
      </c>
      <c r="AA2772" t="s">
        <v>3528</v>
      </c>
      <c r="AB2772" t="s">
        <v>3873</v>
      </c>
    </row>
    <row r="2773" spans="1:28" ht="15" hidden="1" customHeight="1" x14ac:dyDescent="0.2">
      <c r="A2773" s="93" t="s">
        <v>5602</v>
      </c>
      <c r="B2773" t="s">
        <v>2158</v>
      </c>
      <c r="D2773" t="s">
        <v>5844</v>
      </c>
      <c r="V2773" t="s">
        <v>16</v>
      </c>
      <c r="W2773" t="s">
        <v>3825</v>
      </c>
      <c r="X2773" t="s">
        <v>3826</v>
      </c>
      <c r="Y2773" t="s">
        <v>3825</v>
      </c>
      <c r="Z2773" t="s">
        <v>3827</v>
      </c>
      <c r="AA2773" t="s">
        <v>3530</v>
      </c>
      <c r="AB2773" t="s">
        <v>3874</v>
      </c>
    </row>
    <row r="2774" spans="1:28" ht="15" hidden="1" customHeight="1" x14ac:dyDescent="0.2">
      <c r="A2774" s="93" t="s">
        <v>5602</v>
      </c>
      <c r="B2774" t="s">
        <v>2158</v>
      </c>
      <c r="D2774" t="s">
        <v>5844</v>
      </c>
      <c r="V2774" t="s">
        <v>16</v>
      </c>
      <c r="W2774" t="s">
        <v>3825</v>
      </c>
      <c r="X2774" t="s">
        <v>3826</v>
      </c>
      <c r="Y2774" t="s">
        <v>3825</v>
      </c>
      <c r="Z2774" t="s">
        <v>3827</v>
      </c>
      <c r="AA2774" t="s">
        <v>3532</v>
      </c>
      <c r="AB2774" t="s">
        <v>3875</v>
      </c>
    </row>
    <row r="2775" spans="1:28" ht="15" hidden="1" customHeight="1" x14ac:dyDescent="0.2">
      <c r="A2775" s="93" t="s">
        <v>5602</v>
      </c>
      <c r="B2775" t="s">
        <v>2158</v>
      </c>
      <c r="D2775" t="s">
        <v>5844</v>
      </c>
      <c r="V2775" t="s">
        <v>16</v>
      </c>
      <c r="W2775" t="s">
        <v>3825</v>
      </c>
      <c r="X2775" t="s">
        <v>3826</v>
      </c>
      <c r="Y2775" t="s">
        <v>3825</v>
      </c>
      <c r="Z2775" t="s">
        <v>3827</v>
      </c>
      <c r="AA2775" t="s">
        <v>3534</v>
      </c>
      <c r="AB2775" t="s">
        <v>3876</v>
      </c>
    </row>
    <row r="2776" spans="1:28" ht="15" hidden="1" customHeight="1" x14ac:dyDescent="0.2">
      <c r="A2776" s="93" t="s">
        <v>5602</v>
      </c>
      <c r="B2776" t="s">
        <v>2158</v>
      </c>
      <c r="D2776" t="s">
        <v>5844</v>
      </c>
      <c r="V2776" t="s">
        <v>16</v>
      </c>
      <c r="W2776" t="s">
        <v>3825</v>
      </c>
      <c r="X2776" t="s">
        <v>3826</v>
      </c>
      <c r="Y2776" t="s">
        <v>3825</v>
      </c>
      <c r="Z2776" t="s">
        <v>3827</v>
      </c>
      <c r="AA2776" t="s">
        <v>3536</v>
      </c>
      <c r="AB2776" t="s">
        <v>3877</v>
      </c>
    </row>
    <row r="2777" spans="1:28" ht="15" hidden="1" customHeight="1" x14ac:dyDescent="0.2">
      <c r="A2777" s="93" t="s">
        <v>5602</v>
      </c>
      <c r="B2777" t="s">
        <v>2158</v>
      </c>
      <c r="D2777" t="s">
        <v>5844</v>
      </c>
      <c r="V2777" t="s">
        <v>16</v>
      </c>
      <c r="W2777" t="s">
        <v>3825</v>
      </c>
      <c r="X2777" t="s">
        <v>3826</v>
      </c>
      <c r="Y2777" t="s">
        <v>3825</v>
      </c>
      <c r="Z2777" t="s">
        <v>3827</v>
      </c>
      <c r="AA2777" t="s">
        <v>3538</v>
      </c>
      <c r="AB2777" t="s">
        <v>3878</v>
      </c>
    </row>
    <row r="2778" spans="1:28" ht="15" hidden="1" customHeight="1" x14ac:dyDescent="0.2">
      <c r="A2778" s="93" t="s">
        <v>5602</v>
      </c>
      <c r="B2778" t="s">
        <v>2158</v>
      </c>
      <c r="D2778" t="s">
        <v>5844</v>
      </c>
      <c r="V2778" t="s">
        <v>16</v>
      </c>
      <c r="W2778" t="s">
        <v>3825</v>
      </c>
      <c r="X2778" t="s">
        <v>3826</v>
      </c>
      <c r="Y2778" t="s">
        <v>3825</v>
      </c>
      <c r="Z2778" t="s">
        <v>3827</v>
      </c>
      <c r="AA2778" t="s">
        <v>3540</v>
      </c>
      <c r="AB2778" t="s">
        <v>3879</v>
      </c>
    </row>
    <row r="2779" spans="1:28" ht="15" hidden="1" customHeight="1" x14ac:dyDescent="0.2">
      <c r="A2779" s="93" t="s">
        <v>5602</v>
      </c>
      <c r="B2779" t="s">
        <v>2158</v>
      </c>
      <c r="D2779" t="s">
        <v>5844</v>
      </c>
      <c r="V2779" t="s">
        <v>16</v>
      </c>
      <c r="W2779" t="s">
        <v>3825</v>
      </c>
      <c r="X2779" t="s">
        <v>3826</v>
      </c>
      <c r="Y2779" t="s">
        <v>3825</v>
      </c>
      <c r="Z2779" t="s">
        <v>3827</v>
      </c>
      <c r="AA2779" t="s">
        <v>3542</v>
      </c>
      <c r="AB2779" t="s">
        <v>3880</v>
      </c>
    </row>
    <row r="2780" spans="1:28" ht="15" hidden="1" customHeight="1" x14ac:dyDescent="0.2">
      <c r="A2780" s="93" t="s">
        <v>5602</v>
      </c>
      <c r="B2780" t="s">
        <v>2158</v>
      </c>
      <c r="D2780" t="s">
        <v>5844</v>
      </c>
      <c r="V2780" t="s">
        <v>16</v>
      </c>
      <c r="W2780" t="s">
        <v>3825</v>
      </c>
      <c r="X2780" t="s">
        <v>3826</v>
      </c>
      <c r="Y2780" t="s">
        <v>3825</v>
      </c>
      <c r="Z2780" t="s">
        <v>3827</v>
      </c>
      <c r="AA2780" t="s">
        <v>3544</v>
      </c>
      <c r="AB2780" t="s">
        <v>3881</v>
      </c>
    </row>
    <row r="2781" spans="1:28" ht="15" hidden="1" customHeight="1" x14ac:dyDescent="0.2">
      <c r="A2781" s="93" t="s">
        <v>5602</v>
      </c>
      <c r="B2781" t="s">
        <v>2158</v>
      </c>
      <c r="D2781" t="s">
        <v>5844</v>
      </c>
      <c r="V2781" t="s">
        <v>16</v>
      </c>
      <c r="W2781" t="s">
        <v>3825</v>
      </c>
      <c r="X2781" t="s">
        <v>3826</v>
      </c>
      <c r="Y2781" t="s">
        <v>3825</v>
      </c>
      <c r="Z2781" t="s">
        <v>3827</v>
      </c>
      <c r="AA2781" t="s">
        <v>3546</v>
      </c>
      <c r="AB2781" t="s">
        <v>3882</v>
      </c>
    </row>
    <row r="2782" spans="1:28" ht="15" hidden="1" customHeight="1" x14ac:dyDescent="0.2">
      <c r="A2782" s="93" t="s">
        <v>5602</v>
      </c>
      <c r="B2782" t="s">
        <v>2158</v>
      </c>
      <c r="D2782" t="s">
        <v>5844</v>
      </c>
      <c r="V2782" t="s">
        <v>16</v>
      </c>
      <c r="W2782" t="s">
        <v>3825</v>
      </c>
      <c r="X2782" t="s">
        <v>3826</v>
      </c>
      <c r="Y2782" t="s">
        <v>3825</v>
      </c>
      <c r="Z2782" t="s">
        <v>3827</v>
      </c>
      <c r="AA2782" t="s">
        <v>3548</v>
      </c>
      <c r="AB2782" t="s">
        <v>3883</v>
      </c>
    </row>
    <row r="2783" spans="1:28" ht="15" hidden="1" customHeight="1" x14ac:dyDescent="0.2">
      <c r="A2783" s="93" t="s">
        <v>5602</v>
      </c>
      <c r="B2783" t="s">
        <v>2158</v>
      </c>
      <c r="D2783" t="s">
        <v>5844</v>
      </c>
      <c r="V2783" t="s">
        <v>16</v>
      </c>
      <c r="W2783" t="s">
        <v>3825</v>
      </c>
      <c r="X2783" t="s">
        <v>3826</v>
      </c>
      <c r="Y2783" t="s">
        <v>3825</v>
      </c>
      <c r="Z2783" t="s">
        <v>3827</v>
      </c>
      <c r="AA2783" t="s">
        <v>3550</v>
      </c>
      <c r="AB2783" t="s">
        <v>3884</v>
      </c>
    </row>
    <row r="2784" spans="1:28" ht="15" hidden="1" customHeight="1" x14ac:dyDescent="0.2">
      <c r="A2784" s="93" t="s">
        <v>5602</v>
      </c>
      <c r="B2784" t="s">
        <v>2158</v>
      </c>
      <c r="D2784" t="s">
        <v>5844</v>
      </c>
      <c r="V2784" t="s">
        <v>16</v>
      </c>
      <c r="W2784" t="s">
        <v>3825</v>
      </c>
      <c r="X2784" t="s">
        <v>3826</v>
      </c>
      <c r="Y2784" t="s">
        <v>3825</v>
      </c>
      <c r="Z2784" t="s">
        <v>3827</v>
      </c>
      <c r="AA2784" t="s">
        <v>3552</v>
      </c>
      <c r="AB2784" t="s">
        <v>3885</v>
      </c>
    </row>
    <row r="2785" spans="1:28" ht="15" hidden="1" customHeight="1" x14ac:dyDescent="0.2">
      <c r="A2785" s="93" t="s">
        <v>5602</v>
      </c>
      <c r="B2785" t="s">
        <v>2158</v>
      </c>
      <c r="D2785" t="s">
        <v>5844</v>
      </c>
      <c r="V2785" t="s">
        <v>16</v>
      </c>
      <c r="W2785" t="s">
        <v>3825</v>
      </c>
      <c r="X2785" t="s">
        <v>3826</v>
      </c>
      <c r="Y2785" t="s">
        <v>3825</v>
      </c>
      <c r="Z2785" t="s">
        <v>3827</v>
      </c>
      <c r="AA2785" t="s">
        <v>3554</v>
      </c>
      <c r="AB2785" t="s">
        <v>3886</v>
      </c>
    </row>
    <row r="2786" spans="1:28" ht="15" hidden="1" customHeight="1" x14ac:dyDescent="0.2">
      <c r="A2786" s="93" t="s">
        <v>5602</v>
      </c>
      <c r="B2786" t="s">
        <v>2158</v>
      </c>
      <c r="D2786" t="s">
        <v>5844</v>
      </c>
      <c r="V2786" t="s">
        <v>16</v>
      </c>
      <c r="W2786" t="s">
        <v>3825</v>
      </c>
      <c r="X2786" t="s">
        <v>3826</v>
      </c>
      <c r="Y2786" t="s">
        <v>3825</v>
      </c>
      <c r="Z2786" t="s">
        <v>3827</v>
      </c>
      <c r="AA2786" t="s">
        <v>3556</v>
      </c>
      <c r="AB2786" t="s">
        <v>3887</v>
      </c>
    </row>
    <row r="2787" spans="1:28" ht="15" hidden="1" customHeight="1" x14ac:dyDescent="0.2">
      <c r="A2787" s="93" t="s">
        <v>5602</v>
      </c>
      <c r="B2787" t="s">
        <v>2158</v>
      </c>
      <c r="D2787" t="s">
        <v>5844</v>
      </c>
      <c r="V2787" t="s">
        <v>16</v>
      </c>
      <c r="W2787" t="s">
        <v>3825</v>
      </c>
      <c r="X2787" t="s">
        <v>3826</v>
      </c>
      <c r="Y2787" t="s">
        <v>3825</v>
      </c>
      <c r="Z2787" t="s">
        <v>3827</v>
      </c>
      <c r="AA2787" t="s">
        <v>3558</v>
      </c>
      <c r="AB2787" t="s">
        <v>3888</v>
      </c>
    </row>
    <row r="2788" spans="1:28" ht="15" hidden="1" customHeight="1" x14ac:dyDescent="0.2">
      <c r="A2788" s="93" t="s">
        <v>5602</v>
      </c>
      <c r="B2788" t="s">
        <v>2158</v>
      </c>
      <c r="D2788" t="s">
        <v>5844</v>
      </c>
      <c r="V2788" t="s">
        <v>16</v>
      </c>
      <c r="W2788" t="s">
        <v>3825</v>
      </c>
      <c r="X2788" t="s">
        <v>3826</v>
      </c>
      <c r="Y2788" t="s">
        <v>3825</v>
      </c>
      <c r="Z2788" t="s">
        <v>3827</v>
      </c>
      <c r="AA2788" t="s">
        <v>3560</v>
      </c>
      <c r="AB2788" t="s">
        <v>3889</v>
      </c>
    </row>
    <row r="2789" spans="1:28" ht="15" hidden="1" customHeight="1" x14ac:dyDescent="0.2">
      <c r="A2789" s="93" t="s">
        <v>5602</v>
      </c>
      <c r="B2789" t="s">
        <v>2158</v>
      </c>
      <c r="D2789" t="s">
        <v>5844</v>
      </c>
      <c r="V2789" t="s">
        <v>16</v>
      </c>
      <c r="W2789" t="s">
        <v>3825</v>
      </c>
      <c r="X2789" t="s">
        <v>3826</v>
      </c>
      <c r="Y2789" t="s">
        <v>3825</v>
      </c>
      <c r="Z2789" t="s">
        <v>3827</v>
      </c>
      <c r="AA2789" t="s">
        <v>3562</v>
      </c>
      <c r="AB2789" t="s">
        <v>3890</v>
      </c>
    </row>
    <row r="2790" spans="1:28" ht="15" hidden="1" customHeight="1" x14ac:dyDescent="0.2">
      <c r="A2790" s="93" t="s">
        <v>5602</v>
      </c>
      <c r="B2790" t="s">
        <v>2158</v>
      </c>
      <c r="D2790" t="s">
        <v>5844</v>
      </c>
      <c r="V2790" t="s">
        <v>16</v>
      </c>
      <c r="W2790" t="s">
        <v>3825</v>
      </c>
      <c r="X2790" t="s">
        <v>3826</v>
      </c>
      <c r="Y2790" t="s">
        <v>3825</v>
      </c>
      <c r="Z2790" t="s">
        <v>3827</v>
      </c>
      <c r="AA2790" t="s">
        <v>3564</v>
      </c>
      <c r="AB2790" t="s">
        <v>3891</v>
      </c>
    </row>
    <row r="2791" spans="1:28" ht="15" hidden="1" customHeight="1" x14ac:dyDescent="0.2">
      <c r="A2791" s="93" t="s">
        <v>5602</v>
      </c>
      <c r="B2791" t="s">
        <v>2158</v>
      </c>
      <c r="D2791" t="s">
        <v>5844</v>
      </c>
      <c r="V2791" t="s">
        <v>16</v>
      </c>
      <c r="W2791" t="s">
        <v>3825</v>
      </c>
      <c r="X2791" t="s">
        <v>3826</v>
      </c>
      <c r="Y2791" t="s">
        <v>3825</v>
      </c>
      <c r="Z2791" t="s">
        <v>3827</v>
      </c>
      <c r="AA2791" t="s">
        <v>3566</v>
      </c>
      <c r="AB2791" t="s">
        <v>3892</v>
      </c>
    </row>
    <row r="2792" spans="1:28" ht="15" hidden="1" customHeight="1" x14ac:dyDescent="0.2">
      <c r="A2792" s="93" t="s">
        <v>5602</v>
      </c>
      <c r="B2792" t="s">
        <v>2158</v>
      </c>
      <c r="D2792" t="s">
        <v>5844</v>
      </c>
      <c r="V2792" t="s">
        <v>16</v>
      </c>
      <c r="W2792" t="s">
        <v>3825</v>
      </c>
      <c r="X2792" t="s">
        <v>3826</v>
      </c>
      <c r="Y2792" t="s">
        <v>3825</v>
      </c>
      <c r="Z2792" t="s">
        <v>3827</v>
      </c>
      <c r="AA2792" t="s">
        <v>3568</v>
      </c>
      <c r="AB2792" t="s">
        <v>3893</v>
      </c>
    </row>
    <row r="2793" spans="1:28" ht="15" hidden="1" customHeight="1" x14ac:dyDescent="0.2">
      <c r="A2793" s="93" t="s">
        <v>5602</v>
      </c>
      <c r="B2793" t="s">
        <v>2158</v>
      </c>
      <c r="D2793" t="s">
        <v>5844</v>
      </c>
      <c r="V2793" t="s">
        <v>16</v>
      </c>
      <c r="W2793" t="s">
        <v>3825</v>
      </c>
      <c r="X2793" t="s">
        <v>3826</v>
      </c>
      <c r="Y2793" t="s">
        <v>3825</v>
      </c>
      <c r="Z2793" t="s">
        <v>3827</v>
      </c>
      <c r="AA2793" t="s">
        <v>3570</v>
      </c>
      <c r="AB2793" t="s">
        <v>3894</v>
      </c>
    </row>
    <row r="2794" spans="1:28" ht="15" hidden="1" customHeight="1" x14ac:dyDescent="0.2">
      <c r="A2794" s="93" t="s">
        <v>5602</v>
      </c>
      <c r="B2794" t="s">
        <v>2158</v>
      </c>
      <c r="D2794" t="s">
        <v>5844</v>
      </c>
      <c r="V2794" t="s">
        <v>16</v>
      </c>
      <c r="W2794" t="s">
        <v>3825</v>
      </c>
      <c r="X2794" t="s">
        <v>3826</v>
      </c>
      <c r="Y2794" t="s">
        <v>3825</v>
      </c>
      <c r="Z2794" t="s">
        <v>3827</v>
      </c>
      <c r="AA2794" t="s">
        <v>3572</v>
      </c>
      <c r="AB2794" t="s">
        <v>3895</v>
      </c>
    </row>
    <row r="2795" spans="1:28" ht="15" hidden="1" customHeight="1" x14ac:dyDescent="0.2">
      <c r="A2795" s="93" t="s">
        <v>5602</v>
      </c>
      <c r="B2795" t="s">
        <v>2158</v>
      </c>
      <c r="D2795" t="s">
        <v>5844</v>
      </c>
      <c r="V2795" t="s">
        <v>16</v>
      </c>
      <c r="W2795" t="s">
        <v>3825</v>
      </c>
      <c r="X2795" t="s">
        <v>3826</v>
      </c>
      <c r="Y2795" t="s">
        <v>3825</v>
      </c>
      <c r="Z2795" t="s">
        <v>3827</v>
      </c>
      <c r="AA2795" t="s">
        <v>3574</v>
      </c>
      <c r="AB2795" t="s">
        <v>3896</v>
      </c>
    </row>
    <row r="2796" spans="1:28" ht="15" hidden="1" customHeight="1" x14ac:dyDescent="0.2">
      <c r="A2796" s="93" t="s">
        <v>5602</v>
      </c>
      <c r="B2796" t="s">
        <v>2158</v>
      </c>
      <c r="D2796" t="s">
        <v>5844</v>
      </c>
      <c r="V2796" t="s">
        <v>16</v>
      </c>
      <c r="W2796" t="s">
        <v>3825</v>
      </c>
      <c r="X2796" t="s">
        <v>3826</v>
      </c>
      <c r="Y2796" t="s">
        <v>3825</v>
      </c>
      <c r="Z2796" t="s">
        <v>3827</v>
      </c>
      <c r="AA2796" t="s">
        <v>3576</v>
      </c>
      <c r="AB2796" t="s">
        <v>3897</v>
      </c>
    </row>
    <row r="2797" spans="1:28" ht="15" hidden="1" customHeight="1" x14ac:dyDescent="0.2">
      <c r="A2797" s="93" t="s">
        <v>5602</v>
      </c>
      <c r="B2797" t="s">
        <v>2158</v>
      </c>
      <c r="D2797" t="s">
        <v>5844</v>
      </c>
      <c r="V2797" t="s">
        <v>16</v>
      </c>
      <c r="W2797" t="s">
        <v>3825</v>
      </c>
      <c r="X2797" t="s">
        <v>3826</v>
      </c>
      <c r="Y2797" t="s">
        <v>3825</v>
      </c>
      <c r="Z2797" t="s">
        <v>3827</v>
      </c>
      <c r="AA2797" t="s">
        <v>3578</v>
      </c>
      <c r="AB2797" t="s">
        <v>3898</v>
      </c>
    </row>
    <row r="2798" spans="1:28" ht="15" hidden="1" customHeight="1" x14ac:dyDescent="0.2">
      <c r="A2798" s="93" t="s">
        <v>5602</v>
      </c>
      <c r="B2798" t="s">
        <v>2158</v>
      </c>
      <c r="D2798" t="s">
        <v>5844</v>
      </c>
      <c r="V2798" t="s">
        <v>16</v>
      </c>
      <c r="W2798" t="s">
        <v>3825</v>
      </c>
      <c r="X2798" t="s">
        <v>3826</v>
      </c>
      <c r="Y2798" t="s">
        <v>3825</v>
      </c>
      <c r="Z2798" t="s">
        <v>3827</v>
      </c>
      <c r="AA2798" t="s">
        <v>3580</v>
      </c>
      <c r="AB2798" t="s">
        <v>3899</v>
      </c>
    </row>
    <row r="2799" spans="1:28" ht="15" hidden="1" customHeight="1" x14ac:dyDescent="0.2">
      <c r="A2799" s="93" t="s">
        <v>5602</v>
      </c>
      <c r="B2799" t="s">
        <v>2158</v>
      </c>
      <c r="D2799" t="s">
        <v>5844</v>
      </c>
      <c r="V2799" t="s">
        <v>16</v>
      </c>
      <c r="W2799" t="s">
        <v>3825</v>
      </c>
      <c r="X2799" t="s">
        <v>3826</v>
      </c>
      <c r="Y2799" t="s">
        <v>3825</v>
      </c>
      <c r="Z2799" t="s">
        <v>3827</v>
      </c>
      <c r="AA2799" t="s">
        <v>3582</v>
      </c>
      <c r="AB2799" t="s">
        <v>3900</v>
      </c>
    </row>
    <row r="2800" spans="1:28" ht="15" hidden="1" customHeight="1" x14ac:dyDescent="0.2">
      <c r="A2800" s="93" t="s">
        <v>5602</v>
      </c>
      <c r="B2800" t="s">
        <v>2158</v>
      </c>
      <c r="D2800" t="s">
        <v>5844</v>
      </c>
      <c r="V2800" t="s">
        <v>16</v>
      </c>
      <c r="W2800" t="s">
        <v>3825</v>
      </c>
      <c r="X2800" t="s">
        <v>3826</v>
      </c>
      <c r="Y2800" t="s">
        <v>3825</v>
      </c>
      <c r="Z2800" t="s">
        <v>3827</v>
      </c>
      <c r="AA2800" t="s">
        <v>3584</v>
      </c>
      <c r="AB2800" t="s">
        <v>3901</v>
      </c>
    </row>
    <row r="2801" spans="1:28" ht="15" hidden="1" customHeight="1" x14ac:dyDescent="0.2">
      <c r="A2801" s="93" t="s">
        <v>5602</v>
      </c>
      <c r="B2801" t="s">
        <v>2158</v>
      </c>
      <c r="D2801" t="s">
        <v>5844</v>
      </c>
      <c r="V2801" t="s">
        <v>16</v>
      </c>
      <c r="W2801" t="s">
        <v>3825</v>
      </c>
      <c r="X2801" t="s">
        <v>3826</v>
      </c>
      <c r="Y2801" t="s">
        <v>3825</v>
      </c>
      <c r="Z2801" t="s">
        <v>3827</v>
      </c>
      <c r="AA2801" t="s">
        <v>3586</v>
      </c>
      <c r="AB2801" t="s">
        <v>3902</v>
      </c>
    </row>
    <row r="2802" spans="1:28" ht="15" hidden="1" customHeight="1" x14ac:dyDescent="0.2">
      <c r="A2802" s="93" t="s">
        <v>5602</v>
      </c>
      <c r="B2802" t="s">
        <v>2158</v>
      </c>
      <c r="D2802" t="s">
        <v>5844</v>
      </c>
      <c r="V2802" t="s">
        <v>16</v>
      </c>
      <c r="W2802" t="s">
        <v>3825</v>
      </c>
      <c r="X2802" t="s">
        <v>3826</v>
      </c>
      <c r="Y2802" t="s">
        <v>3825</v>
      </c>
      <c r="Z2802" t="s">
        <v>3827</v>
      </c>
      <c r="AA2802" t="s">
        <v>3588</v>
      </c>
      <c r="AB2802" t="s">
        <v>3903</v>
      </c>
    </row>
    <row r="2803" spans="1:28" ht="15" hidden="1" customHeight="1" x14ac:dyDescent="0.2">
      <c r="A2803" s="93" t="s">
        <v>5602</v>
      </c>
      <c r="B2803" t="s">
        <v>2158</v>
      </c>
      <c r="D2803" t="s">
        <v>5844</v>
      </c>
      <c r="V2803" t="s">
        <v>16</v>
      </c>
      <c r="W2803" t="s">
        <v>3825</v>
      </c>
      <c r="X2803" t="s">
        <v>3826</v>
      </c>
      <c r="Y2803" t="s">
        <v>3825</v>
      </c>
      <c r="Z2803" t="s">
        <v>3827</v>
      </c>
      <c r="AA2803" t="s">
        <v>3590</v>
      </c>
      <c r="AB2803" t="s">
        <v>3904</v>
      </c>
    </row>
    <row r="2804" spans="1:28" ht="15" hidden="1" customHeight="1" x14ac:dyDescent="0.2">
      <c r="A2804" s="93" t="s">
        <v>5602</v>
      </c>
      <c r="B2804" t="s">
        <v>2158</v>
      </c>
      <c r="D2804" t="s">
        <v>5844</v>
      </c>
      <c r="V2804" t="s">
        <v>16</v>
      </c>
      <c r="W2804" t="s">
        <v>3825</v>
      </c>
      <c r="X2804" t="s">
        <v>3826</v>
      </c>
      <c r="Y2804" t="s">
        <v>3825</v>
      </c>
      <c r="Z2804" t="s">
        <v>3827</v>
      </c>
      <c r="AA2804" t="s">
        <v>3688</v>
      </c>
      <c r="AB2804" t="s">
        <v>3905</v>
      </c>
    </row>
    <row r="2805" spans="1:28" ht="15" hidden="1" customHeight="1" x14ac:dyDescent="0.2">
      <c r="A2805" s="93" t="s">
        <v>5602</v>
      </c>
      <c r="B2805" t="s">
        <v>2158</v>
      </c>
      <c r="D2805" t="s">
        <v>5844</v>
      </c>
      <c r="V2805" t="s">
        <v>16</v>
      </c>
      <c r="W2805" t="s">
        <v>3825</v>
      </c>
      <c r="X2805" t="s">
        <v>3826</v>
      </c>
      <c r="Y2805" t="s">
        <v>3825</v>
      </c>
      <c r="Z2805" t="s">
        <v>3827</v>
      </c>
      <c r="AA2805" t="s">
        <v>3592</v>
      </c>
      <c r="AB2805" t="s">
        <v>3906</v>
      </c>
    </row>
    <row r="2806" spans="1:28" ht="15" hidden="1" customHeight="1" x14ac:dyDescent="0.2">
      <c r="A2806" s="93" t="s">
        <v>5602</v>
      </c>
      <c r="B2806" t="s">
        <v>2158</v>
      </c>
      <c r="D2806" t="s">
        <v>5844</v>
      </c>
      <c r="V2806" t="s">
        <v>16</v>
      </c>
      <c r="W2806" t="s">
        <v>3825</v>
      </c>
      <c r="X2806" t="s">
        <v>3826</v>
      </c>
      <c r="Y2806" t="s">
        <v>3825</v>
      </c>
      <c r="Z2806" t="s">
        <v>3827</v>
      </c>
      <c r="AA2806" t="s">
        <v>3594</v>
      </c>
      <c r="AB2806" t="s">
        <v>3907</v>
      </c>
    </row>
    <row r="2807" spans="1:28" ht="15" hidden="1" customHeight="1" x14ac:dyDescent="0.2">
      <c r="A2807" s="93" t="s">
        <v>5602</v>
      </c>
      <c r="B2807" t="s">
        <v>2158</v>
      </c>
      <c r="D2807" t="s">
        <v>5844</v>
      </c>
      <c r="V2807" t="s">
        <v>16</v>
      </c>
      <c r="W2807" t="s">
        <v>3825</v>
      </c>
      <c r="X2807" t="s">
        <v>3826</v>
      </c>
      <c r="Y2807" t="s">
        <v>3825</v>
      </c>
      <c r="Z2807" t="s">
        <v>3827</v>
      </c>
      <c r="AA2807" t="s">
        <v>3596</v>
      </c>
      <c r="AB2807" t="s">
        <v>3908</v>
      </c>
    </row>
    <row r="2808" spans="1:28" ht="15" hidden="1" customHeight="1" x14ac:dyDescent="0.2">
      <c r="A2808" s="93" t="s">
        <v>5602</v>
      </c>
      <c r="B2808" t="s">
        <v>2158</v>
      </c>
      <c r="D2808" t="s">
        <v>5844</v>
      </c>
      <c r="V2808" t="s">
        <v>16</v>
      </c>
      <c r="W2808" t="s">
        <v>3825</v>
      </c>
      <c r="X2808" t="s">
        <v>3826</v>
      </c>
      <c r="Y2808" t="s">
        <v>3825</v>
      </c>
      <c r="Z2808" t="s">
        <v>3827</v>
      </c>
      <c r="AA2808" t="s">
        <v>3598</v>
      </c>
      <c r="AB2808" t="s">
        <v>3909</v>
      </c>
    </row>
    <row r="2809" spans="1:28" ht="15" hidden="1" customHeight="1" x14ac:dyDescent="0.2">
      <c r="A2809" s="93" t="s">
        <v>5602</v>
      </c>
      <c r="B2809" t="s">
        <v>2158</v>
      </c>
      <c r="D2809" t="s">
        <v>5844</v>
      </c>
      <c r="V2809" t="s">
        <v>16</v>
      </c>
      <c r="W2809" t="s">
        <v>3825</v>
      </c>
      <c r="X2809" t="s">
        <v>3826</v>
      </c>
      <c r="Y2809" t="s">
        <v>3825</v>
      </c>
      <c r="Z2809" t="s">
        <v>3827</v>
      </c>
      <c r="AA2809" t="s">
        <v>3600</v>
      </c>
      <c r="AB2809" t="s">
        <v>3910</v>
      </c>
    </row>
    <row r="2810" spans="1:28" ht="15" hidden="1" customHeight="1" x14ac:dyDescent="0.2">
      <c r="A2810" s="93" t="s">
        <v>5602</v>
      </c>
      <c r="B2810" t="s">
        <v>2158</v>
      </c>
      <c r="D2810" t="s">
        <v>5844</v>
      </c>
      <c r="V2810" t="s">
        <v>16</v>
      </c>
      <c r="W2810" t="s">
        <v>3825</v>
      </c>
      <c r="X2810" t="s">
        <v>3826</v>
      </c>
      <c r="Y2810" t="s">
        <v>3825</v>
      </c>
      <c r="Z2810" t="s">
        <v>3827</v>
      </c>
      <c r="AA2810" t="s">
        <v>3602</v>
      </c>
      <c r="AB2810" t="s">
        <v>3911</v>
      </c>
    </row>
    <row r="2811" spans="1:28" ht="15" hidden="1" customHeight="1" x14ac:dyDescent="0.2">
      <c r="A2811" s="93" t="s">
        <v>5602</v>
      </c>
      <c r="B2811" t="s">
        <v>2158</v>
      </c>
      <c r="D2811" t="s">
        <v>5844</v>
      </c>
      <c r="V2811" t="s">
        <v>16</v>
      </c>
      <c r="W2811" t="s">
        <v>3825</v>
      </c>
      <c r="X2811" t="s">
        <v>3826</v>
      </c>
      <c r="Y2811" t="s">
        <v>3825</v>
      </c>
      <c r="Z2811" t="s">
        <v>3827</v>
      </c>
      <c r="AA2811" t="s">
        <v>3604</v>
      </c>
      <c r="AB2811" t="s">
        <v>3912</v>
      </c>
    </row>
    <row r="2812" spans="1:28" ht="15" hidden="1" customHeight="1" x14ac:dyDescent="0.2">
      <c r="A2812" s="93" t="s">
        <v>5602</v>
      </c>
      <c r="B2812" t="s">
        <v>2158</v>
      </c>
      <c r="D2812" t="s">
        <v>5844</v>
      </c>
      <c r="V2812" t="s">
        <v>16</v>
      </c>
      <c r="W2812" t="s">
        <v>3825</v>
      </c>
      <c r="X2812" t="s">
        <v>3826</v>
      </c>
      <c r="Y2812" t="s">
        <v>3825</v>
      </c>
      <c r="Z2812" t="s">
        <v>3827</v>
      </c>
      <c r="AA2812" t="s">
        <v>3606</v>
      </c>
      <c r="AB2812" t="s">
        <v>3913</v>
      </c>
    </row>
    <row r="2813" spans="1:28" ht="15" hidden="1" customHeight="1" x14ac:dyDescent="0.2">
      <c r="A2813" s="93" t="s">
        <v>5602</v>
      </c>
      <c r="B2813" t="s">
        <v>2158</v>
      </c>
      <c r="D2813" t="s">
        <v>5844</v>
      </c>
      <c r="V2813" t="s">
        <v>16</v>
      </c>
      <c r="W2813" t="s">
        <v>3825</v>
      </c>
      <c r="X2813" t="s">
        <v>3826</v>
      </c>
      <c r="Y2813" t="s">
        <v>3825</v>
      </c>
      <c r="Z2813" t="s">
        <v>3827</v>
      </c>
      <c r="AA2813" t="s">
        <v>3608</v>
      </c>
      <c r="AB2813" t="s">
        <v>3914</v>
      </c>
    </row>
    <row r="2814" spans="1:28" ht="15" hidden="1" customHeight="1" x14ac:dyDescent="0.2">
      <c r="A2814" s="93" t="s">
        <v>5602</v>
      </c>
      <c r="B2814" t="s">
        <v>2158</v>
      </c>
      <c r="D2814" t="s">
        <v>5844</v>
      </c>
      <c r="V2814" t="s">
        <v>16</v>
      </c>
      <c r="W2814" t="s">
        <v>3825</v>
      </c>
      <c r="X2814" t="s">
        <v>3826</v>
      </c>
      <c r="Y2814" t="s">
        <v>3825</v>
      </c>
      <c r="Z2814" t="s">
        <v>3827</v>
      </c>
      <c r="AA2814" t="s">
        <v>3610</v>
      </c>
      <c r="AB2814" t="s">
        <v>3915</v>
      </c>
    </row>
    <row r="2815" spans="1:28" ht="15" hidden="1" customHeight="1" x14ac:dyDescent="0.2">
      <c r="A2815" s="93" t="s">
        <v>5602</v>
      </c>
      <c r="B2815" t="s">
        <v>2158</v>
      </c>
      <c r="D2815" t="s">
        <v>5844</v>
      </c>
      <c r="V2815" t="s">
        <v>16</v>
      </c>
      <c r="W2815" t="s">
        <v>3825</v>
      </c>
      <c r="X2815" t="s">
        <v>3826</v>
      </c>
      <c r="Y2815" t="s">
        <v>3825</v>
      </c>
      <c r="Z2815" t="s">
        <v>3827</v>
      </c>
      <c r="AA2815" t="s">
        <v>3612</v>
      </c>
      <c r="AB2815" t="s">
        <v>3916</v>
      </c>
    </row>
    <row r="2816" spans="1:28" ht="15" hidden="1" customHeight="1" x14ac:dyDescent="0.2">
      <c r="A2816" s="93" t="s">
        <v>5602</v>
      </c>
      <c r="B2816" t="s">
        <v>2158</v>
      </c>
      <c r="D2816" t="s">
        <v>5844</v>
      </c>
      <c r="V2816" t="s">
        <v>16</v>
      </c>
      <c r="W2816" t="s">
        <v>3825</v>
      </c>
      <c r="X2816" t="s">
        <v>3826</v>
      </c>
      <c r="Y2816" t="s">
        <v>3825</v>
      </c>
      <c r="Z2816" t="s">
        <v>3827</v>
      </c>
      <c r="AA2816" t="s">
        <v>3614</v>
      </c>
      <c r="AB2816" t="s">
        <v>3917</v>
      </c>
    </row>
    <row r="2817" spans="1:28" ht="15" hidden="1" customHeight="1" x14ac:dyDescent="0.2">
      <c r="A2817" s="93" t="s">
        <v>5602</v>
      </c>
      <c r="B2817" t="s">
        <v>2158</v>
      </c>
      <c r="D2817" t="s">
        <v>5844</v>
      </c>
      <c r="V2817" t="s">
        <v>16</v>
      </c>
      <c r="W2817" t="s">
        <v>3825</v>
      </c>
      <c r="X2817" t="s">
        <v>3826</v>
      </c>
      <c r="Y2817" t="s">
        <v>3825</v>
      </c>
      <c r="Z2817" t="s">
        <v>3827</v>
      </c>
      <c r="AA2817" t="s">
        <v>3616</v>
      </c>
      <c r="AB2817" t="s">
        <v>3918</v>
      </c>
    </row>
    <row r="2818" spans="1:28" ht="15" hidden="1" customHeight="1" x14ac:dyDescent="0.2">
      <c r="A2818" s="93" t="s">
        <v>5602</v>
      </c>
      <c r="B2818" t="s">
        <v>2158</v>
      </c>
      <c r="D2818" t="s">
        <v>5844</v>
      </c>
      <c r="V2818" t="s">
        <v>16</v>
      </c>
      <c r="W2818" t="s">
        <v>3825</v>
      </c>
      <c r="X2818" t="s">
        <v>3826</v>
      </c>
      <c r="Y2818" t="s">
        <v>3825</v>
      </c>
      <c r="Z2818" t="s">
        <v>3827</v>
      </c>
      <c r="AA2818" t="s">
        <v>3788</v>
      </c>
      <c r="AB2818" t="s">
        <v>3919</v>
      </c>
    </row>
    <row r="2819" spans="1:28" ht="15" hidden="1" customHeight="1" x14ac:dyDescent="0.2">
      <c r="A2819" s="93" t="s">
        <v>5602</v>
      </c>
      <c r="B2819" t="s">
        <v>2158</v>
      </c>
      <c r="D2819" t="s">
        <v>5844</v>
      </c>
      <c r="V2819" t="s">
        <v>16</v>
      </c>
      <c r="W2819" t="s">
        <v>3825</v>
      </c>
      <c r="X2819" t="s">
        <v>3826</v>
      </c>
      <c r="Y2819" t="s">
        <v>3825</v>
      </c>
      <c r="Z2819" t="s">
        <v>3827</v>
      </c>
      <c r="AA2819" t="s">
        <v>3620</v>
      </c>
      <c r="AB2819" t="s">
        <v>3920</v>
      </c>
    </row>
    <row r="2820" spans="1:28" ht="15" hidden="1" customHeight="1" x14ac:dyDescent="0.2">
      <c r="A2820" s="93" t="s">
        <v>5602</v>
      </c>
      <c r="B2820" t="s">
        <v>2158</v>
      </c>
      <c r="D2820" t="s">
        <v>5844</v>
      </c>
      <c r="V2820" t="s">
        <v>16</v>
      </c>
      <c r="W2820" t="s">
        <v>3825</v>
      </c>
      <c r="X2820" t="s">
        <v>3826</v>
      </c>
      <c r="Y2820" t="s">
        <v>3825</v>
      </c>
      <c r="Z2820" t="s">
        <v>3827</v>
      </c>
      <c r="AA2820" t="s">
        <v>3622</v>
      </c>
      <c r="AB2820" t="s">
        <v>3921</v>
      </c>
    </row>
    <row r="2821" spans="1:28" ht="15" hidden="1" customHeight="1" x14ac:dyDescent="0.2">
      <c r="A2821" s="93" t="s">
        <v>5602</v>
      </c>
      <c r="B2821" t="s">
        <v>2158</v>
      </c>
      <c r="D2821" t="s">
        <v>5844</v>
      </c>
      <c r="V2821" t="s">
        <v>16</v>
      </c>
      <c r="W2821" t="s">
        <v>3825</v>
      </c>
      <c r="X2821" t="s">
        <v>3826</v>
      </c>
      <c r="Y2821" t="s">
        <v>3825</v>
      </c>
      <c r="Z2821" t="s">
        <v>3827</v>
      </c>
      <c r="AA2821" t="s">
        <v>3624</v>
      </c>
      <c r="AB2821" t="s">
        <v>3922</v>
      </c>
    </row>
    <row r="2822" spans="1:28" ht="15" hidden="1" customHeight="1" x14ac:dyDescent="0.2">
      <c r="A2822" s="93" t="s">
        <v>5602</v>
      </c>
      <c r="B2822" t="s">
        <v>2158</v>
      </c>
      <c r="D2822" t="s">
        <v>5844</v>
      </c>
      <c r="V2822" t="s">
        <v>16</v>
      </c>
      <c r="W2822" t="s">
        <v>3825</v>
      </c>
      <c r="X2822" t="s">
        <v>3826</v>
      </c>
      <c r="Y2822" t="s">
        <v>3825</v>
      </c>
      <c r="Z2822" t="s">
        <v>3827</v>
      </c>
      <c r="AA2822" t="s">
        <v>3626</v>
      </c>
      <c r="AB2822" t="s">
        <v>3923</v>
      </c>
    </row>
    <row r="2823" spans="1:28" ht="15" hidden="1" customHeight="1" x14ac:dyDescent="0.2">
      <c r="A2823" s="93" t="s">
        <v>5602</v>
      </c>
      <c r="B2823" t="s">
        <v>2158</v>
      </c>
      <c r="D2823" t="s">
        <v>5844</v>
      </c>
      <c r="V2823" t="s">
        <v>16</v>
      </c>
      <c r="W2823" t="s">
        <v>3825</v>
      </c>
      <c r="X2823" t="s">
        <v>3826</v>
      </c>
      <c r="Y2823" t="s">
        <v>3825</v>
      </c>
      <c r="Z2823" t="s">
        <v>3827</v>
      </c>
      <c r="AA2823" t="s">
        <v>3628</v>
      </c>
      <c r="AB2823" t="s">
        <v>3924</v>
      </c>
    </row>
    <row r="2824" spans="1:28" ht="15" hidden="1" customHeight="1" x14ac:dyDescent="0.2">
      <c r="A2824" s="93" t="s">
        <v>5602</v>
      </c>
      <c r="B2824" t="s">
        <v>2158</v>
      </c>
      <c r="D2824" t="s">
        <v>5844</v>
      </c>
      <c r="V2824" t="s">
        <v>16</v>
      </c>
      <c r="W2824" t="s">
        <v>3825</v>
      </c>
      <c r="X2824" t="s">
        <v>3826</v>
      </c>
      <c r="Y2824" t="s">
        <v>3825</v>
      </c>
      <c r="Z2824" t="s">
        <v>3827</v>
      </c>
      <c r="AA2824" t="s">
        <v>3630</v>
      </c>
      <c r="AB2824" t="s">
        <v>3925</v>
      </c>
    </row>
    <row r="2825" spans="1:28" ht="15" hidden="1" customHeight="1" x14ac:dyDescent="0.2">
      <c r="A2825" s="93" t="s">
        <v>5602</v>
      </c>
      <c r="B2825" t="s">
        <v>2158</v>
      </c>
      <c r="D2825" t="s">
        <v>5844</v>
      </c>
      <c r="V2825" t="s">
        <v>16</v>
      </c>
      <c r="W2825" t="s">
        <v>3825</v>
      </c>
      <c r="X2825" t="s">
        <v>3826</v>
      </c>
      <c r="Y2825" t="s">
        <v>3825</v>
      </c>
      <c r="Z2825" t="s">
        <v>3827</v>
      </c>
      <c r="AA2825" t="s">
        <v>3632</v>
      </c>
      <c r="AB2825" t="s">
        <v>3926</v>
      </c>
    </row>
    <row r="2826" spans="1:28" ht="15" hidden="1" customHeight="1" x14ac:dyDescent="0.2">
      <c r="A2826" s="93" t="s">
        <v>5602</v>
      </c>
      <c r="B2826" t="s">
        <v>2158</v>
      </c>
      <c r="D2826" t="s">
        <v>5844</v>
      </c>
      <c r="V2826" t="s">
        <v>16</v>
      </c>
      <c r="W2826" t="s">
        <v>3825</v>
      </c>
      <c r="X2826" t="s">
        <v>3826</v>
      </c>
      <c r="Y2826" t="s">
        <v>3825</v>
      </c>
      <c r="Z2826" t="s">
        <v>3827</v>
      </c>
      <c r="AA2826" t="s">
        <v>3634</v>
      </c>
      <c r="AB2826" t="s">
        <v>3927</v>
      </c>
    </row>
    <row r="2827" spans="1:28" ht="15" hidden="1" customHeight="1" x14ac:dyDescent="0.2">
      <c r="A2827" s="93" t="s">
        <v>5602</v>
      </c>
      <c r="B2827" t="s">
        <v>2158</v>
      </c>
      <c r="D2827" t="s">
        <v>5844</v>
      </c>
      <c r="V2827" t="s">
        <v>16</v>
      </c>
      <c r="W2827" t="s">
        <v>3825</v>
      </c>
      <c r="X2827" t="s">
        <v>3826</v>
      </c>
      <c r="Y2827" t="s">
        <v>3825</v>
      </c>
      <c r="Z2827" t="s">
        <v>3827</v>
      </c>
      <c r="AA2827" t="s">
        <v>3636</v>
      </c>
      <c r="AB2827" t="s">
        <v>3928</v>
      </c>
    </row>
    <row r="2828" spans="1:28" ht="15" hidden="1" customHeight="1" x14ac:dyDescent="0.2">
      <c r="A2828" s="93" t="s">
        <v>5602</v>
      </c>
      <c r="B2828" t="s">
        <v>2158</v>
      </c>
      <c r="D2828" t="s">
        <v>5844</v>
      </c>
      <c r="V2828" t="s">
        <v>16</v>
      </c>
      <c r="W2828" t="s">
        <v>3825</v>
      </c>
      <c r="X2828" t="s">
        <v>3826</v>
      </c>
      <c r="Y2828" t="s">
        <v>3825</v>
      </c>
      <c r="Z2828" t="s">
        <v>3827</v>
      </c>
      <c r="AA2828" t="s">
        <v>3638</v>
      </c>
      <c r="AB2828" t="s">
        <v>3929</v>
      </c>
    </row>
    <row r="2829" spans="1:28" ht="15" hidden="1" customHeight="1" x14ac:dyDescent="0.2">
      <c r="A2829" s="93" t="s">
        <v>5602</v>
      </c>
      <c r="B2829" t="s">
        <v>2158</v>
      </c>
      <c r="D2829" t="s">
        <v>5844</v>
      </c>
      <c r="V2829" t="s">
        <v>16</v>
      </c>
      <c r="W2829" t="s">
        <v>3825</v>
      </c>
      <c r="X2829" t="s">
        <v>3826</v>
      </c>
      <c r="Y2829" t="s">
        <v>3825</v>
      </c>
      <c r="Z2829" t="s">
        <v>3827</v>
      </c>
      <c r="AA2829" t="s">
        <v>3640</v>
      </c>
      <c r="AB2829" t="s">
        <v>3930</v>
      </c>
    </row>
    <row r="2830" spans="1:28" ht="15" hidden="1" customHeight="1" x14ac:dyDescent="0.2">
      <c r="A2830" s="93" t="s">
        <v>5602</v>
      </c>
      <c r="B2830" t="s">
        <v>2158</v>
      </c>
      <c r="D2830" t="s">
        <v>5844</v>
      </c>
      <c r="V2830" t="s">
        <v>16</v>
      </c>
      <c r="W2830" t="s">
        <v>3825</v>
      </c>
      <c r="X2830" t="s">
        <v>3826</v>
      </c>
      <c r="Y2830" t="s">
        <v>3825</v>
      </c>
      <c r="Z2830" t="s">
        <v>3827</v>
      </c>
      <c r="AA2830" t="s">
        <v>3642</v>
      </c>
      <c r="AB2830" t="s">
        <v>3931</v>
      </c>
    </row>
    <row r="2831" spans="1:28" ht="15" hidden="1" customHeight="1" x14ac:dyDescent="0.2">
      <c r="A2831" s="93" t="s">
        <v>5602</v>
      </c>
      <c r="B2831" t="s">
        <v>2158</v>
      </c>
      <c r="D2831" t="s">
        <v>5844</v>
      </c>
      <c r="V2831" t="s">
        <v>16</v>
      </c>
      <c r="W2831" t="s">
        <v>3825</v>
      </c>
      <c r="X2831" t="s">
        <v>3826</v>
      </c>
      <c r="Y2831" t="s">
        <v>3825</v>
      </c>
      <c r="Z2831" t="s">
        <v>3827</v>
      </c>
      <c r="AA2831" t="s">
        <v>3644</v>
      </c>
      <c r="AB2831" t="s">
        <v>3932</v>
      </c>
    </row>
    <row r="2832" spans="1:28" ht="15" hidden="1" customHeight="1" x14ac:dyDescent="0.2">
      <c r="A2832" s="93" t="s">
        <v>5602</v>
      </c>
      <c r="B2832" t="s">
        <v>2158</v>
      </c>
      <c r="D2832" t="s">
        <v>5844</v>
      </c>
      <c r="V2832" t="s">
        <v>16</v>
      </c>
      <c r="W2832" t="s">
        <v>3825</v>
      </c>
      <c r="X2832" t="s">
        <v>3826</v>
      </c>
      <c r="Y2832" t="s">
        <v>3825</v>
      </c>
      <c r="Z2832" t="s">
        <v>3827</v>
      </c>
      <c r="AA2832" t="s">
        <v>3646</v>
      </c>
      <c r="AB2832" t="s">
        <v>3933</v>
      </c>
    </row>
    <row r="2833" spans="1:28" ht="15" hidden="1" customHeight="1" x14ac:dyDescent="0.2">
      <c r="A2833" s="93" t="s">
        <v>5602</v>
      </c>
      <c r="B2833" t="s">
        <v>2158</v>
      </c>
      <c r="D2833" t="s">
        <v>5844</v>
      </c>
      <c r="V2833" t="s">
        <v>16</v>
      </c>
      <c r="W2833" t="s">
        <v>3825</v>
      </c>
      <c r="X2833" t="s">
        <v>3826</v>
      </c>
      <c r="Y2833" t="s">
        <v>3825</v>
      </c>
      <c r="Z2833" t="s">
        <v>3827</v>
      </c>
      <c r="AA2833" t="s">
        <v>3648</v>
      </c>
      <c r="AB2833" t="s">
        <v>3934</v>
      </c>
    </row>
    <row r="2834" spans="1:28" ht="15" hidden="1" customHeight="1" x14ac:dyDescent="0.2">
      <c r="A2834" s="93" t="s">
        <v>5602</v>
      </c>
      <c r="B2834" t="s">
        <v>2158</v>
      </c>
      <c r="D2834" t="s">
        <v>5844</v>
      </c>
      <c r="V2834" t="s">
        <v>16</v>
      </c>
      <c r="W2834" t="s">
        <v>3825</v>
      </c>
      <c r="X2834" t="s">
        <v>3826</v>
      </c>
      <c r="Y2834" t="s">
        <v>3825</v>
      </c>
      <c r="Z2834" t="s">
        <v>3827</v>
      </c>
      <c r="AA2834" t="s">
        <v>3650</v>
      </c>
      <c r="AB2834" t="s">
        <v>3935</v>
      </c>
    </row>
    <row r="2835" spans="1:28" ht="15" hidden="1" customHeight="1" x14ac:dyDescent="0.2">
      <c r="A2835" s="93" t="s">
        <v>5602</v>
      </c>
      <c r="B2835" t="s">
        <v>2158</v>
      </c>
      <c r="D2835" t="s">
        <v>5844</v>
      </c>
      <c r="V2835" t="s">
        <v>16</v>
      </c>
      <c r="W2835" t="s">
        <v>3825</v>
      </c>
      <c r="X2835" t="s">
        <v>3826</v>
      </c>
      <c r="Y2835" t="s">
        <v>3825</v>
      </c>
      <c r="Z2835" t="s">
        <v>3827</v>
      </c>
      <c r="AA2835" t="s">
        <v>3652</v>
      </c>
      <c r="AB2835" t="s">
        <v>3936</v>
      </c>
    </row>
    <row r="2836" spans="1:28" ht="15" hidden="1" customHeight="1" x14ac:dyDescent="0.2">
      <c r="A2836" s="93" t="s">
        <v>5602</v>
      </c>
      <c r="B2836" t="s">
        <v>2158</v>
      </c>
      <c r="D2836" t="s">
        <v>5844</v>
      </c>
      <c r="V2836" t="s">
        <v>16</v>
      </c>
      <c r="W2836" t="s">
        <v>3825</v>
      </c>
      <c r="X2836" t="s">
        <v>3826</v>
      </c>
      <c r="Y2836" t="s">
        <v>3825</v>
      </c>
      <c r="Z2836" t="s">
        <v>3827</v>
      </c>
      <c r="AA2836" t="s">
        <v>3654</v>
      </c>
      <c r="AB2836" t="s">
        <v>3937</v>
      </c>
    </row>
    <row r="2837" spans="1:28" ht="15" hidden="1" customHeight="1" x14ac:dyDescent="0.2">
      <c r="A2837" s="93" t="s">
        <v>5602</v>
      </c>
      <c r="B2837" t="s">
        <v>2158</v>
      </c>
      <c r="D2837" t="s">
        <v>5844</v>
      </c>
      <c r="V2837" t="s">
        <v>16</v>
      </c>
      <c r="W2837" t="s">
        <v>3825</v>
      </c>
      <c r="X2837" t="s">
        <v>3826</v>
      </c>
      <c r="Y2837" t="s">
        <v>3825</v>
      </c>
      <c r="Z2837" t="s">
        <v>3827</v>
      </c>
      <c r="AA2837" t="s">
        <v>3656</v>
      </c>
      <c r="AB2837" t="s">
        <v>3938</v>
      </c>
    </row>
    <row r="2838" spans="1:28" ht="15" hidden="1" customHeight="1" x14ac:dyDescent="0.2">
      <c r="A2838" s="93" t="s">
        <v>5602</v>
      </c>
      <c r="B2838" t="s">
        <v>2158</v>
      </c>
      <c r="D2838" t="s">
        <v>5844</v>
      </c>
      <c r="V2838" t="s">
        <v>16</v>
      </c>
      <c r="W2838" t="s">
        <v>3825</v>
      </c>
      <c r="X2838" t="s">
        <v>3826</v>
      </c>
      <c r="Y2838" t="s">
        <v>3825</v>
      </c>
      <c r="Z2838" t="s">
        <v>3827</v>
      </c>
      <c r="AA2838" t="s">
        <v>3658</v>
      </c>
      <c r="AB2838" t="s">
        <v>3939</v>
      </c>
    </row>
    <row r="2839" spans="1:28" ht="15" hidden="1" customHeight="1" x14ac:dyDescent="0.2">
      <c r="A2839" s="93" t="s">
        <v>5602</v>
      </c>
      <c r="B2839" t="s">
        <v>2158</v>
      </c>
      <c r="D2839" t="s">
        <v>5844</v>
      </c>
      <c r="V2839" t="s">
        <v>16</v>
      </c>
      <c r="W2839" t="s">
        <v>3825</v>
      </c>
      <c r="X2839" t="s">
        <v>3826</v>
      </c>
      <c r="Y2839" t="s">
        <v>3825</v>
      </c>
      <c r="Z2839" t="s">
        <v>3827</v>
      </c>
      <c r="AA2839" t="s">
        <v>3660</v>
      </c>
      <c r="AB2839" t="s">
        <v>3940</v>
      </c>
    </row>
    <row r="2840" spans="1:28" ht="15" hidden="1" customHeight="1" x14ac:dyDescent="0.2">
      <c r="A2840" s="93" t="s">
        <v>5602</v>
      </c>
      <c r="B2840" t="s">
        <v>2158</v>
      </c>
      <c r="D2840" t="s">
        <v>5844</v>
      </c>
      <c r="V2840" t="s">
        <v>16</v>
      </c>
      <c r="W2840" t="s">
        <v>3825</v>
      </c>
      <c r="X2840" t="s">
        <v>3826</v>
      </c>
      <c r="Y2840" t="s">
        <v>3825</v>
      </c>
      <c r="Z2840" t="s">
        <v>3827</v>
      </c>
      <c r="AA2840" t="s">
        <v>3662</v>
      </c>
      <c r="AB2840" t="s">
        <v>3941</v>
      </c>
    </row>
    <row r="2841" spans="1:28" ht="15" hidden="1" customHeight="1" x14ac:dyDescent="0.2">
      <c r="A2841" s="93" t="s">
        <v>5602</v>
      </c>
      <c r="B2841" t="s">
        <v>2158</v>
      </c>
      <c r="D2841" t="s">
        <v>5844</v>
      </c>
      <c r="V2841" t="s">
        <v>16</v>
      </c>
      <c r="W2841" t="s">
        <v>3825</v>
      </c>
      <c r="X2841" t="s">
        <v>3826</v>
      </c>
      <c r="Y2841" t="s">
        <v>3825</v>
      </c>
      <c r="Z2841" t="s">
        <v>3827</v>
      </c>
      <c r="AA2841" t="s">
        <v>3664</v>
      </c>
      <c r="AB2841" t="s">
        <v>3942</v>
      </c>
    </row>
    <row r="2842" spans="1:28" ht="15" hidden="1" customHeight="1" x14ac:dyDescent="0.2">
      <c r="A2842" s="93" t="s">
        <v>5602</v>
      </c>
      <c r="B2842" t="s">
        <v>2158</v>
      </c>
      <c r="D2842" t="s">
        <v>5844</v>
      </c>
      <c r="V2842" t="s">
        <v>16</v>
      </c>
      <c r="W2842" t="s">
        <v>3825</v>
      </c>
      <c r="X2842" t="s">
        <v>3826</v>
      </c>
      <c r="Y2842" t="s">
        <v>3825</v>
      </c>
      <c r="Z2842" t="s">
        <v>3827</v>
      </c>
      <c r="AA2842" t="s">
        <v>3666</v>
      </c>
      <c r="AB2842" t="s">
        <v>3943</v>
      </c>
    </row>
    <row r="2843" spans="1:28" ht="15" hidden="1" customHeight="1" x14ac:dyDescent="0.2">
      <c r="A2843" s="93" t="s">
        <v>5602</v>
      </c>
      <c r="B2843" t="s">
        <v>2158</v>
      </c>
      <c r="D2843" t="s">
        <v>5844</v>
      </c>
      <c r="V2843" t="s">
        <v>16</v>
      </c>
      <c r="W2843" t="s">
        <v>3825</v>
      </c>
      <c r="X2843" t="s">
        <v>3826</v>
      </c>
      <c r="Y2843" t="s">
        <v>3825</v>
      </c>
      <c r="Z2843" t="s">
        <v>3827</v>
      </c>
      <c r="AA2843" t="s">
        <v>3668</v>
      </c>
      <c r="AB2843" t="s">
        <v>3944</v>
      </c>
    </row>
    <row r="2844" spans="1:28" ht="15" hidden="1" customHeight="1" x14ac:dyDescent="0.2">
      <c r="A2844" s="93" t="s">
        <v>5602</v>
      </c>
      <c r="B2844" t="s">
        <v>2158</v>
      </c>
      <c r="D2844" t="s">
        <v>5844</v>
      </c>
      <c r="V2844" t="s">
        <v>16</v>
      </c>
      <c r="W2844" t="s">
        <v>3825</v>
      </c>
      <c r="X2844" t="s">
        <v>3826</v>
      </c>
      <c r="Y2844" t="s">
        <v>3825</v>
      </c>
      <c r="Z2844" t="s">
        <v>3827</v>
      </c>
      <c r="AA2844" t="s">
        <v>3670</v>
      </c>
      <c r="AB2844" t="s">
        <v>3945</v>
      </c>
    </row>
    <row r="2845" spans="1:28" ht="15" hidden="1" customHeight="1" x14ac:dyDescent="0.2">
      <c r="A2845" s="93" t="s">
        <v>5602</v>
      </c>
      <c r="B2845" t="s">
        <v>2158</v>
      </c>
      <c r="D2845" t="s">
        <v>5844</v>
      </c>
      <c r="V2845" t="s">
        <v>16</v>
      </c>
      <c r="W2845" t="s">
        <v>3825</v>
      </c>
      <c r="X2845" t="s">
        <v>3826</v>
      </c>
      <c r="Y2845" t="s">
        <v>3825</v>
      </c>
      <c r="Z2845" t="s">
        <v>3827</v>
      </c>
      <c r="AA2845" t="s">
        <v>3672</v>
      </c>
      <c r="AB2845" t="s">
        <v>3946</v>
      </c>
    </row>
    <row r="2846" spans="1:28" ht="15" hidden="1" customHeight="1" x14ac:dyDescent="0.2">
      <c r="A2846" s="93" t="s">
        <v>5602</v>
      </c>
      <c r="B2846" t="s">
        <v>2158</v>
      </c>
      <c r="D2846" t="s">
        <v>5844</v>
      </c>
      <c r="V2846" t="s">
        <v>16</v>
      </c>
      <c r="W2846" t="s">
        <v>3825</v>
      </c>
      <c r="X2846" t="s">
        <v>3826</v>
      </c>
      <c r="Y2846" t="s">
        <v>3825</v>
      </c>
      <c r="Z2846" t="s">
        <v>3827</v>
      </c>
      <c r="AA2846" t="s">
        <v>3674</v>
      </c>
      <c r="AB2846" t="s">
        <v>3947</v>
      </c>
    </row>
    <row r="2847" spans="1:28" ht="15" hidden="1" customHeight="1" x14ac:dyDescent="0.2">
      <c r="A2847" s="93" t="s">
        <v>5602</v>
      </c>
      <c r="B2847" t="s">
        <v>2158</v>
      </c>
      <c r="D2847" t="s">
        <v>5844</v>
      </c>
      <c r="V2847" t="s">
        <v>16</v>
      </c>
      <c r="W2847" t="s">
        <v>3825</v>
      </c>
      <c r="X2847" t="s">
        <v>3826</v>
      </c>
      <c r="Y2847" t="s">
        <v>3825</v>
      </c>
      <c r="Z2847" t="s">
        <v>3827</v>
      </c>
      <c r="AA2847" t="s">
        <v>3676</v>
      </c>
      <c r="AB2847" t="s">
        <v>3948</v>
      </c>
    </row>
    <row r="2848" spans="1:28" ht="15" hidden="1" customHeight="1" x14ac:dyDescent="0.2">
      <c r="A2848" s="93" t="s">
        <v>5602</v>
      </c>
      <c r="B2848" t="s">
        <v>2158</v>
      </c>
      <c r="D2848" t="s">
        <v>5844</v>
      </c>
      <c r="V2848" t="s">
        <v>16</v>
      </c>
      <c r="W2848" t="s">
        <v>3825</v>
      </c>
      <c r="X2848" t="s">
        <v>3826</v>
      </c>
      <c r="Y2848" t="s">
        <v>3825</v>
      </c>
      <c r="Z2848" t="s">
        <v>3827</v>
      </c>
      <c r="AA2848" t="s">
        <v>3678</v>
      </c>
      <c r="AB2848" t="s">
        <v>3949</v>
      </c>
    </row>
    <row r="2849" spans="1:28" ht="15" hidden="1" customHeight="1" x14ac:dyDescent="0.2">
      <c r="A2849" s="93" t="s">
        <v>5602</v>
      </c>
      <c r="B2849" t="s">
        <v>2158</v>
      </c>
      <c r="D2849" t="s">
        <v>5844</v>
      </c>
      <c r="V2849" t="s">
        <v>16</v>
      </c>
      <c r="W2849" t="s">
        <v>3825</v>
      </c>
      <c r="X2849" t="s">
        <v>3826</v>
      </c>
      <c r="Y2849" t="s">
        <v>3825</v>
      </c>
      <c r="Z2849" t="s">
        <v>3827</v>
      </c>
      <c r="AA2849" t="s">
        <v>3680</v>
      </c>
      <c r="AB2849" t="s">
        <v>3950</v>
      </c>
    </row>
    <row r="2850" spans="1:28" ht="15" hidden="1" customHeight="1" x14ac:dyDescent="0.2">
      <c r="A2850" s="93" t="s">
        <v>5602</v>
      </c>
      <c r="B2850" t="s">
        <v>2158</v>
      </c>
      <c r="D2850" t="s">
        <v>5844</v>
      </c>
      <c r="V2850" t="s">
        <v>16</v>
      </c>
      <c r="W2850" t="s">
        <v>3825</v>
      </c>
      <c r="X2850" t="s">
        <v>3826</v>
      </c>
      <c r="Y2850" t="s">
        <v>3825</v>
      </c>
      <c r="Z2850" t="s">
        <v>3827</v>
      </c>
      <c r="AA2850" t="s">
        <v>3682</v>
      </c>
      <c r="AB2850" t="s">
        <v>3951</v>
      </c>
    </row>
    <row r="2851" spans="1:28" ht="15" hidden="1" customHeight="1" x14ac:dyDescent="0.2">
      <c r="A2851" s="93" t="s">
        <v>5602</v>
      </c>
      <c r="B2851" t="s">
        <v>2158</v>
      </c>
      <c r="D2851" t="s">
        <v>5844</v>
      </c>
      <c r="V2851" t="s">
        <v>16</v>
      </c>
      <c r="W2851" t="s">
        <v>3825</v>
      </c>
      <c r="X2851" t="s">
        <v>3826</v>
      </c>
      <c r="Y2851" t="s">
        <v>3825</v>
      </c>
      <c r="Z2851" t="s">
        <v>3827</v>
      </c>
      <c r="AA2851" t="s">
        <v>3684</v>
      </c>
      <c r="AB2851" t="s">
        <v>3952</v>
      </c>
    </row>
    <row r="2852" spans="1:28" ht="15" hidden="1" customHeight="1" x14ac:dyDescent="0.2">
      <c r="A2852" s="93" t="s">
        <v>5602</v>
      </c>
      <c r="B2852" t="s">
        <v>2158</v>
      </c>
      <c r="D2852" t="s">
        <v>5844</v>
      </c>
      <c r="V2852" t="s">
        <v>16</v>
      </c>
      <c r="W2852" t="s">
        <v>3825</v>
      </c>
      <c r="X2852" t="s">
        <v>3826</v>
      </c>
      <c r="Y2852" t="s">
        <v>3825</v>
      </c>
      <c r="Z2852" t="s">
        <v>3827</v>
      </c>
      <c r="AA2852" t="s">
        <v>3686</v>
      </c>
      <c r="AB2852" t="s">
        <v>3953</v>
      </c>
    </row>
    <row r="2853" spans="1:28" ht="15" hidden="1" customHeight="1" x14ac:dyDescent="0.2">
      <c r="A2853" s="93" t="s">
        <v>5602</v>
      </c>
      <c r="B2853" t="s">
        <v>2158</v>
      </c>
      <c r="D2853" t="s">
        <v>5844</v>
      </c>
      <c r="V2853" t="s">
        <v>16</v>
      </c>
      <c r="W2853" t="s">
        <v>3825</v>
      </c>
      <c r="X2853" t="s">
        <v>3826</v>
      </c>
      <c r="Y2853" t="s">
        <v>3825</v>
      </c>
      <c r="Z2853" t="s">
        <v>3827</v>
      </c>
      <c r="AA2853" t="s">
        <v>3690</v>
      </c>
      <c r="AB2853" t="s">
        <v>3954</v>
      </c>
    </row>
    <row r="2854" spans="1:28" ht="15" hidden="1" customHeight="1" x14ac:dyDescent="0.2">
      <c r="A2854" s="93" t="s">
        <v>5602</v>
      </c>
      <c r="B2854" t="s">
        <v>2158</v>
      </c>
      <c r="D2854" t="s">
        <v>5641</v>
      </c>
      <c r="V2854" t="s">
        <v>16</v>
      </c>
      <c r="W2854" t="s">
        <v>5845</v>
      </c>
      <c r="X2854" t="s">
        <v>5846</v>
      </c>
      <c r="Y2854" t="s">
        <v>1015</v>
      </c>
      <c r="Z2854" t="s">
        <v>1015</v>
      </c>
      <c r="AA2854" t="s">
        <v>1015</v>
      </c>
      <c r="AB2854" t="s">
        <v>1015</v>
      </c>
    </row>
    <row r="2855" spans="1:28" ht="15" hidden="1" customHeight="1" x14ac:dyDescent="0.2">
      <c r="A2855" s="93" t="s">
        <v>5602</v>
      </c>
      <c r="B2855" t="s">
        <v>2158</v>
      </c>
      <c r="D2855" t="s">
        <v>5847</v>
      </c>
      <c r="V2855" t="s">
        <v>16</v>
      </c>
      <c r="W2855" t="s">
        <v>3956</v>
      </c>
      <c r="X2855" t="s">
        <v>3957</v>
      </c>
      <c r="Y2855" t="s">
        <v>3956</v>
      </c>
      <c r="Z2855" t="s">
        <v>3958</v>
      </c>
      <c r="AA2855" t="s">
        <v>3435</v>
      </c>
      <c r="AB2855" t="s">
        <v>3959</v>
      </c>
    </row>
    <row r="2856" spans="1:28" ht="15" hidden="1" customHeight="1" x14ac:dyDescent="0.2">
      <c r="A2856" s="93" t="s">
        <v>5602</v>
      </c>
      <c r="B2856" t="s">
        <v>2158</v>
      </c>
      <c r="D2856" t="s">
        <v>5847</v>
      </c>
      <c r="V2856" t="s">
        <v>16</v>
      </c>
      <c r="W2856" t="s">
        <v>3956</v>
      </c>
      <c r="X2856" t="s">
        <v>3957</v>
      </c>
      <c r="Y2856" t="s">
        <v>3956</v>
      </c>
      <c r="Z2856" t="s">
        <v>3958</v>
      </c>
      <c r="AA2856" t="s">
        <v>3662</v>
      </c>
      <c r="AB2856" t="s">
        <v>3960</v>
      </c>
    </row>
    <row r="2857" spans="1:28" ht="15" hidden="1" customHeight="1" x14ac:dyDescent="0.2">
      <c r="A2857" s="93" t="s">
        <v>5602</v>
      </c>
      <c r="B2857" t="s">
        <v>2158</v>
      </c>
      <c r="D2857" t="s">
        <v>5847</v>
      </c>
      <c r="V2857" t="s">
        <v>16</v>
      </c>
      <c r="W2857" t="s">
        <v>3956</v>
      </c>
      <c r="X2857" t="s">
        <v>3957</v>
      </c>
      <c r="Y2857" t="s">
        <v>3956</v>
      </c>
      <c r="Z2857" t="s">
        <v>3958</v>
      </c>
      <c r="AA2857" t="s">
        <v>3660</v>
      </c>
      <c r="AB2857" t="s">
        <v>3961</v>
      </c>
    </row>
    <row r="2858" spans="1:28" ht="15" hidden="1" customHeight="1" x14ac:dyDescent="0.2">
      <c r="A2858" s="93" t="s">
        <v>5602</v>
      </c>
      <c r="B2858" t="s">
        <v>2158</v>
      </c>
      <c r="D2858" t="s">
        <v>5847</v>
      </c>
      <c r="V2858" t="s">
        <v>16</v>
      </c>
      <c r="W2858" t="s">
        <v>3956</v>
      </c>
      <c r="X2858" t="s">
        <v>3957</v>
      </c>
      <c r="Y2858" t="s">
        <v>3956</v>
      </c>
      <c r="Z2858" t="s">
        <v>3958</v>
      </c>
      <c r="AA2858" t="s">
        <v>3658</v>
      </c>
      <c r="AB2858" t="s">
        <v>3962</v>
      </c>
    </row>
    <row r="2859" spans="1:28" ht="15" hidden="1" customHeight="1" x14ac:dyDescent="0.2">
      <c r="A2859" s="93" t="s">
        <v>5602</v>
      </c>
      <c r="B2859" t="s">
        <v>2158</v>
      </c>
      <c r="D2859" t="s">
        <v>5847</v>
      </c>
      <c r="V2859" t="s">
        <v>16</v>
      </c>
      <c r="W2859" t="s">
        <v>3956</v>
      </c>
      <c r="X2859" t="s">
        <v>3957</v>
      </c>
      <c r="Y2859" t="s">
        <v>3956</v>
      </c>
      <c r="Z2859" t="s">
        <v>3958</v>
      </c>
      <c r="AA2859" t="s">
        <v>3656</v>
      </c>
      <c r="AB2859" t="s">
        <v>3963</v>
      </c>
    </row>
    <row r="2860" spans="1:28" ht="15" hidden="1" customHeight="1" x14ac:dyDescent="0.2">
      <c r="A2860" s="93" t="s">
        <v>5602</v>
      </c>
      <c r="B2860" t="s">
        <v>2158</v>
      </c>
      <c r="D2860" t="s">
        <v>5847</v>
      </c>
      <c r="V2860" t="s">
        <v>16</v>
      </c>
      <c r="W2860" t="s">
        <v>3956</v>
      </c>
      <c r="X2860" t="s">
        <v>3957</v>
      </c>
      <c r="Y2860" t="s">
        <v>3956</v>
      </c>
      <c r="Z2860" t="s">
        <v>3958</v>
      </c>
      <c r="AA2860" t="s">
        <v>3440</v>
      </c>
      <c r="AB2860" t="s">
        <v>3964</v>
      </c>
    </row>
    <row r="2861" spans="1:28" ht="15" hidden="1" customHeight="1" x14ac:dyDescent="0.2">
      <c r="A2861" s="93" t="s">
        <v>5602</v>
      </c>
      <c r="B2861" t="s">
        <v>2158</v>
      </c>
      <c r="D2861" t="s">
        <v>5847</v>
      </c>
      <c r="V2861" t="s">
        <v>16</v>
      </c>
      <c r="W2861" t="s">
        <v>3956</v>
      </c>
      <c r="X2861" t="s">
        <v>3957</v>
      </c>
      <c r="Y2861" t="s">
        <v>3956</v>
      </c>
      <c r="Z2861" t="s">
        <v>3958</v>
      </c>
      <c r="AA2861" t="s">
        <v>3965</v>
      </c>
      <c r="AB2861" t="s">
        <v>3966</v>
      </c>
    </row>
    <row r="2862" spans="1:28" ht="15" hidden="1" customHeight="1" x14ac:dyDescent="0.2">
      <c r="A2862" s="93" t="s">
        <v>5602</v>
      </c>
      <c r="B2862" t="s">
        <v>2158</v>
      </c>
      <c r="D2862" t="s">
        <v>5847</v>
      </c>
      <c r="V2862" t="s">
        <v>16</v>
      </c>
      <c r="W2862" t="s">
        <v>3956</v>
      </c>
      <c r="X2862" t="s">
        <v>3957</v>
      </c>
      <c r="Y2862" t="s">
        <v>3956</v>
      </c>
      <c r="Z2862" t="s">
        <v>3958</v>
      </c>
      <c r="AA2862" t="s">
        <v>3650</v>
      </c>
      <c r="AB2862" t="s">
        <v>3967</v>
      </c>
    </row>
    <row r="2863" spans="1:28" ht="15" hidden="1" customHeight="1" x14ac:dyDescent="0.2">
      <c r="A2863" s="93" t="s">
        <v>5602</v>
      </c>
      <c r="B2863" t="s">
        <v>2158</v>
      </c>
      <c r="D2863" t="s">
        <v>5847</v>
      </c>
      <c r="V2863" t="s">
        <v>16</v>
      </c>
      <c r="W2863" t="s">
        <v>3956</v>
      </c>
      <c r="X2863" t="s">
        <v>3957</v>
      </c>
      <c r="Y2863" t="s">
        <v>3956</v>
      </c>
      <c r="Z2863" t="s">
        <v>3958</v>
      </c>
      <c r="AA2863" t="s">
        <v>3648</v>
      </c>
      <c r="AB2863" t="s">
        <v>3968</v>
      </c>
    </row>
    <row r="2864" spans="1:28" ht="15" hidden="1" customHeight="1" x14ac:dyDescent="0.2">
      <c r="A2864" s="93" t="s">
        <v>5602</v>
      </c>
      <c r="B2864" t="s">
        <v>2158</v>
      </c>
      <c r="D2864" t="s">
        <v>5847</v>
      </c>
      <c r="V2864" t="s">
        <v>16</v>
      </c>
      <c r="W2864" t="s">
        <v>3956</v>
      </c>
      <c r="X2864" t="s">
        <v>3957</v>
      </c>
      <c r="Y2864" t="s">
        <v>3956</v>
      </c>
      <c r="Z2864" t="s">
        <v>3958</v>
      </c>
      <c r="AA2864" t="s">
        <v>3646</v>
      </c>
      <c r="AB2864" t="s">
        <v>3969</v>
      </c>
    </row>
    <row r="2865" spans="1:28" ht="15" hidden="1" customHeight="1" x14ac:dyDescent="0.2">
      <c r="A2865" s="93" t="s">
        <v>5602</v>
      </c>
      <c r="B2865" t="s">
        <v>2158</v>
      </c>
      <c r="D2865" t="s">
        <v>5847</v>
      </c>
      <c r="V2865" t="s">
        <v>16</v>
      </c>
      <c r="W2865" t="s">
        <v>3956</v>
      </c>
      <c r="X2865" t="s">
        <v>3957</v>
      </c>
      <c r="Y2865" t="s">
        <v>3956</v>
      </c>
      <c r="Z2865" t="s">
        <v>3958</v>
      </c>
      <c r="AA2865" t="s">
        <v>3644</v>
      </c>
      <c r="AB2865" t="s">
        <v>3970</v>
      </c>
    </row>
    <row r="2866" spans="1:28" ht="15" hidden="1" customHeight="1" x14ac:dyDescent="0.2">
      <c r="A2866" s="93" t="s">
        <v>5602</v>
      </c>
      <c r="B2866" t="s">
        <v>2158</v>
      </c>
      <c r="D2866" t="s">
        <v>5847</v>
      </c>
      <c r="V2866" t="s">
        <v>16</v>
      </c>
      <c r="W2866" t="s">
        <v>3956</v>
      </c>
      <c r="X2866" t="s">
        <v>3957</v>
      </c>
      <c r="Y2866" t="s">
        <v>3956</v>
      </c>
      <c r="Z2866" t="s">
        <v>3958</v>
      </c>
      <c r="AA2866" t="s">
        <v>3654</v>
      </c>
      <c r="AB2866" t="s">
        <v>3971</v>
      </c>
    </row>
    <row r="2867" spans="1:28" ht="15" hidden="1" customHeight="1" x14ac:dyDescent="0.2">
      <c r="A2867" s="93" t="s">
        <v>5602</v>
      </c>
      <c r="B2867" t="s">
        <v>2158</v>
      </c>
      <c r="D2867" t="s">
        <v>5847</v>
      </c>
      <c r="V2867" t="s">
        <v>16</v>
      </c>
      <c r="W2867" t="s">
        <v>3956</v>
      </c>
      <c r="X2867" t="s">
        <v>3957</v>
      </c>
      <c r="Y2867" t="s">
        <v>3956</v>
      </c>
      <c r="Z2867" t="s">
        <v>3958</v>
      </c>
      <c r="AA2867" t="s">
        <v>3442</v>
      </c>
      <c r="AB2867" t="s">
        <v>3972</v>
      </c>
    </row>
    <row r="2868" spans="1:28" ht="15" hidden="1" customHeight="1" x14ac:dyDescent="0.2">
      <c r="A2868" s="93" t="s">
        <v>5602</v>
      </c>
      <c r="B2868" t="s">
        <v>2158</v>
      </c>
      <c r="D2868" t="s">
        <v>5847</v>
      </c>
      <c r="V2868" t="s">
        <v>16</v>
      </c>
      <c r="W2868" t="s">
        <v>3956</v>
      </c>
      <c r="X2868" t="s">
        <v>3957</v>
      </c>
      <c r="Y2868" t="s">
        <v>3956</v>
      </c>
      <c r="Z2868" t="s">
        <v>3958</v>
      </c>
      <c r="AA2868" t="s">
        <v>3444</v>
      </c>
      <c r="AB2868" t="s">
        <v>3973</v>
      </c>
    </row>
    <row r="2869" spans="1:28" ht="15" hidden="1" customHeight="1" x14ac:dyDescent="0.2">
      <c r="A2869" s="93" t="s">
        <v>5602</v>
      </c>
      <c r="B2869" t="s">
        <v>2158</v>
      </c>
      <c r="D2869" t="s">
        <v>5847</v>
      </c>
      <c r="V2869" t="s">
        <v>16</v>
      </c>
      <c r="W2869" t="s">
        <v>3956</v>
      </c>
      <c r="X2869" t="s">
        <v>3957</v>
      </c>
      <c r="Y2869" t="s">
        <v>3956</v>
      </c>
      <c r="Z2869" t="s">
        <v>3958</v>
      </c>
      <c r="AA2869" t="s">
        <v>3446</v>
      </c>
      <c r="AB2869" t="s">
        <v>3974</v>
      </c>
    </row>
    <row r="2870" spans="1:28" ht="15" hidden="1" customHeight="1" x14ac:dyDescent="0.2">
      <c r="A2870" s="93" t="s">
        <v>5602</v>
      </c>
      <c r="B2870" t="s">
        <v>2158</v>
      </c>
      <c r="D2870" t="s">
        <v>5847</v>
      </c>
      <c r="V2870" t="s">
        <v>16</v>
      </c>
      <c r="W2870" t="s">
        <v>3956</v>
      </c>
      <c r="X2870" t="s">
        <v>3957</v>
      </c>
      <c r="Y2870" t="s">
        <v>3956</v>
      </c>
      <c r="Z2870" t="s">
        <v>3958</v>
      </c>
      <c r="AA2870" t="s">
        <v>3448</v>
      </c>
      <c r="AB2870" t="s">
        <v>3975</v>
      </c>
    </row>
    <row r="2871" spans="1:28" ht="15" hidden="1" customHeight="1" x14ac:dyDescent="0.2">
      <c r="A2871" s="93" t="s">
        <v>5602</v>
      </c>
      <c r="B2871" t="s">
        <v>2158</v>
      </c>
      <c r="D2871" t="s">
        <v>5847</v>
      </c>
      <c r="V2871" t="s">
        <v>16</v>
      </c>
      <c r="W2871" t="s">
        <v>3956</v>
      </c>
      <c r="X2871" t="s">
        <v>3957</v>
      </c>
      <c r="Y2871" t="s">
        <v>3956</v>
      </c>
      <c r="Z2871" t="s">
        <v>3958</v>
      </c>
      <c r="AA2871" t="s">
        <v>3614</v>
      </c>
      <c r="AB2871" t="s">
        <v>3976</v>
      </c>
    </row>
    <row r="2872" spans="1:28" ht="15" hidden="1" customHeight="1" x14ac:dyDescent="0.2">
      <c r="A2872" s="93" t="s">
        <v>5602</v>
      </c>
      <c r="B2872" t="s">
        <v>2158</v>
      </c>
      <c r="D2872" t="s">
        <v>5847</v>
      </c>
      <c r="V2872" t="s">
        <v>16</v>
      </c>
      <c r="W2872" t="s">
        <v>3956</v>
      </c>
      <c r="X2872" t="s">
        <v>3957</v>
      </c>
      <c r="Y2872" t="s">
        <v>3956</v>
      </c>
      <c r="Z2872" t="s">
        <v>3958</v>
      </c>
      <c r="AA2872" t="s">
        <v>3450</v>
      </c>
      <c r="AB2872" t="s">
        <v>3977</v>
      </c>
    </row>
    <row r="2873" spans="1:28" ht="15" hidden="1" customHeight="1" x14ac:dyDescent="0.2">
      <c r="A2873" s="93" t="s">
        <v>5602</v>
      </c>
      <c r="B2873" t="s">
        <v>2158</v>
      </c>
      <c r="D2873" t="s">
        <v>5847</v>
      </c>
      <c r="V2873" t="s">
        <v>16</v>
      </c>
      <c r="W2873" t="s">
        <v>3956</v>
      </c>
      <c r="X2873" t="s">
        <v>3957</v>
      </c>
      <c r="Y2873" t="s">
        <v>3956</v>
      </c>
      <c r="Z2873" t="s">
        <v>3958</v>
      </c>
      <c r="AA2873" t="s">
        <v>3616</v>
      </c>
      <c r="AB2873" t="s">
        <v>3978</v>
      </c>
    </row>
    <row r="2874" spans="1:28" ht="15" hidden="1" customHeight="1" x14ac:dyDescent="0.2">
      <c r="A2874" s="93" t="s">
        <v>5602</v>
      </c>
      <c r="B2874" t="s">
        <v>2158</v>
      </c>
      <c r="D2874" t="s">
        <v>5847</v>
      </c>
      <c r="V2874" t="s">
        <v>16</v>
      </c>
      <c r="W2874" t="s">
        <v>3956</v>
      </c>
      <c r="X2874" t="s">
        <v>3957</v>
      </c>
      <c r="Y2874" t="s">
        <v>3956</v>
      </c>
      <c r="Z2874" t="s">
        <v>3958</v>
      </c>
      <c r="AA2874" t="s">
        <v>3788</v>
      </c>
      <c r="AB2874" t="s">
        <v>3979</v>
      </c>
    </row>
    <row r="2875" spans="1:28" ht="15" hidden="1" customHeight="1" x14ac:dyDescent="0.2">
      <c r="A2875" s="93" t="s">
        <v>5602</v>
      </c>
      <c r="B2875" t="s">
        <v>2158</v>
      </c>
      <c r="D2875" t="s">
        <v>5847</v>
      </c>
      <c r="V2875" t="s">
        <v>16</v>
      </c>
      <c r="W2875" t="s">
        <v>3956</v>
      </c>
      <c r="X2875" t="s">
        <v>3957</v>
      </c>
      <c r="Y2875" t="s">
        <v>3956</v>
      </c>
      <c r="Z2875" t="s">
        <v>3958</v>
      </c>
      <c r="AA2875" t="s">
        <v>3620</v>
      </c>
      <c r="AB2875" t="s">
        <v>3980</v>
      </c>
    </row>
    <row r="2876" spans="1:28" ht="15" hidden="1" customHeight="1" x14ac:dyDescent="0.2">
      <c r="A2876" s="93" t="s">
        <v>5602</v>
      </c>
      <c r="B2876" t="s">
        <v>2158</v>
      </c>
      <c r="D2876" t="s">
        <v>5847</v>
      </c>
      <c r="V2876" t="s">
        <v>16</v>
      </c>
      <c r="W2876" t="s">
        <v>3956</v>
      </c>
      <c r="X2876" t="s">
        <v>3957</v>
      </c>
      <c r="Y2876" t="s">
        <v>3956</v>
      </c>
      <c r="Z2876" t="s">
        <v>3958</v>
      </c>
      <c r="AA2876" t="s">
        <v>3452</v>
      </c>
      <c r="AB2876" t="s">
        <v>3981</v>
      </c>
    </row>
    <row r="2877" spans="1:28" ht="15" hidden="1" customHeight="1" x14ac:dyDescent="0.2">
      <c r="A2877" s="93" t="s">
        <v>5602</v>
      </c>
      <c r="B2877" t="s">
        <v>2158</v>
      </c>
      <c r="D2877" t="s">
        <v>5847</v>
      </c>
      <c r="V2877" t="s">
        <v>16</v>
      </c>
      <c r="W2877" t="s">
        <v>3956</v>
      </c>
      <c r="X2877" t="s">
        <v>3957</v>
      </c>
      <c r="Y2877" t="s">
        <v>3956</v>
      </c>
      <c r="Z2877" t="s">
        <v>3958</v>
      </c>
      <c r="AA2877" t="s">
        <v>3622</v>
      </c>
      <c r="AB2877" t="s">
        <v>3982</v>
      </c>
    </row>
    <row r="2878" spans="1:28" ht="15" hidden="1" customHeight="1" x14ac:dyDescent="0.2">
      <c r="A2878" s="93" t="s">
        <v>5602</v>
      </c>
      <c r="B2878" t="s">
        <v>2158</v>
      </c>
      <c r="D2878" t="s">
        <v>5847</v>
      </c>
      <c r="V2878" t="s">
        <v>16</v>
      </c>
      <c r="W2878" t="s">
        <v>3956</v>
      </c>
      <c r="X2878" t="s">
        <v>3957</v>
      </c>
      <c r="Y2878" t="s">
        <v>3956</v>
      </c>
      <c r="Z2878" t="s">
        <v>3958</v>
      </c>
      <c r="AA2878" t="s">
        <v>3524</v>
      </c>
      <c r="AB2878" t="s">
        <v>3983</v>
      </c>
    </row>
    <row r="2879" spans="1:28" ht="15" hidden="1" customHeight="1" x14ac:dyDescent="0.2">
      <c r="A2879" s="93" t="s">
        <v>5602</v>
      </c>
      <c r="B2879" t="s">
        <v>2158</v>
      </c>
      <c r="D2879" t="s">
        <v>5847</v>
      </c>
      <c r="V2879" t="s">
        <v>16</v>
      </c>
      <c r="W2879" t="s">
        <v>3956</v>
      </c>
      <c r="X2879" t="s">
        <v>3957</v>
      </c>
      <c r="Y2879" t="s">
        <v>3956</v>
      </c>
      <c r="Z2879" t="s">
        <v>3958</v>
      </c>
      <c r="AA2879" t="s">
        <v>3454</v>
      </c>
      <c r="AB2879" t="s">
        <v>3984</v>
      </c>
    </row>
    <row r="2880" spans="1:28" ht="15" hidden="1" customHeight="1" x14ac:dyDescent="0.2">
      <c r="A2880" s="93" t="s">
        <v>5602</v>
      </c>
      <c r="B2880" t="s">
        <v>2158</v>
      </c>
      <c r="D2880" t="s">
        <v>5847</v>
      </c>
      <c r="V2880" t="s">
        <v>16</v>
      </c>
      <c r="W2880" t="s">
        <v>3956</v>
      </c>
      <c r="X2880" t="s">
        <v>3957</v>
      </c>
      <c r="Y2880" t="s">
        <v>3956</v>
      </c>
      <c r="Z2880" t="s">
        <v>3958</v>
      </c>
      <c r="AA2880" t="s">
        <v>3456</v>
      </c>
      <c r="AB2880" t="s">
        <v>3985</v>
      </c>
    </row>
    <row r="2881" spans="1:28" ht="15" hidden="1" customHeight="1" x14ac:dyDescent="0.2">
      <c r="A2881" s="93" t="s">
        <v>5602</v>
      </c>
      <c r="B2881" t="s">
        <v>2158</v>
      </c>
      <c r="D2881" t="s">
        <v>5847</v>
      </c>
      <c r="V2881" t="s">
        <v>16</v>
      </c>
      <c r="W2881" t="s">
        <v>3956</v>
      </c>
      <c r="X2881" t="s">
        <v>3957</v>
      </c>
      <c r="Y2881" t="s">
        <v>3956</v>
      </c>
      <c r="Z2881" t="s">
        <v>3958</v>
      </c>
      <c r="AA2881" t="s">
        <v>3458</v>
      </c>
      <c r="AB2881" t="s">
        <v>3986</v>
      </c>
    </row>
    <row r="2882" spans="1:28" ht="15" hidden="1" customHeight="1" x14ac:dyDescent="0.2">
      <c r="A2882" s="93" t="s">
        <v>5602</v>
      </c>
      <c r="B2882" t="s">
        <v>2158</v>
      </c>
      <c r="D2882" t="s">
        <v>5847</v>
      </c>
      <c r="V2882" t="s">
        <v>16</v>
      </c>
      <c r="W2882" t="s">
        <v>3956</v>
      </c>
      <c r="X2882" t="s">
        <v>3957</v>
      </c>
      <c r="Y2882" t="s">
        <v>3956</v>
      </c>
      <c r="Z2882" t="s">
        <v>3958</v>
      </c>
      <c r="AA2882" t="s">
        <v>3460</v>
      </c>
      <c r="AB2882" t="s">
        <v>3987</v>
      </c>
    </row>
    <row r="2883" spans="1:28" ht="15" hidden="1" customHeight="1" x14ac:dyDescent="0.2">
      <c r="A2883" s="93" t="s">
        <v>5602</v>
      </c>
      <c r="B2883" t="s">
        <v>2158</v>
      </c>
      <c r="D2883" t="s">
        <v>5847</v>
      </c>
      <c r="V2883" t="s">
        <v>16</v>
      </c>
      <c r="W2883" t="s">
        <v>3956</v>
      </c>
      <c r="X2883" t="s">
        <v>3957</v>
      </c>
      <c r="Y2883" t="s">
        <v>3956</v>
      </c>
      <c r="Z2883" t="s">
        <v>3958</v>
      </c>
      <c r="AA2883" t="s">
        <v>3624</v>
      </c>
      <c r="AB2883" t="s">
        <v>3988</v>
      </c>
    </row>
    <row r="2884" spans="1:28" ht="15" hidden="1" customHeight="1" x14ac:dyDescent="0.2">
      <c r="A2884" s="93" t="s">
        <v>5602</v>
      </c>
      <c r="B2884" t="s">
        <v>2158</v>
      </c>
      <c r="D2884" t="s">
        <v>5847</v>
      </c>
      <c r="V2884" t="s">
        <v>16</v>
      </c>
      <c r="W2884" t="s">
        <v>3956</v>
      </c>
      <c r="X2884" t="s">
        <v>3957</v>
      </c>
      <c r="Y2884" t="s">
        <v>3956</v>
      </c>
      <c r="Z2884" t="s">
        <v>3958</v>
      </c>
      <c r="AA2884" t="s">
        <v>3626</v>
      </c>
      <c r="AB2884" t="s">
        <v>3989</v>
      </c>
    </row>
    <row r="2885" spans="1:28" ht="15" hidden="1" customHeight="1" x14ac:dyDescent="0.2">
      <c r="A2885" s="93" t="s">
        <v>5602</v>
      </c>
      <c r="B2885" t="s">
        <v>2158</v>
      </c>
      <c r="D2885" t="s">
        <v>5847</v>
      </c>
      <c r="V2885" t="s">
        <v>16</v>
      </c>
      <c r="W2885" t="s">
        <v>3956</v>
      </c>
      <c r="X2885" t="s">
        <v>3957</v>
      </c>
      <c r="Y2885" t="s">
        <v>3956</v>
      </c>
      <c r="Z2885" t="s">
        <v>3958</v>
      </c>
      <c r="AA2885" t="s">
        <v>3462</v>
      </c>
      <c r="AB2885" t="s">
        <v>3990</v>
      </c>
    </row>
    <row r="2886" spans="1:28" ht="15" hidden="1" customHeight="1" x14ac:dyDescent="0.2">
      <c r="A2886" s="93" t="s">
        <v>5602</v>
      </c>
      <c r="B2886" t="s">
        <v>2158</v>
      </c>
      <c r="D2886" t="s">
        <v>5847</v>
      </c>
      <c r="V2886" t="s">
        <v>16</v>
      </c>
      <c r="W2886" t="s">
        <v>3956</v>
      </c>
      <c r="X2886" t="s">
        <v>3957</v>
      </c>
      <c r="Y2886" t="s">
        <v>3956</v>
      </c>
      <c r="Z2886" t="s">
        <v>3958</v>
      </c>
      <c r="AA2886" t="s">
        <v>3628</v>
      </c>
      <c r="AB2886" t="s">
        <v>3991</v>
      </c>
    </row>
    <row r="2887" spans="1:28" ht="15" hidden="1" customHeight="1" x14ac:dyDescent="0.2">
      <c r="A2887" s="93" t="s">
        <v>5602</v>
      </c>
      <c r="B2887" t="s">
        <v>2158</v>
      </c>
      <c r="D2887" t="s">
        <v>5847</v>
      </c>
      <c r="V2887" t="s">
        <v>16</v>
      </c>
      <c r="W2887" t="s">
        <v>3956</v>
      </c>
      <c r="X2887" t="s">
        <v>3957</v>
      </c>
      <c r="Y2887" t="s">
        <v>3956</v>
      </c>
      <c r="Z2887" t="s">
        <v>3958</v>
      </c>
      <c r="AA2887" t="s">
        <v>3464</v>
      </c>
      <c r="AB2887" t="s">
        <v>3992</v>
      </c>
    </row>
    <row r="2888" spans="1:28" ht="15" hidden="1" customHeight="1" x14ac:dyDescent="0.2">
      <c r="A2888" s="93" t="s">
        <v>5602</v>
      </c>
      <c r="B2888" t="s">
        <v>2158</v>
      </c>
      <c r="D2888" t="s">
        <v>5847</v>
      </c>
      <c r="V2888" t="s">
        <v>16</v>
      </c>
      <c r="W2888" t="s">
        <v>3956</v>
      </c>
      <c r="X2888" t="s">
        <v>3957</v>
      </c>
      <c r="Y2888" t="s">
        <v>3956</v>
      </c>
      <c r="Z2888" t="s">
        <v>3958</v>
      </c>
      <c r="AA2888" t="s">
        <v>3630</v>
      </c>
      <c r="AB2888" t="s">
        <v>3993</v>
      </c>
    </row>
    <row r="2889" spans="1:28" ht="15" hidden="1" customHeight="1" x14ac:dyDescent="0.2">
      <c r="A2889" s="93" t="s">
        <v>5602</v>
      </c>
      <c r="B2889" t="s">
        <v>2158</v>
      </c>
      <c r="D2889" t="s">
        <v>5847</v>
      </c>
      <c r="V2889" t="s">
        <v>16</v>
      </c>
      <c r="W2889" t="s">
        <v>3956</v>
      </c>
      <c r="X2889" t="s">
        <v>3957</v>
      </c>
      <c r="Y2889" t="s">
        <v>3956</v>
      </c>
      <c r="Z2889" t="s">
        <v>3958</v>
      </c>
      <c r="AA2889" t="s">
        <v>3610</v>
      </c>
      <c r="AB2889" t="s">
        <v>3994</v>
      </c>
    </row>
    <row r="2890" spans="1:28" ht="15" hidden="1" customHeight="1" x14ac:dyDescent="0.2">
      <c r="A2890" s="93" t="s">
        <v>5602</v>
      </c>
      <c r="B2890" t="s">
        <v>2158</v>
      </c>
      <c r="D2890" t="s">
        <v>5847</v>
      </c>
      <c r="V2890" t="s">
        <v>16</v>
      </c>
      <c r="W2890" t="s">
        <v>3956</v>
      </c>
      <c r="X2890" t="s">
        <v>3957</v>
      </c>
      <c r="Y2890" t="s">
        <v>3956</v>
      </c>
      <c r="Z2890" t="s">
        <v>3958</v>
      </c>
      <c r="AA2890" t="s">
        <v>3612</v>
      </c>
      <c r="AB2890" t="s">
        <v>3995</v>
      </c>
    </row>
    <row r="2891" spans="1:28" ht="15" hidden="1" customHeight="1" x14ac:dyDescent="0.2">
      <c r="A2891" s="93" t="s">
        <v>5602</v>
      </c>
      <c r="B2891" t="s">
        <v>2158</v>
      </c>
      <c r="D2891" t="s">
        <v>5847</v>
      </c>
      <c r="V2891" t="s">
        <v>16</v>
      </c>
      <c r="W2891" t="s">
        <v>3956</v>
      </c>
      <c r="X2891" t="s">
        <v>3957</v>
      </c>
      <c r="Y2891" t="s">
        <v>3956</v>
      </c>
      <c r="Z2891" t="s">
        <v>3958</v>
      </c>
      <c r="AA2891" t="s">
        <v>3466</v>
      </c>
      <c r="AB2891" t="s">
        <v>3996</v>
      </c>
    </row>
    <row r="2892" spans="1:28" ht="15" hidden="1" customHeight="1" x14ac:dyDescent="0.2">
      <c r="A2892" s="93" t="s">
        <v>5602</v>
      </c>
      <c r="B2892" t="s">
        <v>2158</v>
      </c>
      <c r="D2892" t="s">
        <v>5847</v>
      </c>
      <c r="V2892" t="s">
        <v>16</v>
      </c>
      <c r="W2892" t="s">
        <v>3956</v>
      </c>
      <c r="X2892" t="s">
        <v>3957</v>
      </c>
      <c r="Y2892" t="s">
        <v>3956</v>
      </c>
      <c r="Z2892" t="s">
        <v>3958</v>
      </c>
      <c r="AA2892" t="s">
        <v>3468</v>
      </c>
      <c r="AB2892" t="s">
        <v>3997</v>
      </c>
    </row>
    <row r="2893" spans="1:28" ht="15" hidden="1" customHeight="1" x14ac:dyDescent="0.2">
      <c r="A2893" s="93" t="s">
        <v>5602</v>
      </c>
      <c r="B2893" t="s">
        <v>2158</v>
      </c>
      <c r="D2893" t="s">
        <v>5847</v>
      </c>
      <c r="V2893" t="s">
        <v>16</v>
      </c>
      <c r="W2893" t="s">
        <v>3956</v>
      </c>
      <c r="X2893" t="s">
        <v>3957</v>
      </c>
      <c r="Y2893" t="s">
        <v>3956</v>
      </c>
      <c r="Z2893" t="s">
        <v>3958</v>
      </c>
      <c r="AA2893" t="s">
        <v>3632</v>
      </c>
      <c r="AB2893" t="s">
        <v>3998</v>
      </c>
    </row>
    <row r="2894" spans="1:28" ht="15" hidden="1" customHeight="1" x14ac:dyDescent="0.2">
      <c r="A2894" s="93" t="s">
        <v>5602</v>
      </c>
      <c r="B2894" t="s">
        <v>2158</v>
      </c>
      <c r="D2894" t="s">
        <v>5847</v>
      </c>
      <c r="V2894" t="s">
        <v>16</v>
      </c>
      <c r="W2894" t="s">
        <v>3956</v>
      </c>
      <c r="X2894" t="s">
        <v>3957</v>
      </c>
      <c r="Y2894" t="s">
        <v>3956</v>
      </c>
      <c r="Z2894" t="s">
        <v>3958</v>
      </c>
      <c r="AA2894" t="s">
        <v>3470</v>
      </c>
      <c r="AB2894" t="s">
        <v>3999</v>
      </c>
    </row>
    <row r="2895" spans="1:28" ht="15" hidden="1" customHeight="1" x14ac:dyDescent="0.2">
      <c r="A2895" s="93" t="s">
        <v>5602</v>
      </c>
      <c r="B2895" t="s">
        <v>2158</v>
      </c>
      <c r="D2895" t="s">
        <v>5847</v>
      </c>
      <c r="V2895" t="s">
        <v>16</v>
      </c>
      <c r="W2895" t="s">
        <v>3956</v>
      </c>
      <c r="X2895" t="s">
        <v>3957</v>
      </c>
      <c r="Y2895" t="s">
        <v>3956</v>
      </c>
      <c r="Z2895" t="s">
        <v>3958</v>
      </c>
      <c r="AA2895" t="s">
        <v>3472</v>
      </c>
      <c r="AB2895" t="s">
        <v>4000</v>
      </c>
    </row>
    <row r="2896" spans="1:28" ht="15" hidden="1" customHeight="1" x14ac:dyDescent="0.2">
      <c r="A2896" s="93" t="s">
        <v>5602</v>
      </c>
      <c r="B2896" t="s">
        <v>2158</v>
      </c>
      <c r="D2896" t="s">
        <v>5847</v>
      </c>
      <c r="V2896" t="s">
        <v>16</v>
      </c>
      <c r="W2896" t="s">
        <v>3956</v>
      </c>
      <c r="X2896" t="s">
        <v>3957</v>
      </c>
      <c r="Y2896" t="s">
        <v>3956</v>
      </c>
      <c r="Z2896" t="s">
        <v>3958</v>
      </c>
      <c r="AA2896" t="s">
        <v>3474</v>
      </c>
      <c r="AB2896" t="s">
        <v>4001</v>
      </c>
    </row>
    <row r="2897" spans="1:28" ht="15" hidden="1" customHeight="1" x14ac:dyDescent="0.2">
      <c r="A2897" s="93" t="s">
        <v>5602</v>
      </c>
      <c r="B2897" t="s">
        <v>2158</v>
      </c>
      <c r="D2897" t="s">
        <v>5847</v>
      </c>
      <c r="V2897" t="s">
        <v>16</v>
      </c>
      <c r="W2897" t="s">
        <v>3956</v>
      </c>
      <c r="X2897" t="s">
        <v>3957</v>
      </c>
      <c r="Y2897" t="s">
        <v>3956</v>
      </c>
      <c r="Z2897" t="s">
        <v>3958</v>
      </c>
      <c r="AA2897" t="s">
        <v>3476</v>
      </c>
      <c r="AB2897" t="s">
        <v>4002</v>
      </c>
    </row>
    <row r="2898" spans="1:28" ht="15" hidden="1" customHeight="1" x14ac:dyDescent="0.2">
      <c r="A2898" s="93" t="s">
        <v>5602</v>
      </c>
      <c r="B2898" t="s">
        <v>2158</v>
      </c>
      <c r="D2898" t="s">
        <v>5847</v>
      </c>
      <c r="V2898" t="s">
        <v>16</v>
      </c>
      <c r="W2898" t="s">
        <v>3956</v>
      </c>
      <c r="X2898" t="s">
        <v>3957</v>
      </c>
      <c r="Y2898" t="s">
        <v>3956</v>
      </c>
      <c r="Z2898" t="s">
        <v>3958</v>
      </c>
      <c r="AA2898" t="s">
        <v>3634</v>
      </c>
      <c r="AB2898" t="s">
        <v>4003</v>
      </c>
    </row>
    <row r="2899" spans="1:28" ht="15" hidden="1" customHeight="1" x14ac:dyDescent="0.2">
      <c r="A2899" s="93" t="s">
        <v>5602</v>
      </c>
      <c r="B2899" t="s">
        <v>2158</v>
      </c>
      <c r="D2899" t="s">
        <v>5847</v>
      </c>
      <c r="V2899" t="s">
        <v>16</v>
      </c>
      <c r="W2899" t="s">
        <v>3956</v>
      </c>
      <c r="X2899" t="s">
        <v>3957</v>
      </c>
      <c r="Y2899" t="s">
        <v>3956</v>
      </c>
      <c r="Z2899" t="s">
        <v>3958</v>
      </c>
      <c r="AA2899" t="s">
        <v>3478</v>
      </c>
      <c r="AB2899" t="s">
        <v>4004</v>
      </c>
    </row>
    <row r="2900" spans="1:28" ht="15" hidden="1" customHeight="1" x14ac:dyDescent="0.2">
      <c r="A2900" s="93" t="s">
        <v>5602</v>
      </c>
      <c r="B2900" t="s">
        <v>2158</v>
      </c>
      <c r="D2900" t="s">
        <v>5847</v>
      </c>
      <c r="V2900" t="s">
        <v>16</v>
      </c>
      <c r="W2900" t="s">
        <v>3956</v>
      </c>
      <c r="X2900" t="s">
        <v>3957</v>
      </c>
      <c r="Y2900" t="s">
        <v>3956</v>
      </c>
      <c r="Z2900" t="s">
        <v>3958</v>
      </c>
      <c r="AA2900" t="s">
        <v>3480</v>
      </c>
      <c r="AB2900" t="s">
        <v>4005</v>
      </c>
    </row>
    <row r="2901" spans="1:28" ht="15" hidden="1" customHeight="1" x14ac:dyDescent="0.2">
      <c r="A2901" s="93" t="s">
        <v>5602</v>
      </c>
      <c r="B2901" t="s">
        <v>2158</v>
      </c>
      <c r="D2901" t="s">
        <v>5847</v>
      </c>
      <c r="V2901" t="s">
        <v>16</v>
      </c>
      <c r="W2901" t="s">
        <v>3956</v>
      </c>
      <c r="X2901" t="s">
        <v>3957</v>
      </c>
      <c r="Y2901" t="s">
        <v>3956</v>
      </c>
      <c r="Z2901" t="s">
        <v>3958</v>
      </c>
      <c r="AA2901" t="s">
        <v>3482</v>
      </c>
      <c r="AB2901" t="s">
        <v>4006</v>
      </c>
    </row>
    <row r="2902" spans="1:28" ht="15" hidden="1" customHeight="1" x14ac:dyDescent="0.2">
      <c r="A2902" s="93" t="s">
        <v>5602</v>
      </c>
      <c r="B2902" t="s">
        <v>2158</v>
      </c>
      <c r="D2902" t="s">
        <v>5847</v>
      </c>
      <c r="V2902" t="s">
        <v>16</v>
      </c>
      <c r="W2902" t="s">
        <v>3956</v>
      </c>
      <c r="X2902" t="s">
        <v>3957</v>
      </c>
      <c r="Y2902" t="s">
        <v>3956</v>
      </c>
      <c r="Z2902" t="s">
        <v>3958</v>
      </c>
      <c r="AA2902" t="s">
        <v>3636</v>
      </c>
      <c r="AB2902" t="s">
        <v>4007</v>
      </c>
    </row>
    <row r="2903" spans="1:28" ht="15" hidden="1" customHeight="1" x14ac:dyDescent="0.2">
      <c r="A2903" s="93" t="s">
        <v>5602</v>
      </c>
      <c r="B2903" t="s">
        <v>2158</v>
      </c>
      <c r="D2903" t="s">
        <v>5847</v>
      </c>
      <c r="V2903" t="s">
        <v>16</v>
      </c>
      <c r="W2903" t="s">
        <v>3956</v>
      </c>
      <c r="X2903" t="s">
        <v>3957</v>
      </c>
      <c r="Y2903" t="s">
        <v>3956</v>
      </c>
      <c r="Z2903" t="s">
        <v>3958</v>
      </c>
      <c r="AA2903" t="s">
        <v>3484</v>
      </c>
      <c r="AB2903" t="s">
        <v>4008</v>
      </c>
    </row>
    <row r="2904" spans="1:28" ht="15" hidden="1" customHeight="1" x14ac:dyDescent="0.2">
      <c r="A2904" s="93" t="s">
        <v>5602</v>
      </c>
      <c r="B2904" t="s">
        <v>2158</v>
      </c>
      <c r="D2904" t="s">
        <v>5847</v>
      </c>
      <c r="V2904" t="s">
        <v>16</v>
      </c>
      <c r="W2904" t="s">
        <v>3956</v>
      </c>
      <c r="X2904" t="s">
        <v>3957</v>
      </c>
      <c r="Y2904" t="s">
        <v>3956</v>
      </c>
      <c r="Z2904" t="s">
        <v>3958</v>
      </c>
      <c r="AA2904" t="s">
        <v>3486</v>
      </c>
      <c r="AB2904" t="s">
        <v>4009</v>
      </c>
    </row>
    <row r="2905" spans="1:28" ht="15" hidden="1" customHeight="1" x14ac:dyDescent="0.2">
      <c r="A2905" s="93" t="s">
        <v>5602</v>
      </c>
      <c r="B2905" t="s">
        <v>2158</v>
      </c>
      <c r="D2905" t="s">
        <v>5847</v>
      </c>
      <c r="V2905" t="s">
        <v>16</v>
      </c>
      <c r="W2905" t="s">
        <v>3956</v>
      </c>
      <c r="X2905" t="s">
        <v>3957</v>
      </c>
      <c r="Y2905" t="s">
        <v>3956</v>
      </c>
      <c r="Z2905" t="s">
        <v>3958</v>
      </c>
      <c r="AA2905" t="s">
        <v>3488</v>
      </c>
      <c r="AB2905" t="s">
        <v>4010</v>
      </c>
    </row>
    <row r="2906" spans="1:28" ht="15" hidden="1" customHeight="1" x14ac:dyDescent="0.2">
      <c r="A2906" s="93" t="s">
        <v>5602</v>
      </c>
      <c r="B2906" t="s">
        <v>2158</v>
      </c>
      <c r="D2906" t="s">
        <v>5847</v>
      </c>
      <c r="V2906" t="s">
        <v>16</v>
      </c>
      <c r="W2906" t="s">
        <v>3956</v>
      </c>
      <c r="X2906" t="s">
        <v>3957</v>
      </c>
      <c r="Y2906" t="s">
        <v>3956</v>
      </c>
      <c r="Z2906" t="s">
        <v>3958</v>
      </c>
      <c r="AA2906" t="s">
        <v>3490</v>
      </c>
      <c r="AB2906" t="s">
        <v>4011</v>
      </c>
    </row>
    <row r="2907" spans="1:28" ht="15" hidden="1" customHeight="1" x14ac:dyDescent="0.2">
      <c r="A2907" s="93" t="s">
        <v>5602</v>
      </c>
      <c r="B2907" t="s">
        <v>2158</v>
      </c>
      <c r="D2907" t="s">
        <v>5847</v>
      </c>
      <c r="V2907" t="s">
        <v>16</v>
      </c>
      <c r="W2907" t="s">
        <v>3956</v>
      </c>
      <c r="X2907" t="s">
        <v>3957</v>
      </c>
      <c r="Y2907" t="s">
        <v>3956</v>
      </c>
      <c r="Z2907" t="s">
        <v>3958</v>
      </c>
      <c r="AA2907" t="s">
        <v>3492</v>
      </c>
      <c r="AB2907" t="s">
        <v>4012</v>
      </c>
    </row>
    <row r="2908" spans="1:28" ht="15" hidden="1" customHeight="1" x14ac:dyDescent="0.2">
      <c r="A2908" s="93" t="s">
        <v>5602</v>
      </c>
      <c r="B2908" t="s">
        <v>2158</v>
      </c>
      <c r="D2908" t="s">
        <v>5847</v>
      </c>
      <c r="V2908" t="s">
        <v>16</v>
      </c>
      <c r="W2908" t="s">
        <v>3956</v>
      </c>
      <c r="X2908" t="s">
        <v>3957</v>
      </c>
      <c r="Y2908" t="s">
        <v>3956</v>
      </c>
      <c r="Z2908" t="s">
        <v>3958</v>
      </c>
      <c r="AA2908" t="s">
        <v>3494</v>
      </c>
      <c r="AB2908" t="s">
        <v>4013</v>
      </c>
    </row>
    <row r="2909" spans="1:28" ht="15" hidden="1" customHeight="1" x14ac:dyDescent="0.2">
      <c r="A2909" s="93" t="s">
        <v>5602</v>
      </c>
      <c r="B2909" t="s">
        <v>2158</v>
      </c>
      <c r="D2909" t="s">
        <v>5847</v>
      </c>
      <c r="V2909" t="s">
        <v>16</v>
      </c>
      <c r="W2909" t="s">
        <v>3956</v>
      </c>
      <c r="X2909" t="s">
        <v>3957</v>
      </c>
      <c r="Y2909" t="s">
        <v>3956</v>
      </c>
      <c r="Z2909" t="s">
        <v>3958</v>
      </c>
      <c r="AA2909" t="s">
        <v>3638</v>
      </c>
      <c r="AB2909" t="s">
        <v>4014</v>
      </c>
    </row>
    <row r="2910" spans="1:28" ht="15" hidden="1" customHeight="1" x14ac:dyDescent="0.2">
      <c r="A2910" s="93" t="s">
        <v>5602</v>
      </c>
      <c r="B2910" t="s">
        <v>2158</v>
      </c>
      <c r="D2910" t="s">
        <v>5847</v>
      </c>
      <c r="V2910" t="s">
        <v>16</v>
      </c>
      <c r="W2910" t="s">
        <v>3956</v>
      </c>
      <c r="X2910" t="s">
        <v>3957</v>
      </c>
      <c r="Y2910" t="s">
        <v>3956</v>
      </c>
      <c r="Z2910" t="s">
        <v>3958</v>
      </c>
      <c r="AA2910" t="s">
        <v>3496</v>
      </c>
      <c r="AB2910" t="s">
        <v>4015</v>
      </c>
    </row>
    <row r="2911" spans="1:28" ht="15" hidden="1" customHeight="1" x14ac:dyDescent="0.2">
      <c r="A2911" s="93" t="s">
        <v>5602</v>
      </c>
      <c r="B2911" t="s">
        <v>2158</v>
      </c>
      <c r="D2911" t="s">
        <v>5847</v>
      </c>
      <c r="V2911" t="s">
        <v>16</v>
      </c>
      <c r="W2911" t="s">
        <v>3956</v>
      </c>
      <c r="X2911" t="s">
        <v>3957</v>
      </c>
      <c r="Y2911" t="s">
        <v>3956</v>
      </c>
      <c r="Z2911" t="s">
        <v>3958</v>
      </c>
      <c r="AA2911" t="s">
        <v>3640</v>
      </c>
      <c r="AB2911" t="s">
        <v>4016</v>
      </c>
    </row>
    <row r="2912" spans="1:28" ht="15" hidden="1" customHeight="1" x14ac:dyDescent="0.2">
      <c r="A2912" s="93" t="s">
        <v>5602</v>
      </c>
      <c r="B2912" t="s">
        <v>2158</v>
      </c>
      <c r="D2912" t="s">
        <v>5847</v>
      </c>
      <c r="V2912" t="s">
        <v>16</v>
      </c>
      <c r="W2912" t="s">
        <v>3956</v>
      </c>
      <c r="X2912" t="s">
        <v>3957</v>
      </c>
      <c r="Y2912" t="s">
        <v>3956</v>
      </c>
      <c r="Z2912" t="s">
        <v>3958</v>
      </c>
      <c r="AA2912" t="s">
        <v>3642</v>
      </c>
      <c r="AB2912" t="s">
        <v>4017</v>
      </c>
    </row>
    <row r="2913" spans="1:28" ht="15" hidden="1" customHeight="1" x14ac:dyDescent="0.2">
      <c r="A2913" s="93" t="s">
        <v>5602</v>
      </c>
      <c r="B2913" t="s">
        <v>2158</v>
      </c>
      <c r="D2913" t="s">
        <v>5847</v>
      </c>
      <c r="V2913" t="s">
        <v>16</v>
      </c>
      <c r="W2913" t="s">
        <v>3956</v>
      </c>
      <c r="X2913" t="s">
        <v>3957</v>
      </c>
      <c r="Y2913" t="s">
        <v>3956</v>
      </c>
      <c r="Z2913" t="s">
        <v>3958</v>
      </c>
      <c r="AA2913" t="s">
        <v>3498</v>
      </c>
      <c r="AB2913" t="s">
        <v>4018</v>
      </c>
    </row>
    <row r="2914" spans="1:28" ht="15" hidden="1" customHeight="1" x14ac:dyDescent="0.2">
      <c r="A2914" s="93" t="s">
        <v>5602</v>
      </c>
      <c r="B2914" t="s">
        <v>2158</v>
      </c>
      <c r="D2914" t="s">
        <v>5847</v>
      </c>
      <c r="V2914" t="s">
        <v>16</v>
      </c>
      <c r="W2914" t="s">
        <v>3956</v>
      </c>
      <c r="X2914" t="s">
        <v>3957</v>
      </c>
      <c r="Y2914" t="s">
        <v>3956</v>
      </c>
      <c r="Z2914" t="s">
        <v>3958</v>
      </c>
      <c r="AA2914" t="s">
        <v>3500</v>
      </c>
      <c r="AB2914" t="s">
        <v>4019</v>
      </c>
    </row>
    <row r="2915" spans="1:28" ht="15" hidden="1" customHeight="1" x14ac:dyDescent="0.2">
      <c r="A2915" s="93" t="s">
        <v>5602</v>
      </c>
      <c r="B2915" t="s">
        <v>2158</v>
      </c>
      <c r="D2915" t="s">
        <v>5847</v>
      </c>
      <c r="V2915" t="s">
        <v>16</v>
      </c>
      <c r="W2915" t="s">
        <v>3956</v>
      </c>
      <c r="X2915" t="s">
        <v>3957</v>
      </c>
      <c r="Y2915" t="s">
        <v>3956</v>
      </c>
      <c r="Z2915" t="s">
        <v>3958</v>
      </c>
      <c r="AA2915" t="s">
        <v>3502</v>
      </c>
      <c r="AB2915" t="s">
        <v>4020</v>
      </c>
    </row>
    <row r="2916" spans="1:28" ht="15" hidden="1" customHeight="1" x14ac:dyDescent="0.2">
      <c r="A2916" s="93" t="s">
        <v>5602</v>
      </c>
      <c r="B2916" t="s">
        <v>2158</v>
      </c>
      <c r="D2916" t="s">
        <v>5847</v>
      </c>
      <c r="V2916" t="s">
        <v>16</v>
      </c>
      <c r="W2916" t="s">
        <v>3956</v>
      </c>
      <c r="X2916" t="s">
        <v>3957</v>
      </c>
      <c r="Y2916" t="s">
        <v>3956</v>
      </c>
      <c r="Z2916" t="s">
        <v>3958</v>
      </c>
      <c r="AA2916" t="s">
        <v>3504</v>
      </c>
      <c r="AB2916" t="s">
        <v>4021</v>
      </c>
    </row>
    <row r="2917" spans="1:28" ht="15" hidden="1" customHeight="1" x14ac:dyDescent="0.2">
      <c r="A2917" s="93" t="s">
        <v>5602</v>
      </c>
      <c r="B2917" t="s">
        <v>2158</v>
      </c>
      <c r="D2917" t="s">
        <v>5847</v>
      </c>
      <c r="V2917" t="s">
        <v>16</v>
      </c>
      <c r="W2917" t="s">
        <v>3956</v>
      </c>
      <c r="X2917" t="s">
        <v>3957</v>
      </c>
      <c r="Y2917" t="s">
        <v>3956</v>
      </c>
      <c r="Z2917" t="s">
        <v>3958</v>
      </c>
      <c r="AA2917" t="s">
        <v>3506</v>
      </c>
      <c r="AB2917" t="s">
        <v>4022</v>
      </c>
    </row>
    <row r="2918" spans="1:28" ht="15" hidden="1" customHeight="1" x14ac:dyDescent="0.2">
      <c r="A2918" s="93" t="s">
        <v>5602</v>
      </c>
      <c r="B2918" t="s">
        <v>2158</v>
      </c>
      <c r="D2918" t="s">
        <v>5847</v>
      </c>
      <c r="V2918" t="s">
        <v>16</v>
      </c>
      <c r="W2918" t="s">
        <v>3956</v>
      </c>
      <c r="X2918" t="s">
        <v>3957</v>
      </c>
      <c r="Y2918" t="s">
        <v>3956</v>
      </c>
      <c r="Z2918" t="s">
        <v>3958</v>
      </c>
      <c r="AA2918" t="s">
        <v>3508</v>
      </c>
      <c r="AB2918" t="s">
        <v>4023</v>
      </c>
    </row>
    <row r="2919" spans="1:28" ht="15" hidden="1" customHeight="1" x14ac:dyDescent="0.2">
      <c r="A2919" s="93" t="s">
        <v>5602</v>
      </c>
      <c r="B2919" t="s">
        <v>2158</v>
      </c>
      <c r="D2919" t="s">
        <v>5847</v>
      </c>
      <c r="V2919" t="s">
        <v>16</v>
      </c>
      <c r="W2919" t="s">
        <v>3956</v>
      </c>
      <c r="X2919" t="s">
        <v>3957</v>
      </c>
      <c r="Y2919" t="s">
        <v>3956</v>
      </c>
      <c r="Z2919" t="s">
        <v>3958</v>
      </c>
      <c r="AA2919" t="s">
        <v>3510</v>
      </c>
      <c r="AB2919" t="s">
        <v>4024</v>
      </c>
    </row>
    <row r="2920" spans="1:28" ht="15" hidden="1" customHeight="1" x14ac:dyDescent="0.2">
      <c r="A2920" s="93" t="s">
        <v>5602</v>
      </c>
      <c r="B2920" t="s">
        <v>2158</v>
      </c>
      <c r="D2920" t="s">
        <v>5847</v>
      </c>
      <c r="V2920" t="s">
        <v>16</v>
      </c>
      <c r="W2920" t="s">
        <v>3956</v>
      </c>
      <c r="X2920" t="s">
        <v>3957</v>
      </c>
      <c r="Y2920" t="s">
        <v>3956</v>
      </c>
      <c r="Z2920" t="s">
        <v>3958</v>
      </c>
      <c r="AA2920" t="s">
        <v>3512</v>
      </c>
      <c r="AB2920" t="s">
        <v>4025</v>
      </c>
    </row>
    <row r="2921" spans="1:28" ht="15" hidden="1" customHeight="1" x14ac:dyDescent="0.2">
      <c r="A2921" s="93" t="s">
        <v>5602</v>
      </c>
      <c r="B2921" t="s">
        <v>2158</v>
      </c>
      <c r="D2921" t="s">
        <v>5847</v>
      </c>
      <c r="V2921" t="s">
        <v>16</v>
      </c>
      <c r="W2921" t="s">
        <v>3956</v>
      </c>
      <c r="X2921" t="s">
        <v>3957</v>
      </c>
      <c r="Y2921" t="s">
        <v>3956</v>
      </c>
      <c r="Z2921" t="s">
        <v>3958</v>
      </c>
      <c r="AA2921" t="s">
        <v>3514</v>
      </c>
      <c r="AB2921" t="s">
        <v>4026</v>
      </c>
    </row>
    <row r="2922" spans="1:28" ht="15" hidden="1" customHeight="1" x14ac:dyDescent="0.2">
      <c r="A2922" s="93" t="s">
        <v>5602</v>
      </c>
      <c r="B2922" t="s">
        <v>2158</v>
      </c>
      <c r="D2922" t="s">
        <v>5847</v>
      </c>
      <c r="V2922" t="s">
        <v>16</v>
      </c>
      <c r="W2922" t="s">
        <v>3956</v>
      </c>
      <c r="X2922" t="s">
        <v>3957</v>
      </c>
      <c r="Y2922" t="s">
        <v>3956</v>
      </c>
      <c r="Z2922" t="s">
        <v>3958</v>
      </c>
      <c r="AA2922" t="s">
        <v>3516</v>
      </c>
      <c r="AB2922" t="s">
        <v>4027</v>
      </c>
    </row>
    <row r="2923" spans="1:28" ht="15" hidden="1" customHeight="1" x14ac:dyDescent="0.2">
      <c r="A2923" s="93" t="s">
        <v>5602</v>
      </c>
      <c r="B2923" t="s">
        <v>2158</v>
      </c>
      <c r="D2923" t="s">
        <v>5847</v>
      </c>
      <c r="V2923" t="s">
        <v>16</v>
      </c>
      <c r="W2923" t="s">
        <v>3956</v>
      </c>
      <c r="X2923" t="s">
        <v>3957</v>
      </c>
      <c r="Y2923" t="s">
        <v>3956</v>
      </c>
      <c r="Z2923" t="s">
        <v>3958</v>
      </c>
      <c r="AA2923" t="s">
        <v>3518</v>
      </c>
      <c r="AB2923" t="s">
        <v>4028</v>
      </c>
    </row>
    <row r="2924" spans="1:28" ht="15" hidden="1" customHeight="1" x14ac:dyDescent="0.2">
      <c r="A2924" s="93" t="s">
        <v>5602</v>
      </c>
      <c r="B2924" t="s">
        <v>2158</v>
      </c>
      <c r="D2924" t="s">
        <v>5847</v>
      </c>
      <c r="V2924" t="s">
        <v>16</v>
      </c>
      <c r="W2924" t="s">
        <v>3956</v>
      </c>
      <c r="X2924" t="s">
        <v>3957</v>
      </c>
      <c r="Y2924" t="s">
        <v>3956</v>
      </c>
      <c r="Z2924" t="s">
        <v>3958</v>
      </c>
      <c r="AA2924" t="s">
        <v>3520</v>
      </c>
      <c r="AB2924" t="s">
        <v>4029</v>
      </c>
    </row>
    <row r="2925" spans="1:28" ht="15" hidden="1" customHeight="1" x14ac:dyDescent="0.2">
      <c r="A2925" s="93" t="s">
        <v>5602</v>
      </c>
      <c r="B2925" t="s">
        <v>2158</v>
      </c>
      <c r="D2925" t="s">
        <v>5847</v>
      </c>
      <c r="V2925" t="s">
        <v>16</v>
      </c>
      <c r="W2925" t="s">
        <v>3956</v>
      </c>
      <c r="X2925" t="s">
        <v>3957</v>
      </c>
      <c r="Y2925" t="s">
        <v>3956</v>
      </c>
      <c r="Z2925" t="s">
        <v>3958</v>
      </c>
      <c r="AA2925" t="s">
        <v>3522</v>
      </c>
      <c r="AB2925" t="s">
        <v>4030</v>
      </c>
    </row>
    <row r="2926" spans="1:28" ht="15" hidden="1" customHeight="1" x14ac:dyDescent="0.2">
      <c r="A2926" s="93" t="s">
        <v>5602</v>
      </c>
      <c r="B2926" t="s">
        <v>2158</v>
      </c>
      <c r="D2926" t="s">
        <v>5847</v>
      </c>
      <c r="V2926" t="s">
        <v>16</v>
      </c>
      <c r="W2926" t="s">
        <v>3956</v>
      </c>
      <c r="X2926" t="s">
        <v>3957</v>
      </c>
      <c r="Y2926" t="s">
        <v>3956</v>
      </c>
      <c r="Z2926" t="s">
        <v>3958</v>
      </c>
      <c r="AA2926" t="s">
        <v>3526</v>
      </c>
      <c r="AB2926" t="s">
        <v>4031</v>
      </c>
    </row>
    <row r="2927" spans="1:28" ht="15" hidden="1" customHeight="1" x14ac:dyDescent="0.2">
      <c r="A2927" s="93" t="s">
        <v>5602</v>
      </c>
      <c r="B2927" t="s">
        <v>2158</v>
      </c>
      <c r="D2927" t="s">
        <v>5847</v>
      </c>
      <c r="V2927" t="s">
        <v>16</v>
      </c>
      <c r="W2927" t="s">
        <v>3956</v>
      </c>
      <c r="X2927" t="s">
        <v>3957</v>
      </c>
      <c r="Y2927" t="s">
        <v>3956</v>
      </c>
      <c r="Z2927" t="s">
        <v>3958</v>
      </c>
      <c r="AA2927" t="s">
        <v>3530</v>
      </c>
      <c r="AB2927" t="s">
        <v>4032</v>
      </c>
    </row>
    <row r="2928" spans="1:28" ht="15" hidden="1" customHeight="1" x14ac:dyDescent="0.2">
      <c r="A2928" s="93" t="s">
        <v>5602</v>
      </c>
      <c r="B2928" t="s">
        <v>2158</v>
      </c>
      <c r="D2928" t="s">
        <v>5847</v>
      </c>
      <c r="V2928" t="s">
        <v>16</v>
      </c>
      <c r="W2928" t="s">
        <v>3956</v>
      </c>
      <c r="X2928" t="s">
        <v>3957</v>
      </c>
      <c r="Y2928" t="s">
        <v>3956</v>
      </c>
      <c r="Z2928" t="s">
        <v>3958</v>
      </c>
      <c r="AA2928" t="s">
        <v>3532</v>
      </c>
      <c r="AB2928" t="s">
        <v>4033</v>
      </c>
    </row>
    <row r="2929" spans="1:28" ht="15" hidden="1" customHeight="1" x14ac:dyDescent="0.2">
      <c r="A2929" s="93" t="s">
        <v>5602</v>
      </c>
      <c r="B2929" t="s">
        <v>2158</v>
      </c>
      <c r="D2929" t="s">
        <v>5847</v>
      </c>
      <c r="V2929" t="s">
        <v>16</v>
      </c>
      <c r="W2929" t="s">
        <v>3956</v>
      </c>
      <c r="X2929" t="s">
        <v>3957</v>
      </c>
      <c r="Y2929" t="s">
        <v>3956</v>
      </c>
      <c r="Z2929" t="s">
        <v>3958</v>
      </c>
      <c r="AA2929" t="s">
        <v>3600</v>
      </c>
      <c r="AB2929" t="s">
        <v>4034</v>
      </c>
    </row>
    <row r="2930" spans="1:28" ht="15" hidden="1" customHeight="1" x14ac:dyDescent="0.2">
      <c r="A2930" s="93" t="s">
        <v>5602</v>
      </c>
      <c r="B2930" t="s">
        <v>2158</v>
      </c>
      <c r="D2930" t="s">
        <v>5847</v>
      </c>
      <c r="V2930" t="s">
        <v>16</v>
      </c>
      <c r="W2930" t="s">
        <v>3956</v>
      </c>
      <c r="X2930" t="s">
        <v>3957</v>
      </c>
      <c r="Y2930" t="s">
        <v>3956</v>
      </c>
      <c r="Z2930" t="s">
        <v>3958</v>
      </c>
      <c r="AA2930" t="s">
        <v>3602</v>
      </c>
      <c r="AB2930" t="s">
        <v>4035</v>
      </c>
    </row>
    <row r="2931" spans="1:28" ht="15" hidden="1" customHeight="1" x14ac:dyDescent="0.2">
      <c r="A2931" s="93" t="s">
        <v>5602</v>
      </c>
      <c r="B2931" t="s">
        <v>2158</v>
      </c>
      <c r="D2931" t="s">
        <v>5847</v>
      </c>
      <c r="V2931" t="s">
        <v>16</v>
      </c>
      <c r="W2931" t="s">
        <v>3956</v>
      </c>
      <c r="X2931" t="s">
        <v>3957</v>
      </c>
      <c r="Y2931" t="s">
        <v>3956</v>
      </c>
      <c r="Z2931" t="s">
        <v>3958</v>
      </c>
      <c r="AA2931" t="s">
        <v>3604</v>
      </c>
      <c r="AB2931" t="s">
        <v>4036</v>
      </c>
    </row>
    <row r="2932" spans="1:28" ht="15" hidden="1" customHeight="1" x14ac:dyDescent="0.2">
      <c r="A2932" s="93" t="s">
        <v>5602</v>
      </c>
      <c r="B2932" t="s">
        <v>2158</v>
      </c>
      <c r="D2932" t="s">
        <v>5847</v>
      </c>
      <c r="V2932" t="s">
        <v>16</v>
      </c>
      <c r="W2932" t="s">
        <v>3956</v>
      </c>
      <c r="X2932" t="s">
        <v>3957</v>
      </c>
      <c r="Y2932" t="s">
        <v>3956</v>
      </c>
      <c r="Z2932" t="s">
        <v>3958</v>
      </c>
      <c r="AA2932" t="s">
        <v>3606</v>
      </c>
      <c r="AB2932" t="s">
        <v>4037</v>
      </c>
    </row>
    <row r="2933" spans="1:28" ht="15" hidden="1" customHeight="1" x14ac:dyDescent="0.2">
      <c r="A2933" s="93" t="s">
        <v>5602</v>
      </c>
      <c r="B2933" t="s">
        <v>2158</v>
      </c>
      <c r="D2933" t="s">
        <v>5847</v>
      </c>
      <c r="V2933" t="s">
        <v>16</v>
      </c>
      <c r="W2933" t="s">
        <v>3956</v>
      </c>
      <c r="X2933" t="s">
        <v>3957</v>
      </c>
      <c r="Y2933" t="s">
        <v>3956</v>
      </c>
      <c r="Z2933" t="s">
        <v>3958</v>
      </c>
      <c r="AA2933" t="s">
        <v>3608</v>
      </c>
      <c r="AB2933" t="s">
        <v>4038</v>
      </c>
    </row>
    <row r="2934" spans="1:28" ht="15" hidden="1" customHeight="1" x14ac:dyDescent="0.2">
      <c r="A2934" s="93" t="s">
        <v>5602</v>
      </c>
      <c r="B2934" t="s">
        <v>2158</v>
      </c>
      <c r="D2934" t="s">
        <v>5847</v>
      </c>
      <c r="V2934" t="s">
        <v>16</v>
      </c>
      <c r="W2934" t="s">
        <v>3956</v>
      </c>
      <c r="X2934" t="s">
        <v>3957</v>
      </c>
      <c r="Y2934" t="s">
        <v>3956</v>
      </c>
      <c r="Z2934" t="s">
        <v>3958</v>
      </c>
      <c r="AA2934" t="s">
        <v>3534</v>
      </c>
      <c r="AB2934" t="s">
        <v>4039</v>
      </c>
    </row>
    <row r="2935" spans="1:28" ht="15" hidden="1" customHeight="1" x14ac:dyDescent="0.2">
      <c r="A2935" s="93" t="s">
        <v>5602</v>
      </c>
      <c r="B2935" t="s">
        <v>2158</v>
      </c>
      <c r="D2935" t="s">
        <v>5847</v>
      </c>
      <c r="V2935" t="s">
        <v>16</v>
      </c>
      <c r="W2935" t="s">
        <v>3956</v>
      </c>
      <c r="X2935" t="s">
        <v>3957</v>
      </c>
      <c r="Y2935" t="s">
        <v>3956</v>
      </c>
      <c r="Z2935" t="s">
        <v>3958</v>
      </c>
      <c r="AA2935" t="s">
        <v>3536</v>
      </c>
      <c r="AB2935" t="s">
        <v>4040</v>
      </c>
    </row>
    <row r="2936" spans="1:28" ht="15" hidden="1" customHeight="1" x14ac:dyDescent="0.2">
      <c r="A2936" s="93" t="s">
        <v>5602</v>
      </c>
      <c r="B2936" t="s">
        <v>2158</v>
      </c>
      <c r="D2936" t="s">
        <v>5847</v>
      </c>
      <c r="V2936" t="s">
        <v>16</v>
      </c>
      <c r="W2936" t="s">
        <v>3956</v>
      </c>
      <c r="X2936" t="s">
        <v>3957</v>
      </c>
      <c r="Y2936" t="s">
        <v>3956</v>
      </c>
      <c r="Z2936" t="s">
        <v>3958</v>
      </c>
      <c r="AA2936" t="s">
        <v>3538</v>
      </c>
      <c r="AB2936" t="s">
        <v>4041</v>
      </c>
    </row>
    <row r="2937" spans="1:28" ht="15" hidden="1" customHeight="1" x14ac:dyDescent="0.2">
      <c r="A2937" s="93" t="s">
        <v>5602</v>
      </c>
      <c r="B2937" t="s">
        <v>2158</v>
      </c>
      <c r="D2937" t="s">
        <v>5847</v>
      </c>
      <c r="V2937" t="s">
        <v>16</v>
      </c>
      <c r="W2937" t="s">
        <v>3956</v>
      </c>
      <c r="X2937" t="s">
        <v>3957</v>
      </c>
      <c r="Y2937" t="s">
        <v>3956</v>
      </c>
      <c r="Z2937" t="s">
        <v>3958</v>
      </c>
      <c r="AA2937" t="s">
        <v>3540</v>
      </c>
      <c r="AB2937" t="s">
        <v>4042</v>
      </c>
    </row>
    <row r="2938" spans="1:28" ht="15" hidden="1" customHeight="1" x14ac:dyDescent="0.2">
      <c r="A2938" s="93" t="s">
        <v>5602</v>
      </c>
      <c r="B2938" t="s">
        <v>2158</v>
      </c>
      <c r="D2938" t="s">
        <v>5847</v>
      </c>
      <c r="V2938" t="s">
        <v>16</v>
      </c>
      <c r="W2938" t="s">
        <v>3956</v>
      </c>
      <c r="X2938" t="s">
        <v>3957</v>
      </c>
      <c r="Y2938" t="s">
        <v>3956</v>
      </c>
      <c r="Z2938" t="s">
        <v>3958</v>
      </c>
      <c r="AA2938" t="s">
        <v>3542</v>
      </c>
      <c r="AB2938" t="s">
        <v>4043</v>
      </c>
    </row>
    <row r="2939" spans="1:28" ht="15" hidden="1" customHeight="1" x14ac:dyDescent="0.2">
      <c r="A2939" s="93" t="s">
        <v>5602</v>
      </c>
      <c r="B2939" t="s">
        <v>2158</v>
      </c>
      <c r="D2939" t="s">
        <v>5847</v>
      </c>
      <c r="V2939" t="s">
        <v>16</v>
      </c>
      <c r="W2939" t="s">
        <v>3956</v>
      </c>
      <c r="X2939" t="s">
        <v>3957</v>
      </c>
      <c r="Y2939" t="s">
        <v>3956</v>
      </c>
      <c r="Z2939" t="s">
        <v>3958</v>
      </c>
      <c r="AA2939" t="s">
        <v>3544</v>
      </c>
      <c r="AB2939" t="s">
        <v>4044</v>
      </c>
    </row>
    <row r="2940" spans="1:28" ht="15" hidden="1" customHeight="1" x14ac:dyDescent="0.2">
      <c r="A2940" s="93" t="s">
        <v>5602</v>
      </c>
      <c r="B2940" t="s">
        <v>2158</v>
      </c>
      <c r="D2940" t="s">
        <v>5847</v>
      </c>
      <c r="V2940" t="s">
        <v>16</v>
      </c>
      <c r="W2940" t="s">
        <v>3956</v>
      </c>
      <c r="X2940" t="s">
        <v>3957</v>
      </c>
      <c r="Y2940" t="s">
        <v>3956</v>
      </c>
      <c r="Z2940" t="s">
        <v>3958</v>
      </c>
      <c r="AA2940" t="s">
        <v>3546</v>
      </c>
      <c r="AB2940" t="s">
        <v>4045</v>
      </c>
    </row>
    <row r="2941" spans="1:28" ht="15" hidden="1" customHeight="1" x14ac:dyDescent="0.2">
      <c r="A2941" s="93" t="s">
        <v>5602</v>
      </c>
      <c r="B2941" t="s">
        <v>2158</v>
      </c>
      <c r="D2941" t="s">
        <v>5847</v>
      </c>
      <c r="V2941" t="s">
        <v>16</v>
      </c>
      <c r="W2941" t="s">
        <v>3956</v>
      </c>
      <c r="X2941" t="s">
        <v>3957</v>
      </c>
      <c r="Y2941" t="s">
        <v>3956</v>
      </c>
      <c r="Z2941" t="s">
        <v>3958</v>
      </c>
      <c r="AA2941" t="s">
        <v>3548</v>
      </c>
      <c r="AB2941" t="s">
        <v>4046</v>
      </c>
    </row>
    <row r="2942" spans="1:28" ht="15" hidden="1" customHeight="1" x14ac:dyDescent="0.2">
      <c r="A2942" s="93" t="s">
        <v>5602</v>
      </c>
      <c r="B2942" t="s">
        <v>2158</v>
      </c>
      <c r="D2942" t="s">
        <v>5847</v>
      </c>
      <c r="V2942" t="s">
        <v>16</v>
      </c>
      <c r="W2942" t="s">
        <v>3956</v>
      </c>
      <c r="X2942" t="s">
        <v>3957</v>
      </c>
      <c r="Y2942" t="s">
        <v>3956</v>
      </c>
      <c r="Z2942" t="s">
        <v>3958</v>
      </c>
      <c r="AA2942" t="s">
        <v>3550</v>
      </c>
      <c r="AB2942" t="s">
        <v>4047</v>
      </c>
    </row>
    <row r="2943" spans="1:28" ht="15" hidden="1" customHeight="1" x14ac:dyDescent="0.2">
      <c r="A2943" s="93" t="s">
        <v>5602</v>
      </c>
      <c r="B2943" t="s">
        <v>2158</v>
      </c>
      <c r="D2943" t="s">
        <v>5847</v>
      </c>
      <c r="V2943" t="s">
        <v>16</v>
      </c>
      <c r="W2943" t="s">
        <v>3956</v>
      </c>
      <c r="X2943" t="s">
        <v>3957</v>
      </c>
      <c r="Y2943" t="s">
        <v>3956</v>
      </c>
      <c r="Z2943" t="s">
        <v>3958</v>
      </c>
      <c r="AA2943" t="s">
        <v>3552</v>
      </c>
      <c r="AB2943" t="s">
        <v>4048</v>
      </c>
    </row>
    <row r="2944" spans="1:28" ht="15" hidden="1" customHeight="1" x14ac:dyDescent="0.2">
      <c r="A2944" s="93" t="s">
        <v>5602</v>
      </c>
      <c r="B2944" t="s">
        <v>2158</v>
      </c>
      <c r="D2944" t="s">
        <v>5847</v>
      </c>
      <c r="V2944" t="s">
        <v>16</v>
      </c>
      <c r="W2944" t="s">
        <v>3956</v>
      </c>
      <c r="X2944" t="s">
        <v>3957</v>
      </c>
      <c r="Y2944" t="s">
        <v>3956</v>
      </c>
      <c r="Z2944" t="s">
        <v>3958</v>
      </c>
      <c r="AA2944" t="s">
        <v>3556</v>
      </c>
      <c r="AB2944" t="s">
        <v>4049</v>
      </c>
    </row>
    <row r="2945" spans="1:28" ht="15" hidden="1" customHeight="1" x14ac:dyDescent="0.2">
      <c r="A2945" s="93" t="s">
        <v>5602</v>
      </c>
      <c r="B2945" t="s">
        <v>2158</v>
      </c>
      <c r="D2945" t="s">
        <v>5847</v>
      </c>
      <c r="V2945" t="s">
        <v>16</v>
      </c>
      <c r="W2945" t="s">
        <v>3956</v>
      </c>
      <c r="X2945" t="s">
        <v>3957</v>
      </c>
      <c r="Y2945" t="s">
        <v>3956</v>
      </c>
      <c r="Z2945" t="s">
        <v>3958</v>
      </c>
      <c r="AA2945" t="s">
        <v>3558</v>
      </c>
      <c r="AB2945" t="s">
        <v>4050</v>
      </c>
    </row>
    <row r="2946" spans="1:28" ht="15" hidden="1" customHeight="1" x14ac:dyDescent="0.2">
      <c r="A2946" s="93" t="s">
        <v>5602</v>
      </c>
      <c r="B2946" t="s">
        <v>2158</v>
      </c>
      <c r="D2946" t="s">
        <v>5847</v>
      </c>
      <c r="V2946" t="s">
        <v>16</v>
      </c>
      <c r="W2946" t="s">
        <v>3956</v>
      </c>
      <c r="X2946" t="s">
        <v>3957</v>
      </c>
      <c r="Y2946" t="s">
        <v>3956</v>
      </c>
      <c r="Z2946" t="s">
        <v>3958</v>
      </c>
      <c r="AA2946" t="s">
        <v>3560</v>
      </c>
      <c r="AB2946" t="s">
        <v>4051</v>
      </c>
    </row>
    <row r="2947" spans="1:28" ht="15" hidden="1" customHeight="1" x14ac:dyDescent="0.2">
      <c r="A2947" s="93" t="s">
        <v>5602</v>
      </c>
      <c r="B2947" t="s">
        <v>2158</v>
      </c>
      <c r="D2947" t="s">
        <v>5847</v>
      </c>
      <c r="V2947" t="s">
        <v>16</v>
      </c>
      <c r="W2947" t="s">
        <v>3956</v>
      </c>
      <c r="X2947" t="s">
        <v>3957</v>
      </c>
      <c r="Y2947" t="s">
        <v>3956</v>
      </c>
      <c r="Z2947" t="s">
        <v>3958</v>
      </c>
      <c r="AA2947" t="s">
        <v>3562</v>
      </c>
      <c r="AB2947" t="s">
        <v>4052</v>
      </c>
    </row>
    <row r="2948" spans="1:28" ht="15" hidden="1" customHeight="1" x14ac:dyDescent="0.2">
      <c r="A2948" s="93" t="s">
        <v>5602</v>
      </c>
      <c r="B2948" t="s">
        <v>2158</v>
      </c>
      <c r="D2948" t="s">
        <v>5847</v>
      </c>
      <c r="V2948" t="s">
        <v>16</v>
      </c>
      <c r="W2948" t="s">
        <v>3956</v>
      </c>
      <c r="X2948" t="s">
        <v>3957</v>
      </c>
      <c r="Y2948" t="s">
        <v>3956</v>
      </c>
      <c r="Z2948" t="s">
        <v>3958</v>
      </c>
      <c r="AA2948" t="s">
        <v>3564</v>
      </c>
      <c r="AB2948" t="s">
        <v>4053</v>
      </c>
    </row>
    <row r="2949" spans="1:28" ht="15" hidden="1" customHeight="1" x14ac:dyDescent="0.2">
      <c r="A2949" s="93" t="s">
        <v>5602</v>
      </c>
      <c r="B2949" t="s">
        <v>2158</v>
      </c>
      <c r="D2949" t="s">
        <v>5847</v>
      </c>
      <c r="V2949" t="s">
        <v>16</v>
      </c>
      <c r="W2949" t="s">
        <v>3956</v>
      </c>
      <c r="X2949" t="s">
        <v>3957</v>
      </c>
      <c r="Y2949" t="s">
        <v>3956</v>
      </c>
      <c r="Z2949" t="s">
        <v>3958</v>
      </c>
      <c r="AA2949" t="s">
        <v>3566</v>
      </c>
      <c r="AB2949" t="s">
        <v>4054</v>
      </c>
    </row>
    <row r="2950" spans="1:28" ht="15" hidden="1" customHeight="1" x14ac:dyDescent="0.2">
      <c r="A2950" s="93" t="s">
        <v>5602</v>
      </c>
      <c r="B2950" t="s">
        <v>2158</v>
      </c>
      <c r="D2950" t="s">
        <v>5847</v>
      </c>
      <c r="V2950" t="s">
        <v>16</v>
      </c>
      <c r="W2950" t="s">
        <v>3956</v>
      </c>
      <c r="X2950" t="s">
        <v>3957</v>
      </c>
      <c r="Y2950" t="s">
        <v>3956</v>
      </c>
      <c r="Z2950" t="s">
        <v>3958</v>
      </c>
      <c r="AA2950" t="s">
        <v>3568</v>
      </c>
      <c r="AB2950" t="s">
        <v>4055</v>
      </c>
    </row>
    <row r="2951" spans="1:28" ht="15" hidden="1" customHeight="1" x14ac:dyDescent="0.2">
      <c r="A2951" s="93" t="s">
        <v>5602</v>
      </c>
      <c r="B2951" t="s">
        <v>2158</v>
      </c>
      <c r="D2951" t="s">
        <v>5847</v>
      </c>
      <c r="V2951" t="s">
        <v>16</v>
      </c>
      <c r="W2951" t="s">
        <v>3956</v>
      </c>
      <c r="X2951" t="s">
        <v>3957</v>
      </c>
      <c r="Y2951" t="s">
        <v>3956</v>
      </c>
      <c r="Z2951" t="s">
        <v>3958</v>
      </c>
      <c r="AA2951" t="s">
        <v>3570</v>
      </c>
      <c r="AB2951" t="s">
        <v>4056</v>
      </c>
    </row>
    <row r="2952" spans="1:28" ht="15" hidden="1" customHeight="1" x14ac:dyDescent="0.2">
      <c r="A2952" s="93" t="s">
        <v>5602</v>
      </c>
      <c r="B2952" t="s">
        <v>2158</v>
      </c>
      <c r="D2952" t="s">
        <v>5847</v>
      </c>
      <c r="V2952" t="s">
        <v>16</v>
      </c>
      <c r="W2952" t="s">
        <v>3956</v>
      </c>
      <c r="X2952" t="s">
        <v>3957</v>
      </c>
      <c r="Y2952" t="s">
        <v>3956</v>
      </c>
      <c r="Z2952" t="s">
        <v>3958</v>
      </c>
      <c r="AA2952" t="s">
        <v>3572</v>
      </c>
      <c r="AB2952" t="s">
        <v>4057</v>
      </c>
    </row>
    <row r="2953" spans="1:28" ht="15" hidden="1" customHeight="1" x14ac:dyDescent="0.2">
      <c r="A2953" s="93" t="s">
        <v>5602</v>
      </c>
      <c r="B2953" t="s">
        <v>2158</v>
      </c>
      <c r="D2953" t="s">
        <v>5847</v>
      </c>
      <c r="V2953" t="s">
        <v>16</v>
      </c>
      <c r="W2953" t="s">
        <v>3956</v>
      </c>
      <c r="X2953" t="s">
        <v>3957</v>
      </c>
      <c r="Y2953" t="s">
        <v>3956</v>
      </c>
      <c r="Z2953" t="s">
        <v>3958</v>
      </c>
      <c r="AA2953" t="s">
        <v>3574</v>
      </c>
      <c r="AB2953" t="s">
        <v>4058</v>
      </c>
    </row>
    <row r="2954" spans="1:28" ht="15" hidden="1" customHeight="1" x14ac:dyDescent="0.2">
      <c r="A2954" s="93" t="s">
        <v>5602</v>
      </c>
      <c r="B2954" t="s">
        <v>2158</v>
      </c>
      <c r="D2954" t="s">
        <v>5847</v>
      </c>
      <c r="V2954" t="s">
        <v>16</v>
      </c>
      <c r="W2954" t="s">
        <v>3956</v>
      </c>
      <c r="X2954" t="s">
        <v>3957</v>
      </c>
      <c r="Y2954" t="s">
        <v>3956</v>
      </c>
      <c r="Z2954" t="s">
        <v>3958</v>
      </c>
      <c r="AA2954" t="s">
        <v>3664</v>
      </c>
      <c r="AB2954" t="s">
        <v>4059</v>
      </c>
    </row>
    <row r="2955" spans="1:28" ht="15" hidden="1" customHeight="1" x14ac:dyDescent="0.2">
      <c r="A2955" s="93" t="s">
        <v>5602</v>
      </c>
      <c r="B2955" t="s">
        <v>2158</v>
      </c>
      <c r="D2955" t="s">
        <v>5847</v>
      </c>
      <c r="V2955" t="s">
        <v>16</v>
      </c>
      <c r="W2955" t="s">
        <v>3956</v>
      </c>
      <c r="X2955" t="s">
        <v>3957</v>
      </c>
      <c r="Y2955" t="s">
        <v>3956</v>
      </c>
      <c r="Z2955" t="s">
        <v>3958</v>
      </c>
      <c r="AA2955" t="s">
        <v>3554</v>
      </c>
      <c r="AB2955" t="s">
        <v>4060</v>
      </c>
    </row>
    <row r="2956" spans="1:28" ht="15" hidden="1" customHeight="1" x14ac:dyDescent="0.2">
      <c r="A2956" s="93" t="s">
        <v>5602</v>
      </c>
      <c r="B2956" t="s">
        <v>2158</v>
      </c>
      <c r="D2956" t="s">
        <v>5847</v>
      </c>
      <c r="V2956" t="s">
        <v>16</v>
      </c>
      <c r="W2956" t="s">
        <v>3956</v>
      </c>
      <c r="X2956" t="s">
        <v>3957</v>
      </c>
      <c r="Y2956" t="s">
        <v>3956</v>
      </c>
      <c r="Z2956" t="s">
        <v>3958</v>
      </c>
      <c r="AA2956" t="s">
        <v>3576</v>
      </c>
      <c r="AB2956" t="s">
        <v>4061</v>
      </c>
    </row>
    <row r="2957" spans="1:28" ht="15" hidden="1" customHeight="1" x14ac:dyDescent="0.2">
      <c r="A2957" s="93" t="s">
        <v>5602</v>
      </c>
      <c r="B2957" t="s">
        <v>2158</v>
      </c>
      <c r="D2957" t="s">
        <v>5847</v>
      </c>
      <c r="V2957" t="s">
        <v>16</v>
      </c>
      <c r="W2957" t="s">
        <v>3956</v>
      </c>
      <c r="X2957" t="s">
        <v>3957</v>
      </c>
      <c r="Y2957" t="s">
        <v>3956</v>
      </c>
      <c r="Z2957" t="s">
        <v>3958</v>
      </c>
      <c r="AA2957" t="s">
        <v>3578</v>
      </c>
      <c r="AB2957" t="s">
        <v>4062</v>
      </c>
    </row>
    <row r="2958" spans="1:28" ht="15" hidden="1" customHeight="1" x14ac:dyDescent="0.2">
      <c r="A2958" s="93" t="s">
        <v>5602</v>
      </c>
      <c r="B2958" t="s">
        <v>2158</v>
      </c>
      <c r="D2958" t="s">
        <v>5847</v>
      </c>
      <c r="V2958" t="s">
        <v>16</v>
      </c>
      <c r="W2958" t="s">
        <v>3956</v>
      </c>
      <c r="X2958" t="s">
        <v>3957</v>
      </c>
      <c r="Y2958" t="s">
        <v>3956</v>
      </c>
      <c r="Z2958" t="s">
        <v>3958</v>
      </c>
      <c r="AA2958" t="s">
        <v>3580</v>
      </c>
      <c r="AB2958" t="s">
        <v>4063</v>
      </c>
    </row>
    <row r="2959" spans="1:28" ht="15" hidden="1" customHeight="1" x14ac:dyDescent="0.2">
      <c r="A2959" s="93" t="s">
        <v>5602</v>
      </c>
      <c r="B2959" t="s">
        <v>2158</v>
      </c>
      <c r="D2959" t="s">
        <v>5847</v>
      </c>
      <c r="V2959" t="s">
        <v>16</v>
      </c>
      <c r="W2959" t="s">
        <v>3956</v>
      </c>
      <c r="X2959" t="s">
        <v>3957</v>
      </c>
      <c r="Y2959" t="s">
        <v>3956</v>
      </c>
      <c r="Z2959" t="s">
        <v>3958</v>
      </c>
      <c r="AA2959" t="s">
        <v>3582</v>
      </c>
      <c r="AB2959" t="s">
        <v>4064</v>
      </c>
    </row>
    <row r="2960" spans="1:28" ht="15" hidden="1" customHeight="1" x14ac:dyDescent="0.2">
      <c r="A2960" s="93" t="s">
        <v>5602</v>
      </c>
      <c r="B2960" t="s">
        <v>2158</v>
      </c>
      <c r="D2960" t="s">
        <v>5847</v>
      </c>
      <c r="V2960" t="s">
        <v>16</v>
      </c>
      <c r="W2960" t="s">
        <v>3956</v>
      </c>
      <c r="X2960" t="s">
        <v>3957</v>
      </c>
      <c r="Y2960" t="s">
        <v>3956</v>
      </c>
      <c r="Z2960" t="s">
        <v>3958</v>
      </c>
      <c r="AA2960" t="s">
        <v>3584</v>
      </c>
      <c r="AB2960" t="s">
        <v>4065</v>
      </c>
    </row>
    <row r="2961" spans="1:28" ht="15" hidden="1" customHeight="1" x14ac:dyDescent="0.2">
      <c r="A2961" s="93" t="s">
        <v>5602</v>
      </c>
      <c r="B2961" t="s">
        <v>2158</v>
      </c>
      <c r="D2961" t="s">
        <v>5847</v>
      </c>
      <c r="V2961" t="s">
        <v>16</v>
      </c>
      <c r="W2961" t="s">
        <v>3956</v>
      </c>
      <c r="X2961" t="s">
        <v>3957</v>
      </c>
      <c r="Y2961" t="s">
        <v>3956</v>
      </c>
      <c r="Z2961" t="s">
        <v>3958</v>
      </c>
      <c r="AA2961" t="s">
        <v>3586</v>
      </c>
      <c r="AB2961" t="s">
        <v>4066</v>
      </c>
    </row>
    <row r="2962" spans="1:28" ht="15" hidden="1" customHeight="1" x14ac:dyDescent="0.2">
      <c r="A2962" s="93" t="s">
        <v>5602</v>
      </c>
      <c r="B2962" t="s">
        <v>2158</v>
      </c>
      <c r="D2962" t="s">
        <v>5847</v>
      </c>
      <c r="V2962" t="s">
        <v>16</v>
      </c>
      <c r="W2962" t="s">
        <v>3956</v>
      </c>
      <c r="X2962" t="s">
        <v>3957</v>
      </c>
      <c r="Y2962" t="s">
        <v>3956</v>
      </c>
      <c r="Z2962" t="s">
        <v>3958</v>
      </c>
      <c r="AA2962" t="s">
        <v>3588</v>
      </c>
      <c r="AB2962" t="s">
        <v>4067</v>
      </c>
    </row>
    <row r="2963" spans="1:28" ht="15" hidden="1" customHeight="1" x14ac:dyDescent="0.2">
      <c r="A2963" s="93" t="s">
        <v>5602</v>
      </c>
      <c r="B2963" t="s">
        <v>2158</v>
      </c>
      <c r="D2963" t="s">
        <v>5847</v>
      </c>
      <c r="V2963" t="s">
        <v>16</v>
      </c>
      <c r="W2963" t="s">
        <v>3956</v>
      </c>
      <c r="X2963" t="s">
        <v>3957</v>
      </c>
      <c r="Y2963" t="s">
        <v>3956</v>
      </c>
      <c r="Z2963" t="s">
        <v>3958</v>
      </c>
      <c r="AA2963" t="s">
        <v>3590</v>
      </c>
      <c r="AB2963" t="s">
        <v>4068</v>
      </c>
    </row>
    <row r="2964" spans="1:28" ht="15" hidden="1" customHeight="1" x14ac:dyDescent="0.2">
      <c r="A2964" s="93" t="s">
        <v>5602</v>
      </c>
      <c r="B2964" t="s">
        <v>2158</v>
      </c>
      <c r="D2964" t="s">
        <v>5847</v>
      </c>
      <c r="V2964" t="s">
        <v>16</v>
      </c>
      <c r="W2964" t="s">
        <v>3956</v>
      </c>
      <c r="X2964" t="s">
        <v>3957</v>
      </c>
      <c r="Y2964" t="s">
        <v>3956</v>
      </c>
      <c r="Z2964" t="s">
        <v>3958</v>
      </c>
      <c r="AA2964" t="s">
        <v>3688</v>
      </c>
      <c r="AB2964" t="s">
        <v>4069</v>
      </c>
    </row>
    <row r="2965" spans="1:28" ht="15" hidden="1" customHeight="1" x14ac:dyDescent="0.2">
      <c r="A2965" s="93" t="s">
        <v>5602</v>
      </c>
      <c r="B2965" t="s">
        <v>2158</v>
      </c>
      <c r="D2965" t="s">
        <v>5847</v>
      </c>
      <c r="V2965" t="s">
        <v>16</v>
      </c>
      <c r="W2965" t="s">
        <v>3956</v>
      </c>
      <c r="X2965" t="s">
        <v>3957</v>
      </c>
      <c r="Y2965" t="s">
        <v>3956</v>
      </c>
      <c r="Z2965" t="s">
        <v>3958</v>
      </c>
      <c r="AA2965" t="s">
        <v>3592</v>
      </c>
      <c r="AB2965" t="s">
        <v>4070</v>
      </c>
    </row>
    <row r="2966" spans="1:28" ht="15" hidden="1" customHeight="1" x14ac:dyDescent="0.2">
      <c r="A2966" s="93" t="s">
        <v>5602</v>
      </c>
      <c r="B2966" t="s">
        <v>2158</v>
      </c>
      <c r="D2966" t="s">
        <v>5847</v>
      </c>
      <c r="V2966" t="s">
        <v>16</v>
      </c>
      <c r="W2966" t="s">
        <v>3956</v>
      </c>
      <c r="X2966" t="s">
        <v>3957</v>
      </c>
      <c r="Y2966" t="s">
        <v>3956</v>
      </c>
      <c r="Z2966" t="s">
        <v>3958</v>
      </c>
      <c r="AA2966" t="s">
        <v>3594</v>
      </c>
      <c r="AB2966" t="s">
        <v>4071</v>
      </c>
    </row>
    <row r="2967" spans="1:28" ht="15" hidden="1" customHeight="1" x14ac:dyDescent="0.2">
      <c r="A2967" s="93" t="s">
        <v>5602</v>
      </c>
      <c r="B2967" t="s">
        <v>2158</v>
      </c>
      <c r="D2967" t="s">
        <v>5847</v>
      </c>
      <c r="V2967" t="s">
        <v>16</v>
      </c>
      <c r="W2967" t="s">
        <v>3956</v>
      </c>
      <c r="X2967" t="s">
        <v>3957</v>
      </c>
      <c r="Y2967" t="s">
        <v>3956</v>
      </c>
      <c r="Z2967" t="s">
        <v>3958</v>
      </c>
      <c r="AA2967" t="s">
        <v>3596</v>
      </c>
      <c r="AB2967" t="s">
        <v>4072</v>
      </c>
    </row>
    <row r="2968" spans="1:28" ht="15" hidden="1" customHeight="1" x14ac:dyDescent="0.2">
      <c r="A2968" s="93" t="s">
        <v>5602</v>
      </c>
      <c r="B2968" t="s">
        <v>2158</v>
      </c>
      <c r="D2968" t="s">
        <v>5847</v>
      </c>
      <c r="V2968" t="s">
        <v>16</v>
      </c>
      <c r="W2968" t="s">
        <v>3956</v>
      </c>
      <c r="X2968" t="s">
        <v>3957</v>
      </c>
      <c r="Y2968" t="s">
        <v>3956</v>
      </c>
      <c r="Z2968" t="s">
        <v>3958</v>
      </c>
      <c r="AA2968" t="s">
        <v>3598</v>
      </c>
      <c r="AB2968" t="s">
        <v>4073</v>
      </c>
    </row>
    <row r="2969" spans="1:28" ht="15" hidden="1" customHeight="1" x14ac:dyDescent="0.2">
      <c r="A2969" s="93" t="s">
        <v>5602</v>
      </c>
      <c r="B2969" t="s">
        <v>2158</v>
      </c>
      <c r="D2969" t="s">
        <v>5847</v>
      </c>
      <c r="V2969" t="s">
        <v>16</v>
      </c>
      <c r="W2969" t="s">
        <v>3956</v>
      </c>
      <c r="X2969" t="s">
        <v>3957</v>
      </c>
      <c r="Y2969" t="s">
        <v>3956</v>
      </c>
      <c r="Z2969" t="s">
        <v>3958</v>
      </c>
      <c r="AA2969" t="s">
        <v>3666</v>
      </c>
      <c r="AB2969" t="s">
        <v>4074</v>
      </c>
    </row>
    <row r="2970" spans="1:28" ht="15" hidden="1" customHeight="1" x14ac:dyDescent="0.2">
      <c r="A2970" s="93" t="s">
        <v>5602</v>
      </c>
      <c r="B2970" t="s">
        <v>2158</v>
      </c>
      <c r="D2970" t="s">
        <v>5847</v>
      </c>
      <c r="V2970" t="s">
        <v>16</v>
      </c>
      <c r="W2970" t="s">
        <v>3956</v>
      </c>
      <c r="X2970" t="s">
        <v>3957</v>
      </c>
      <c r="Y2970" t="s">
        <v>3956</v>
      </c>
      <c r="Z2970" t="s">
        <v>3958</v>
      </c>
      <c r="AA2970" t="s">
        <v>3668</v>
      </c>
      <c r="AB2970" t="s">
        <v>4075</v>
      </c>
    </row>
    <row r="2971" spans="1:28" ht="15" hidden="1" customHeight="1" x14ac:dyDescent="0.2">
      <c r="A2971" s="93" t="s">
        <v>5602</v>
      </c>
      <c r="B2971" t="s">
        <v>2158</v>
      </c>
      <c r="D2971" t="s">
        <v>5847</v>
      </c>
      <c r="V2971" t="s">
        <v>16</v>
      </c>
      <c r="W2971" t="s">
        <v>3956</v>
      </c>
      <c r="X2971" t="s">
        <v>3957</v>
      </c>
      <c r="Y2971" t="s">
        <v>3956</v>
      </c>
      <c r="Z2971" t="s">
        <v>3958</v>
      </c>
      <c r="AA2971" t="s">
        <v>4076</v>
      </c>
      <c r="AB2971" t="s">
        <v>4077</v>
      </c>
    </row>
    <row r="2972" spans="1:28" ht="15" hidden="1" customHeight="1" x14ac:dyDescent="0.2">
      <c r="A2972" s="93" t="s">
        <v>5602</v>
      </c>
      <c r="B2972" t="s">
        <v>2158</v>
      </c>
      <c r="D2972" t="s">
        <v>5847</v>
      </c>
      <c r="V2972" t="s">
        <v>16</v>
      </c>
      <c r="W2972" t="s">
        <v>3956</v>
      </c>
      <c r="X2972" t="s">
        <v>3957</v>
      </c>
      <c r="Y2972" t="s">
        <v>3956</v>
      </c>
      <c r="Z2972" t="s">
        <v>3958</v>
      </c>
      <c r="AA2972" t="s">
        <v>3672</v>
      </c>
      <c r="AB2972" t="s">
        <v>4078</v>
      </c>
    </row>
    <row r="2973" spans="1:28" ht="15" hidden="1" customHeight="1" x14ac:dyDescent="0.2">
      <c r="A2973" s="93" t="s">
        <v>5602</v>
      </c>
      <c r="B2973" t="s">
        <v>2158</v>
      </c>
      <c r="D2973" t="s">
        <v>5847</v>
      </c>
      <c r="V2973" t="s">
        <v>16</v>
      </c>
      <c r="W2973" t="s">
        <v>3956</v>
      </c>
      <c r="X2973" t="s">
        <v>3957</v>
      </c>
      <c r="Y2973" t="s">
        <v>3956</v>
      </c>
      <c r="Z2973" t="s">
        <v>3958</v>
      </c>
      <c r="AA2973" t="s">
        <v>3674</v>
      </c>
      <c r="AB2973" t="s">
        <v>4079</v>
      </c>
    </row>
    <row r="2974" spans="1:28" ht="15" hidden="1" customHeight="1" x14ac:dyDescent="0.2">
      <c r="A2974" s="93" t="s">
        <v>5602</v>
      </c>
      <c r="B2974" t="s">
        <v>2158</v>
      </c>
      <c r="D2974" t="s">
        <v>5847</v>
      </c>
      <c r="V2974" t="s">
        <v>16</v>
      </c>
      <c r="W2974" t="s">
        <v>3956</v>
      </c>
      <c r="X2974" t="s">
        <v>3957</v>
      </c>
      <c r="Y2974" t="s">
        <v>3956</v>
      </c>
      <c r="Z2974" t="s">
        <v>3958</v>
      </c>
      <c r="AA2974" t="s">
        <v>3676</v>
      </c>
      <c r="AB2974" t="s">
        <v>4080</v>
      </c>
    </row>
    <row r="2975" spans="1:28" ht="15" hidden="1" customHeight="1" x14ac:dyDescent="0.2">
      <c r="A2975" s="93" t="s">
        <v>5602</v>
      </c>
      <c r="B2975" t="s">
        <v>2158</v>
      </c>
      <c r="D2975" t="s">
        <v>5847</v>
      </c>
      <c r="V2975" t="s">
        <v>16</v>
      </c>
      <c r="W2975" t="s">
        <v>3956</v>
      </c>
      <c r="X2975" t="s">
        <v>3957</v>
      </c>
      <c r="Y2975" t="s">
        <v>3956</v>
      </c>
      <c r="Z2975" t="s">
        <v>3958</v>
      </c>
      <c r="AA2975" t="s">
        <v>3678</v>
      </c>
      <c r="AB2975" t="s">
        <v>4081</v>
      </c>
    </row>
    <row r="2976" spans="1:28" ht="15" hidden="1" customHeight="1" x14ac:dyDescent="0.2">
      <c r="A2976" s="93" t="s">
        <v>5602</v>
      </c>
      <c r="B2976" t="s">
        <v>2158</v>
      </c>
      <c r="D2976" t="s">
        <v>5847</v>
      </c>
      <c r="V2976" t="s">
        <v>16</v>
      </c>
      <c r="W2976" t="s">
        <v>3956</v>
      </c>
      <c r="X2976" t="s">
        <v>3957</v>
      </c>
      <c r="Y2976" t="s">
        <v>3956</v>
      </c>
      <c r="Z2976" t="s">
        <v>3958</v>
      </c>
      <c r="AA2976" t="s">
        <v>3680</v>
      </c>
      <c r="AB2976" t="s">
        <v>4082</v>
      </c>
    </row>
    <row r="2977" spans="1:28" ht="15" hidden="1" customHeight="1" x14ac:dyDescent="0.2">
      <c r="A2977" s="93" t="s">
        <v>5602</v>
      </c>
      <c r="B2977" t="s">
        <v>2158</v>
      </c>
      <c r="D2977" t="s">
        <v>5847</v>
      </c>
      <c r="V2977" t="s">
        <v>16</v>
      </c>
      <c r="W2977" t="s">
        <v>3956</v>
      </c>
      <c r="X2977" t="s">
        <v>3957</v>
      </c>
      <c r="Y2977" t="s">
        <v>3956</v>
      </c>
      <c r="Z2977" t="s">
        <v>3958</v>
      </c>
      <c r="AA2977" t="s">
        <v>3682</v>
      </c>
      <c r="AB2977" t="s">
        <v>4083</v>
      </c>
    </row>
    <row r="2978" spans="1:28" ht="15" hidden="1" customHeight="1" x14ac:dyDescent="0.2">
      <c r="A2978" s="93" t="s">
        <v>5602</v>
      </c>
      <c r="B2978" t="s">
        <v>2158</v>
      </c>
      <c r="D2978" t="s">
        <v>5847</v>
      </c>
      <c r="V2978" t="s">
        <v>16</v>
      </c>
      <c r="W2978" t="s">
        <v>3956</v>
      </c>
      <c r="X2978" t="s">
        <v>3957</v>
      </c>
      <c r="Y2978" t="s">
        <v>3956</v>
      </c>
      <c r="Z2978" t="s">
        <v>3958</v>
      </c>
      <c r="AA2978" t="s">
        <v>3684</v>
      </c>
      <c r="AB2978" t="s">
        <v>4084</v>
      </c>
    </row>
    <row r="2979" spans="1:28" ht="15" hidden="1" customHeight="1" x14ac:dyDescent="0.2">
      <c r="A2979" s="93" t="s">
        <v>5602</v>
      </c>
      <c r="B2979" t="s">
        <v>2158</v>
      </c>
      <c r="D2979" t="s">
        <v>5847</v>
      </c>
      <c r="V2979" t="s">
        <v>16</v>
      </c>
      <c r="W2979" t="s">
        <v>3956</v>
      </c>
      <c r="X2979" t="s">
        <v>3957</v>
      </c>
      <c r="Y2979" t="s">
        <v>3956</v>
      </c>
      <c r="Z2979" t="s">
        <v>3958</v>
      </c>
      <c r="AA2979" t="s">
        <v>3686</v>
      </c>
      <c r="AB2979" t="s">
        <v>4085</v>
      </c>
    </row>
    <row r="2980" spans="1:28" ht="15" hidden="1" customHeight="1" x14ac:dyDescent="0.2">
      <c r="A2980" s="93" t="s">
        <v>5602</v>
      </c>
      <c r="B2980" t="s">
        <v>2158</v>
      </c>
      <c r="D2980" t="s">
        <v>5847</v>
      </c>
      <c r="V2980" t="s">
        <v>16</v>
      </c>
      <c r="W2980" t="s">
        <v>3956</v>
      </c>
      <c r="X2980" t="s">
        <v>3957</v>
      </c>
      <c r="Y2980" t="s">
        <v>3956</v>
      </c>
      <c r="Z2980" t="s">
        <v>3958</v>
      </c>
      <c r="AA2980" t="s">
        <v>3690</v>
      </c>
      <c r="AB2980" t="s">
        <v>4086</v>
      </c>
    </row>
    <row r="2981" spans="1:28" ht="15" hidden="1" customHeight="1" x14ac:dyDescent="0.2">
      <c r="A2981" s="93" t="s">
        <v>5602</v>
      </c>
      <c r="B2981" t="s">
        <v>2158</v>
      </c>
      <c r="D2981" t="s">
        <v>5641</v>
      </c>
      <c r="V2981" t="s">
        <v>16</v>
      </c>
      <c r="W2981" t="s">
        <v>5848</v>
      </c>
      <c r="X2981" t="s">
        <v>5849</v>
      </c>
      <c r="Y2981" t="s">
        <v>1015</v>
      </c>
      <c r="Z2981" t="s">
        <v>1015</v>
      </c>
      <c r="AA2981" t="s">
        <v>1015</v>
      </c>
      <c r="AB2981" t="s">
        <v>1015</v>
      </c>
    </row>
    <row r="2982" spans="1:28" ht="15" hidden="1" customHeight="1" x14ac:dyDescent="0.2">
      <c r="A2982" s="93" t="s">
        <v>5602</v>
      </c>
      <c r="B2982" t="s">
        <v>2175</v>
      </c>
      <c r="D2982" t="s">
        <v>5850</v>
      </c>
      <c r="V2982" t="s">
        <v>16</v>
      </c>
      <c r="W2982" t="s">
        <v>5851</v>
      </c>
      <c r="X2982" t="s">
        <v>5852</v>
      </c>
      <c r="Y2982" t="s">
        <v>1989</v>
      </c>
      <c r="Z2982" t="s">
        <v>1990</v>
      </c>
      <c r="AA2982" t="s">
        <v>157</v>
      </c>
      <c r="AB2982" t="s">
        <v>3352</v>
      </c>
    </row>
    <row r="2983" spans="1:28" ht="15" hidden="1" customHeight="1" x14ac:dyDescent="0.2">
      <c r="A2983" s="93" t="s">
        <v>5602</v>
      </c>
      <c r="B2983" t="s">
        <v>2175</v>
      </c>
      <c r="D2983" t="s">
        <v>5850</v>
      </c>
      <c r="V2983" t="s">
        <v>16</v>
      </c>
      <c r="W2983" t="s">
        <v>5851</v>
      </c>
      <c r="X2983" t="s">
        <v>5852</v>
      </c>
      <c r="Y2983" t="s">
        <v>1989</v>
      </c>
      <c r="Z2983" t="s">
        <v>1990</v>
      </c>
      <c r="AA2983" t="s">
        <v>156</v>
      </c>
      <c r="AB2983" t="s">
        <v>3354</v>
      </c>
    </row>
    <row r="2984" spans="1:28" ht="15" hidden="1" customHeight="1" x14ac:dyDescent="0.2">
      <c r="A2984" s="93" t="s">
        <v>5602</v>
      </c>
      <c r="B2984" t="s">
        <v>2175</v>
      </c>
      <c r="D2984" t="s">
        <v>5853</v>
      </c>
      <c r="V2984" t="s">
        <v>16</v>
      </c>
      <c r="W2984" t="s">
        <v>5854</v>
      </c>
      <c r="X2984" t="s">
        <v>5855</v>
      </c>
      <c r="Y2984" t="s">
        <v>5856</v>
      </c>
      <c r="Z2984" t="s">
        <v>5857</v>
      </c>
      <c r="AA2984" t="s">
        <v>5685</v>
      </c>
      <c r="AB2984" t="s">
        <v>5858</v>
      </c>
    </row>
    <row r="2985" spans="1:28" ht="15" hidden="1" customHeight="1" x14ac:dyDescent="0.2">
      <c r="A2985" s="93" t="s">
        <v>5602</v>
      </c>
      <c r="B2985" t="s">
        <v>2175</v>
      </c>
      <c r="D2985" t="s">
        <v>5853</v>
      </c>
      <c r="V2985" t="s">
        <v>16</v>
      </c>
      <c r="W2985" t="s">
        <v>5854</v>
      </c>
      <c r="X2985" t="s">
        <v>5855</v>
      </c>
      <c r="Y2985" t="s">
        <v>5856</v>
      </c>
      <c r="Z2985" t="s">
        <v>5857</v>
      </c>
      <c r="AA2985" t="s">
        <v>5683</v>
      </c>
      <c r="AB2985" t="s">
        <v>5859</v>
      </c>
    </row>
    <row r="2986" spans="1:28" ht="15" hidden="1" customHeight="1" x14ac:dyDescent="0.2">
      <c r="A2986" s="93" t="s">
        <v>5602</v>
      </c>
      <c r="B2986" t="s">
        <v>2175</v>
      </c>
      <c r="D2986" t="s">
        <v>5860</v>
      </c>
      <c r="V2986" t="s">
        <v>16</v>
      </c>
      <c r="W2986" t="s">
        <v>5861</v>
      </c>
      <c r="X2986" t="s">
        <v>5862</v>
      </c>
      <c r="Y2986" t="s">
        <v>1989</v>
      </c>
      <c r="Z2986" t="s">
        <v>1990</v>
      </c>
      <c r="AA2986" t="s">
        <v>157</v>
      </c>
      <c r="AB2986" t="s">
        <v>3352</v>
      </c>
    </row>
    <row r="2987" spans="1:28" ht="15" hidden="1" customHeight="1" x14ac:dyDescent="0.2">
      <c r="A2987" s="93" t="s">
        <v>5602</v>
      </c>
      <c r="B2987" t="s">
        <v>2175</v>
      </c>
      <c r="D2987" t="s">
        <v>5860</v>
      </c>
      <c r="V2987" t="s">
        <v>16</v>
      </c>
      <c r="W2987" t="s">
        <v>5861</v>
      </c>
      <c r="X2987" t="s">
        <v>5862</v>
      </c>
      <c r="Y2987" t="s">
        <v>1989</v>
      </c>
      <c r="Z2987" t="s">
        <v>1990</v>
      </c>
      <c r="AA2987" t="s">
        <v>156</v>
      </c>
      <c r="AB2987" t="s">
        <v>3354</v>
      </c>
    </row>
    <row r="2988" spans="1:28" ht="15" hidden="1" customHeight="1" x14ac:dyDescent="0.2">
      <c r="A2988" s="93" t="s">
        <v>5602</v>
      </c>
      <c r="B2988" t="s">
        <v>2175</v>
      </c>
      <c r="D2988" t="s">
        <v>5863</v>
      </c>
      <c r="V2988" t="s">
        <v>16</v>
      </c>
      <c r="W2988" t="s">
        <v>5864</v>
      </c>
      <c r="X2988" t="s">
        <v>5865</v>
      </c>
      <c r="Y2988" t="s">
        <v>5856</v>
      </c>
      <c r="Z2988" t="s">
        <v>5857</v>
      </c>
      <c r="AA2988" t="s">
        <v>5685</v>
      </c>
      <c r="AB2988" t="s">
        <v>5858</v>
      </c>
    </row>
    <row r="2989" spans="1:28" ht="15" hidden="1" customHeight="1" x14ac:dyDescent="0.2">
      <c r="A2989" s="93" t="s">
        <v>5602</v>
      </c>
      <c r="B2989" t="s">
        <v>2175</v>
      </c>
      <c r="D2989" t="s">
        <v>5863</v>
      </c>
      <c r="V2989" t="s">
        <v>16</v>
      </c>
      <c r="W2989" t="s">
        <v>5864</v>
      </c>
      <c r="X2989" t="s">
        <v>5865</v>
      </c>
      <c r="Y2989" t="s">
        <v>5856</v>
      </c>
      <c r="Z2989" t="s">
        <v>5857</v>
      </c>
      <c r="AA2989" t="s">
        <v>5683</v>
      </c>
      <c r="AB2989" t="s">
        <v>5859</v>
      </c>
    </row>
    <row r="2990" spans="1:28" ht="15" hidden="1" customHeight="1" x14ac:dyDescent="0.2">
      <c r="A2990" s="93" t="s">
        <v>5602</v>
      </c>
      <c r="B2990" t="s">
        <v>2175</v>
      </c>
      <c r="D2990" t="s">
        <v>5866</v>
      </c>
      <c r="V2990" t="s">
        <v>24</v>
      </c>
      <c r="W2990" t="s">
        <v>5867</v>
      </c>
      <c r="X2990" t="s">
        <v>5868</v>
      </c>
      <c r="Y2990" t="s">
        <v>1015</v>
      </c>
      <c r="Z2990" t="s">
        <v>1015</v>
      </c>
      <c r="AA2990" t="s">
        <v>1015</v>
      </c>
      <c r="AB2990" t="s">
        <v>1015</v>
      </c>
    </row>
    <row r="2991" spans="1:28" ht="15" hidden="1" customHeight="1" x14ac:dyDescent="0.2">
      <c r="A2991" s="93" t="s">
        <v>5602</v>
      </c>
      <c r="B2991" t="s">
        <v>2175</v>
      </c>
      <c r="D2991" t="s">
        <v>5869</v>
      </c>
      <c r="V2991" t="s">
        <v>16</v>
      </c>
      <c r="W2991" t="s">
        <v>5870</v>
      </c>
      <c r="X2991" t="s">
        <v>5871</v>
      </c>
      <c r="Y2991" t="s">
        <v>5856</v>
      </c>
      <c r="Z2991" t="s">
        <v>5857</v>
      </c>
      <c r="AA2991" t="s">
        <v>5685</v>
      </c>
      <c r="AB2991" t="s">
        <v>5858</v>
      </c>
    </row>
    <row r="2992" spans="1:28" ht="15" hidden="1" customHeight="1" x14ac:dyDescent="0.2">
      <c r="A2992" s="93" t="s">
        <v>5602</v>
      </c>
      <c r="B2992" t="s">
        <v>2175</v>
      </c>
      <c r="D2992" t="s">
        <v>5869</v>
      </c>
      <c r="V2992" t="s">
        <v>16</v>
      </c>
      <c r="W2992" t="s">
        <v>5870</v>
      </c>
      <c r="X2992" t="s">
        <v>5871</v>
      </c>
      <c r="Y2992" t="s">
        <v>5856</v>
      </c>
      <c r="Z2992" t="s">
        <v>5857</v>
      </c>
      <c r="AA2992" t="s">
        <v>5683</v>
      </c>
      <c r="AB2992" t="s">
        <v>5859</v>
      </c>
    </row>
    <row r="2993" spans="1:28" ht="15" hidden="1" customHeight="1" x14ac:dyDescent="0.2">
      <c r="A2993" s="93" t="s">
        <v>5602</v>
      </c>
      <c r="B2993" t="s">
        <v>5872</v>
      </c>
      <c r="D2993" t="s">
        <v>5873</v>
      </c>
      <c r="V2993" t="s">
        <v>28</v>
      </c>
      <c r="W2993" t="s">
        <v>5874</v>
      </c>
      <c r="X2993" t="s">
        <v>5875</v>
      </c>
      <c r="Y2993" t="s">
        <v>1015</v>
      </c>
      <c r="Z2993" t="s">
        <v>1015</v>
      </c>
      <c r="AA2993" t="s">
        <v>1015</v>
      </c>
      <c r="AB2993" t="s">
        <v>1015</v>
      </c>
    </row>
    <row r="2994" spans="1:28" ht="15" hidden="1" customHeight="1" x14ac:dyDescent="0.2">
      <c r="A2994" s="93" t="s">
        <v>5602</v>
      </c>
      <c r="B2994" t="s">
        <v>5872</v>
      </c>
      <c r="D2994" t="s">
        <v>5876</v>
      </c>
      <c r="V2994" t="s">
        <v>840</v>
      </c>
      <c r="W2994" t="s">
        <v>5877</v>
      </c>
      <c r="X2994" t="s">
        <v>5878</v>
      </c>
      <c r="Y2994" t="s">
        <v>1015</v>
      </c>
      <c r="Z2994" t="s">
        <v>1015</v>
      </c>
      <c r="AA2994" t="s">
        <v>1015</v>
      </c>
      <c r="AB2994" t="s">
        <v>1015</v>
      </c>
    </row>
    <row r="2995" spans="1:28" ht="15" hidden="1" customHeight="1" x14ac:dyDescent="0.2">
      <c r="A2995" s="93" t="s">
        <v>5602</v>
      </c>
      <c r="B2995" t="s">
        <v>5872</v>
      </c>
      <c r="D2995" t="s">
        <v>5879</v>
      </c>
      <c r="V2995" t="s">
        <v>840</v>
      </c>
      <c r="W2995" t="s">
        <v>5880</v>
      </c>
      <c r="X2995" t="s">
        <v>5881</v>
      </c>
      <c r="Y2995" t="s">
        <v>1015</v>
      </c>
      <c r="Z2995" t="s">
        <v>1015</v>
      </c>
      <c r="AA2995" t="s">
        <v>1015</v>
      </c>
      <c r="AB2995" t="s">
        <v>1015</v>
      </c>
    </row>
    <row r="2996" spans="1:28" ht="15" hidden="1" customHeight="1" x14ac:dyDescent="0.2">
      <c r="A2996" s="93" t="s">
        <v>5602</v>
      </c>
      <c r="B2996" t="s">
        <v>5872</v>
      </c>
      <c r="D2996" t="s">
        <v>5882</v>
      </c>
      <c r="V2996" t="s">
        <v>16</v>
      </c>
      <c r="W2996" t="s">
        <v>5883</v>
      </c>
      <c r="X2996" t="s">
        <v>5884</v>
      </c>
      <c r="Y2996" t="s">
        <v>5650</v>
      </c>
      <c r="Z2996" t="s">
        <v>5652</v>
      </c>
      <c r="AA2996" t="s">
        <v>5653</v>
      </c>
      <c r="AB2996" t="s">
        <v>5654</v>
      </c>
    </row>
    <row r="2997" spans="1:28" ht="15" hidden="1" customHeight="1" x14ac:dyDescent="0.2">
      <c r="A2997" s="93" t="s">
        <v>5602</v>
      </c>
      <c r="B2997" t="s">
        <v>5872</v>
      </c>
      <c r="D2997" t="s">
        <v>5882</v>
      </c>
      <c r="V2997" t="s">
        <v>16</v>
      </c>
      <c r="W2997" t="s">
        <v>5883</v>
      </c>
      <c r="X2997" t="s">
        <v>5884</v>
      </c>
      <c r="Y2997" t="s">
        <v>5650</v>
      </c>
      <c r="Z2997" t="s">
        <v>5652</v>
      </c>
      <c r="AA2997" t="s">
        <v>5655</v>
      </c>
      <c r="AB2997" t="s">
        <v>5656</v>
      </c>
    </row>
    <row r="2998" spans="1:28" ht="15" hidden="1" customHeight="1" x14ac:dyDescent="0.2">
      <c r="A2998" s="93" t="s">
        <v>5602</v>
      </c>
      <c r="B2998" t="s">
        <v>5872</v>
      </c>
      <c r="D2998" t="s">
        <v>5882</v>
      </c>
      <c r="V2998" t="s">
        <v>16</v>
      </c>
      <c r="W2998" t="s">
        <v>5883</v>
      </c>
      <c r="X2998" t="s">
        <v>5884</v>
      </c>
      <c r="Y2998" t="s">
        <v>5650</v>
      </c>
      <c r="Z2998" t="s">
        <v>5652</v>
      </c>
      <c r="AA2998" t="s">
        <v>5657</v>
      </c>
      <c r="AB2998" t="s">
        <v>5658</v>
      </c>
    </row>
    <row r="2999" spans="1:28" ht="15" hidden="1" customHeight="1" x14ac:dyDescent="0.2">
      <c r="A2999" s="93" t="s">
        <v>5602</v>
      </c>
      <c r="B2999" t="s">
        <v>5872</v>
      </c>
      <c r="D2999" t="s">
        <v>5885</v>
      </c>
      <c r="V2999" t="s">
        <v>20</v>
      </c>
      <c r="W2999" t="s">
        <v>5886</v>
      </c>
      <c r="X2999" t="s">
        <v>5887</v>
      </c>
      <c r="Y2999" t="s">
        <v>1015</v>
      </c>
      <c r="Z2999" t="s">
        <v>1015</v>
      </c>
      <c r="AA2999" t="s">
        <v>1015</v>
      </c>
      <c r="AB2999" t="s">
        <v>1015</v>
      </c>
    </row>
    <row r="3000" spans="1:28" ht="15" hidden="1" customHeight="1" x14ac:dyDescent="0.2">
      <c r="A3000" s="93" t="s">
        <v>5602</v>
      </c>
      <c r="B3000" t="s">
        <v>5872</v>
      </c>
      <c r="D3000" t="s">
        <v>5888</v>
      </c>
      <c r="V3000" t="s">
        <v>16</v>
      </c>
      <c r="W3000" t="s">
        <v>5889</v>
      </c>
      <c r="X3000" t="s">
        <v>5890</v>
      </c>
      <c r="Y3000" t="s">
        <v>5889</v>
      </c>
      <c r="Z3000" t="s">
        <v>5891</v>
      </c>
      <c r="AA3000" t="s">
        <v>5697</v>
      </c>
      <c r="AB3000" t="s">
        <v>5892</v>
      </c>
    </row>
    <row r="3001" spans="1:28" ht="15" hidden="1" customHeight="1" x14ac:dyDescent="0.2">
      <c r="A3001" s="93" t="s">
        <v>5602</v>
      </c>
      <c r="B3001" t="s">
        <v>5872</v>
      </c>
      <c r="D3001" t="s">
        <v>5888</v>
      </c>
      <c r="V3001" t="s">
        <v>16</v>
      </c>
      <c r="W3001" t="s">
        <v>5889</v>
      </c>
      <c r="X3001" t="s">
        <v>5890</v>
      </c>
      <c r="Y3001" t="s">
        <v>5889</v>
      </c>
      <c r="Z3001" t="s">
        <v>5891</v>
      </c>
      <c r="AA3001" t="s">
        <v>3287</v>
      </c>
      <c r="AB3001" t="s">
        <v>5893</v>
      </c>
    </row>
    <row r="3002" spans="1:28" ht="15" hidden="1" customHeight="1" x14ac:dyDescent="0.2">
      <c r="A3002" s="93" t="s">
        <v>5602</v>
      </c>
      <c r="B3002" t="s">
        <v>5872</v>
      </c>
      <c r="D3002" t="s">
        <v>5888</v>
      </c>
      <c r="V3002" t="s">
        <v>16</v>
      </c>
      <c r="W3002" t="s">
        <v>5889</v>
      </c>
      <c r="X3002" t="s">
        <v>5890</v>
      </c>
      <c r="Y3002" t="s">
        <v>5889</v>
      </c>
      <c r="Z3002" t="s">
        <v>5891</v>
      </c>
      <c r="AA3002" t="s">
        <v>5699</v>
      </c>
      <c r="AB3002" t="s">
        <v>5894</v>
      </c>
    </row>
    <row r="3003" spans="1:28" ht="15" hidden="1" customHeight="1" x14ac:dyDescent="0.2">
      <c r="A3003" s="93" t="s">
        <v>5602</v>
      </c>
      <c r="B3003" t="s">
        <v>5872</v>
      </c>
      <c r="D3003" t="s">
        <v>5888</v>
      </c>
      <c r="V3003" t="s">
        <v>16</v>
      </c>
      <c r="W3003" t="s">
        <v>5889</v>
      </c>
      <c r="X3003" t="s">
        <v>5890</v>
      </c>
      <c r="Y3003" t="s">
        <v>5889</v>
      </c>
      <c r="Z3003" t="s">
        <v>5891</v>
      </c>
      <c r="AA3003" t="s">
        <v>5895</v>
      </c>
      <c r="AB3003" t="s">
        <v>5896</v>
      </c>
    </row>
    <row r="3004" spans="1:28" ht="15" hidden="1" customHeight="1" x14ac:dyDescent="0.2">
      <c r="A3004" s="93" t="s">
        <v>5602</v>
      </c>
      <c r="B3004" t="s">
        <v>5872</v>
      </c>
      <c r="D3004" t="s">
        <v>5888</v>
      </c>
      <c r="V3004" t="s">
        <v>16</v>
      </c>
      <c r="W3004" t="s">
        <v>5889</v>
      </c>
      <c r="X3004" t="s">
        <v>5890</v>
      </c>
      <c r="Y3004" t="s">
        <v>5889</v>
      </c>
      <c r="Z3004" t="s">
        <v>5891</v>
      </c>
      <c r="AA3004" t="s">
        <v>580</v>
      </c>
      <c r="AB3004" t="s">
        <v>5897</v>
      </c>
    </row>
    <row r="3005" spans="1:28" ht="15" hidden="1" customHeight="1" x14ac:dyDescent="0.2">
      <c r="A3005" s="93" t="s">
        <v>5602</v>
      </c>
      <c r="B3005" t="s">
        <v>5872</v>
      </c>
      <c r="D3005" t="s">
        <v>5888</v>
      </c>
      <c r="V3005" t="s">
        <v>16</v>
      </c>
      <c r="W3005" t="s">
        <v>5889</v>
      </c>
      <c r="X3005" t="s">
        <v>5890</v>
      </c>
      <c r="Y3005" t="s">
        <v>5889</v>
      </c>
      <c r="Z3005" t="s">
        <v>5891</v>
      </c>
      <c r="AA3005" t="s">
        <v>5898</v>
      </c>
      <c r="AB3005" t="s">
        <v>5899</v>
      </c>
    </row>
    <row r="3006" spans="1:28" ht="15" hidden="1" customHeight="1" x14ac:dyDescent="0.2">
      <c r="A3006" s="93" t="s">
        <v>5602</v>
      </c>
      <c r="B3006" t="s">
        <v>5872</v>
      </c>
      <c r="D3006" t="s">
        <v>5888</v>
      </c>
      <c r="V3006" t="s">
        <v>16</v>
      </c>
      <c r="W3006" t="s">
        <v>5889</v>
      </c>
      <c r="X3006" t="s">
        <v>5890</v>
      </c>
      <c r="Y3006" t="s">
        <v>5889</v>
      </c>
      <c r="Z3006" t="s">
        <v>5891</v>
      </c>
      <c r="AA3006" t="s">
        <v>5900</v>
      </c>
      <c r="AB3006" t="s">
        <v>5901</v>
      </c>
    </row>
    <row r="3007" spans="1:28" ht="15" hidden="1" customHeight="1" x14ac:dyDescent="0.2">
      <c r="A3007" s="93" t="s">
        <v>5602</v>
      </c>
      <c r="B3007" t="s">
        <v>5872</v>
      </c>
      <c r="D3007" t="s">
        <v>5888</v>
      </c>
      <c r="V3007" t="s">
        <v>16</v>
      </c>
      <c r="W3007" t="s">
        <v>5889</v>
      </c>
      <c r="X3007" t="s">
        <v>5890</v>
      </c>
      <c r="Y3007" t="s">
        <v>5889</v>
      </c>
      <c r="Z3007" t="s">
        <v>5891</v>
      </c>
      <c r="AA3007" t="s">
        <v>5902</v>
      </c>
      <c r="AB3007" t="s">
        <v>5903</v>
      </c>
    </row>
    <row r="3008" spans="1:28" ht="15" hidden="1" customHeight="1" x14ac:dyDescent="0.2">
      <c r="A3008" s="93" t="s">
        <v>5602</v>
      </c>
      <c r="B3008" t="s">
        <v>5872</v>
      </c>
      <c r="D3008" t="s">
        <v>5888</v>
      </c>
      <c r="V3008" t="s">
        <v>16</v>
      </c>
      <c r="W3008" t="s">
        <v>5889</v>
      </c>
      <c r="X3008" t="s">
        <v>5890</v>
      </c>
      <c r="Y3008" t="s">
        <v>5889</v>
      </c>
      <c r="Z3008" t="s">
        <v>5891</v>
      </c>
      <c r="AA3008" t="s">
        <v>5904</v>
      </c>
      <c r="AB3008" t="s">
        <v>5905</v>
      </c>
    </row>
    <row r="3009" spans="1:28" ht="15" hidden="1" customHeight="1" x14ac:dyDescent="0.2">
      <c r="A3009" s="93" t="s">
        <v>5602</v>
      </c>
      <c r="B3009" t="s">
        <v>5872</v>
      </c>
      <c r="D3009" t="s">
        <v>5906</v>
      </c>
      <c r="V3009" t="s">
        <v>16</v>
      </c>
      <c r="W3009" t="s">
        <v>5907</v>
      </c>
      <c r="X3009" t="s">
        <v>5908</v>
      </c>
      <c r="Y3009" t="s">
        <v>5909</v>
      </c>
      <c r="Z3009" t="s">
        <v>5910</v>
      </c>
      <c r="AA3009" t="s">
        <v>5911</v>
      </c>
      <c r="AB3009" t="s">
        <v>5912</v>
      </c>
    </row>
    <row r="3010" spans="1:28" ht="15" hidden="1" customHeight="1" x14ac:dyDescent="0.2">
      <c r="A3010" s="93" t="s">
        <v>5602</v>
      </c>
      <c r="B3010" t="s">
        <v>5872</v>
      </c>
      <c r="D3010" t="s">
        <v>5906</v>
      </c>
      <c r="V3010" t="s">
        <v>16</v>
      </c>
      <c r="W3010" t="s">
        <v>5907</v>
      </c>
      <c r="X3010" t="s">
        <v>5908</v>
      </c>
      <c r="Y3010" t="s">
        <v>5909</v>
      </c>
      <c r="Z3010" t="s">
        <v>5910</v>
      </c>
      <c r="AA3010" t="s">
        <v>3331</v>
      </c>
      <c r="AB3010" t="s">
        <v>5913</v>
      </c>
    </row>
    <row r="3011" spans="1:28" ht="15" hidden="1" customHeight="1" x14ac:dyDescent="0.2">
      <c r="A3011" s="93" t="s">
        <v>5602</v>
      </c>
      <c r="B3011" t="s">
        <v>5872</v>
      </c>
      <c r="D3011" t="s">
        <v>5906</v>
      </c>
      <c r="V3011" t="s">
        <v>16</v>
      </c>
      <c r="W3011" t="s">
        <v>5907</v>
      </c>
      <c r="X3011" t="s">
        <v>5908</v>
      </c>
      <c r="Y3011" t="s">
        <v>5909</v>
      </c>
      <c r="Z3011" t="s">
        <v>5910</v>
      </c>
      <c r="AA3011" t="s">
        <v>5914</v>
      </c>
      <c r="AB3011" t="s">
        <v>5915</v>
      </c>
    </row>
    <row r="3012" spans="1:28" ht="15" hidden="1" customHeight="1" x14ac:dyDescent="0.2">
      <c r="A3012" s="93" t="s">
        <v>5602</v>
      </c>
      <c r="B3012" t="s">
        <v>5872</v>
      </c>
      <c r="D3012" t="s">
        <v>5906</v>
      </c>
      <c r="V3012" t="s">
        <v>16</v>
      </c>
      <c r="W3012" t="s">
        <v>5907</v>
      </c>
      <c r="X3012" t="s">
        <v>5908</v>
      </c>
      <c r="Y3012" t="s">
        <v>5909</v>
      </c>
      <c r="Z3012" t="s">
        <v>5910</v>
      </c>
      <c r="AA3012" t="s">
        <v>580</v>
      </c>
      <c r="AB3012" t="s">
        <v>5916</v>
      </c>
    </row>
    <row r="3013" spans="1:28" ht="15" hidden="1" customHeight="1" x14ac:dyDescent="0.2">
      <c r="A3013" s="93" t="s">
        <v>5602</v>
      </c>
      <c r="B3013" t="s">
        <v>5872</v>
      </c>
      <c r="D3013" t="s">
        <v>5917</v>
      </c>
      <c r="V3013" t="s">
        <v>16</v>
      </c>
      <c r="W3013" t="s">
        <v>5918</v>
      </c>
      <c r="X3013" t="s">
        <v>5919</v>
      </c>
      <c r="Y3013" t="s">
        <v>1015</v>
      </c>
      <c r="Z3013" t="s">
        <v>1015</v>
      </c>
      <c r="AA3013" t="s">
        <v>1015</v>
      </c>
      <c r="AB3013" t="s">
        <v>1015</v>
      </c>
    </row>
    <row r="3014" spans="1:28" ht="15" hidden="1" customHeight="1" x14ac:dyDescent="0.2">
      <c r="A3014" s="93" t="s">
        <v>5602</v>
      </c>
      <c r="B3014" t="s">
        <v>5872</v>
      </c>
      <c r="D3014" t="s">
        <v>5920</v>
      </c>
      <c r="V3014" t="s">
        <v>5635</v>
      </c>
      <c r="W3014" t="s">
        <v>5921</v>
      </c>
      <c r="X3014" t="s">
        <v>5922</v>
      </c>
      <c r="Y3014" t="s">
        <v>1015</v>
      </c>
      <c r="Z3014" t="s">
        <v>1015</v>
      </c>
      <c r="AA3014" t="s">
        <v>1015</v>
      </c>
      <c r="AB3014" t="s">
        <v>1015</v>
      </c>
    </row>
    <row r="3015" spans="1:28" ht="15" hidden="1" customHeight="1" x14ac:dyDescent="0.2">
      <c r="A3015" s="93" t="s">
        <v>5602</v>
      </c>
      <c r="B3015" t="s">
        <v>5872</v>
      </c>
      <c r="D3015" t="s">
        <v>5923</v>
      </c>
      <c r="V3015" t="s">
        <v>16</v>
      </c>
      <c r="W3015" t="s">
        <v>5924</v>
      </c>
      <c r="X3015" t="s">
        <v>5925</v>
      </c>
      <c r="Y3015" t="s">
        <v>5924</v>
      </c>
      <c r="Z3015" t="s">
        <v>5926</v>
      </c>
      <c r="AA3015" t="s">
        <v>3435</v>
      </c>
      <c r="AB3015" t="s">
        <v>5927</v>
      </c>
    </row>
    <row r="3016" spans="1:28" ht="15" hidden="1" customHeight="1" x14ac:dyDescent="0.2">
      <c r="A3016" s="93" t="s">
        <v>5602</v>
      </c>
      <c r="B3016" t="s">
        <v>5872</v>
      </c>
      <c r="D3016" t="s">
        <v>5923</v>
      </c>
      <c r="V3016" t="s">
        <v>16</v>
      </c>
      <c r="W3016" t="s">
        <v>5924</v>
      </c>
      <c r="X3016" t="s">
        <v>5925</v>
      </c>
      <c r="Y3016" t="s">
        <v>5924</v>
      </c>
      <c r="Z3016" t="s">
        <v>5926</v>
      </c>
      <c r="AA3016" t="s">
        <v>3440</v>
      </c>
      <c r="AB3016" t="s">
        <v>5928</v>
      </c>
    </row>
    <row r="3017" spans="1:28" ht="15" hidden="1" customHeight="1" x14ac:dyDescent="0.2">
      <c r="A3017" s="93" t="s">
        <v>5602</v>
      </c>
      <c r="B3017" t="s">
        <v>5872</v>
      </c>
      <c r="D3017" t="s">
        <v>5923</v>
      </c>
      <c r="V3017" t="s">
        <v>16</v>
      </c>
      <c r="W3017" t="s">
        <v>5924</v>
      </c>
      <c r="X3017" t="s">
        <v>5925</v>
      </c>
      <c r="Y3017" t="s">
        <v>5924</v>
      </c>
      <c r="Z3017" t="s">
        <v>5926</v>
      </c>
      <c r="AA3017" t="s">
        <v>3442</v>
      </c>
      <c r="AB3017" t="s">
        <v>5929</v>
      </c>
    </row>
    <row r="3018" spans="1:28" ht="15" hidden="1" customHeight="1" x14ac:dyDescent="0.2">
      <c r="A3018" s="93" t="s">
        <v>5602</v>
      </c>
      <c r="B3018" t="s">
        <v>5872</v>
      </c>
      <c r="D3018" t="s">
        <v>5923</v>
      </c>
      <c r="V3018" t="s">
        <v>16</v>
      </c>
      <c r="W3018" t="s">
        <v>5924</v>
      </c>
      <c r="X3018" t="s">
        <v>5925</v>
      </c>
      <c r="Y3018" t="s">
        <v>5924</v>
      </c>
      <c r="Z3018" t="s">
        <v>5926</v>
      </c>
      <c r="AA3018" t="s">
        <v>3448</v>
      </c>
      <c r="AB3018" t="s">
        <v>5930</v>
      </c>
    </row>
    <row r="3019" spans="1:28" ht="15" hidden="1" customHeight="1" x14ac:dyDescent="0.2">
      <c r="A3019" s="93" t="s">
        <v>5602</v>
      </c>
      <c r="B3019" t="s">
        <v>5872</v>
      </c>
      <c r="D3019" t="s">
        <v>5923</v>
      </c>
      <c r="V3019" t="s">
        <v>16</v>
      </c>
      <c r="W3019" t="s">
        <v>5924</v>
      </c>
      <c r="X3019" t="s">
        <v>5925</v>
      </c>
      <c r="Y3019" t="s">
        <v>5924</v>
      </c>
      <c r="Z3019" t="s">
        <v>5926</v>
      </c>
      <c r="AA3019" t="s">
        <v>5931</v>
      </c>
      <c r="AB3019" t="s">
        <v>5932</v>
      </c>
    </row>
    <row r="3020" spans="1:28" ht="15" hidden="1" customHeight="1" x14ac:dyDescent="0.2">
      <c r="A3020" s="93" t="s">
        <v>5602</v>
      </c>
      <c r="B3020" t="s">
        <v>5872</v>
      </c>
      <c r="D3020" t="s">
        <v>5923</v>
      </c>
      <c r="V3020" t="s">
        <v>16</v>
      </c>
      <c r="W3020" t="s">
        <v>5924</v>
      </c>
      <c r="X3020" t="s">
        <v>5925</v>
      </c>
      <c r="Y3020" t="s">
        <v>5924</v>
      </c>
      <c r="Z3020" t="s">
        <v>5926</v>
      </c>
      <c r="AA3020" t="s">
        <v>5933</v>
      </c>
      <c r="AB3020" t="s">
        <v>5934</v>
      </c>
    </row>
    <row r="3021" spans="1:28" ht="15" hidden="1" customHeight="1" x14ac:dyDescent="0.2">
      <c r="A3021" s="93" t="s">
        <v>5602</v>
      </c>
      <c r="B3021" t="s">
        <v>5872</v>
      </c>
      <c r="D3021" t="s">
        <v>5923</v>
      </c>
      <c r="V3021" t="s">
        <v>16</v>
      </c>
      <c r="W3021" t="s">
        <v>5924</v>
      </c>
      <c r="X3021" t="s">
        <v>5925</v>
      </c>
      <c r="Y3021" t="s">
        <v>5924</v>
      </c>
      <c r="Z3021" t="s">
        <v>5926</v>
      </c>
      <c r="AA3021" t="s">
        <v>3450</v>
      </c>
      <c r="AB3021" t="s">
        <v>5935</v>
      </c>
    </row>
    <row r="3022" spans="1:28" ht="15" hidden="1" customHeight="1" x14ac:dyDescent="0.2">
      <c r="A3022" s="93" t="s">
        <v>5602</v>
      </c>
      <c r="B3022" t="s">
        <v>5872</v>
      </c>
      <c r="D3022" t="s">
        <v>5923</v>
      </c>
      <c r="V3022" t="s">
        <v>16</v>
      </c>
      <c r="W3022" t="s">
        <v>5924</v>
      </c>
      <c r="X3022" t="s">
        <v>5925</v>
      </c>
      <c r="Y3022" t="s">
        <v>5924</v>
      </c>
      <c r="Z3022" t="s">
        <v>5926</v>
      </c>
      <c r="AA3022" t="s">
        <v>5936</v>
      </c>
      <c r="AB3022" t="s">
        <v>5937</v>
      </c>
    </row>
    <row r="3023" spans="1:28" ht="15" hidden="1" customHeight="1" x14ac:dyDescent="0.2">
      <c r="A3023" s="93" t="s">
        <v>5602</v>
      </c>
      <c r="B3023" t="s">
        <v>5872</v>
      </c>
      <c r="D3023" t="s">
        <v>5923</v>
      </c>
      <c r="V3023" t="s">
        <v>16</v>
      </c>
      <c r="W3023" t="s">
        <v>5924</v>
      </c>
      <c r="X3023" t="s">
        <v>5925</v>
      </c>
      <c r="Y3023" t="s">
        <v>5924</v>
      </c>
      <c r="Z3023" t="s">
        <v>5926</v>
      </c>
      <c r="AA3023" t="s">
        <v>3454</v>
      </c>
      <c r="AB3023" t="s">
        <v>5938</v>
      </c>
    </row>
    <row r="3024" spans="1:28" ht="15" hidden="1" customHeight="1" x14ac:dyDescent="0.2">
      <c r="A3024" s="93" t="s">
        <v>5602</v>
      </c>
      <c r="B3024" t="s">
        <v>5872</v>
      </c>
      <c r="D3024" t="s">
        <v>5923</v>
      </c>
      <c r="V3024" t="s">
        <v>16</v>
      </c>
      <c r="W3024" t="s">
        <v>5924</v>
      </c>
      <c r="X3024" t="s">
        <v>5925</v>
      </c>
      <c r="Y3024" t="s">
        <v>5924</v>
      </c>
      <c r="Z3024" t="s">
        <v>5926</v>
      </c>
      <c r="AA3024" t="s">
        <v>3456</v>
      </c>
      <c r="AB3024" t="s">
        <v>5939</v>
      </c>
    </row>
    <row r="3025" spans="1:28" ht="15" hidden="1" customHeight="1" x14ac:dyDescent="0.2">
      <c r="A3025" s="93" t="s">
        <v>5602</v>
      </c>
      <c r="B3025" t="s">
        <v>5872</v>
      </c>
      <c r="D3025" t="s">
        <v>5923</v>
      </c>
      <c r="V3025" t="s">
        <v>16</v>
      </c>
      <c r="W3025" t="s">
        <v>5924</v>
      </c>
      <c r="X3025" t="s">
        <v>5925</v>
      </c>
      <c r="Y3025" t="s">
        <v>5924</v>
      </c>
      <c r="Z3025" t="s">
        <v>5926</v>
      </c>
      <c r="AA3025" t="s">
        <v>5940</v>
      </c>
      <c r="AB3025" t="s">
        <v>5941</v>
      </c>
    </row>
    <row r="3026" spans="1:28" ht="15" hidden="1" customHeight="1" x14ac:dyDescent="0.2">
      <c r="A3026" s="93" t="s">
        <v>5602</v>
      </c>
      <c r="B3026" t="s">
        <v>5872</v>
      </c>
      <c r="D3026" t="s">
        <v>5923</v>
      </c>
      <c r="V3026" t="s">
        <v>16</v>
      </c>
      <c r="W3026" t="s">
        <v>5924</v>
      </c>
      <c r="X3026" t="s">
        <v>5925</v>
      </c>
      <c r="Y3026" t="s">
        <v>5924</v>
      </c>
      <c r="Z3026" t="s">
        <v>5926</v>
      </c>
      <c r="AA3026" t="s">
        <v>5942</v>
      </c>
      <c r="AB3026" t="s">
        <v>5943</v>
      </c>
    </row>
    <row r="3027" spans="1:28" ht="15" hidden="1" customHeight="1" x14ac:dyDescent="0.2">
      <c r="A3027" s="93" t="s">
        <v>5602</v>
      </c>
      <c r="B3027" t="s">
        <v>5872</v>
      </c>
      <c r="D3027" t="s">
        <v>5923</v>
      </c>
      <c r="V3027" t="s">
        <v>16</v>
      </c>
      <c r="W3027" t="s">
        <v>5924</v>
      </c>
      <c r="X3027" t="s">
        <v>5925</v>
      </c>
      <c r="Y3027" t="s">
        <v>5924</v>
      </c>
      <c r="Z3027" t="s">
        <v>5926</v>
      </c>
      <c r="AA3027" t="s">
        <v>5944</v>
      </c>
      <c r="AB3027" t="s">
        <v>5945</v>
      </c>
    </row>
    <row r="3028" spans="1:28" ht="15" hidden="1" customHeight="1" x14ac:dyDescent="0.2">
      <c r="A3028" s="93" t="s">
        <v>5602</v>
      </c>
      <c r="B3028" t="s">
        <v>5872</v>
      </c>
      <c r="D3028" t="s">
        <v>5923</v>
      </c>
      <c r="V3028" t="s">
        <v>16</v>
      </c>
      <c r="W3028" t="s">
        <v>5924</v>
      </c>
      <c r="X3028" t="s">
        <v>5925</v>
      </c>
      <c r="Y3028" t="s">
        <v>5924</v>
      </c>
      <c r="Z3028" t="s">
        <v>5926</v>
      </c>
      <c r="AA3028" t="s">
        <v>5946</v>
      </c>
      <c r="AB3028" t="s">
        <v>5947</v>
      </c>
    </row>
    <row r="3029" spans="1:28" ht="15" hidden="1" customHeight="1" x14ac:dyDescent="0.2">
      <c r="A3029" s="93" t="s">
        <v>5602</v>
      </c>
      <c r="B3029" t="s">
        <v>5872</v>
      </c>
      <c r="D3029" t="s">
        <v>5923</v>
      </c>
      <c r="V3029" t="s">
        <v>16</v>
      </c>
      <c r="W3029" t="s">
        <v>5924</v>
      </c>
      <c r="X3029" t="s">
        <v>5925</v>
      </c>
      <c r="Y3029" t="s">
        <v>5924</v>
      </c>
      <c r="Z3029" t="s">
        <v>5926</v>
      </c>
      <c r="AA3029" t="s">
        <v>5948</v>
      </c>
      <c r="AB3029" t="s">
        <v>5949</v>
      </c>
    </row>
    <row r="3030" spans="1:28" ht="15" hidden="1" customHeight="1" x14ac:dyDescent="0.2">
      <c r="A3030" s="93" t="s">
        <v>5602</v>
      </c>
      <c r="B3030" t="s">
        <v>5872</v>
      </c>
      <c r="D3030" t="s">
        <v>5923</v>
      </c>
      <c r="V3030" t="s">
        <v>16</v>
      </c>
      <c r="W3030" t="s">
        <v>5924</v>
      </c>
      <c r="X3030" t="s">
        <v>5925</v>
      </c>
      <c r="Y3030" t="s">
        <v>5924</v>
      </c>
      <c r="Z3030" t="s">
        <v>5926</v>
      </c>
      <c r="AA3030" t="s">
        <v>3476</v>
      </c>
      <c r="AB3030" t="s">
        <v>5950</v>
      </c>
    </row>
    <row r="3031" spans="1:28" ht="15" hidden="1" customHeight="1" x14ac:dyDescent="0.2">
      <c r="A3031" s="93" t="s">
        <v>5602</v>
      </c>
      <c r="B3031" t="s">
        <v>5872</v>
      </c>
      <c r="D3031" t="s">
        <v>5923</v>
      </c>
      <c r="V3031" t="s">
        <v>16</v>
      </c>
      <c r="W3031" t="s">
        <v>5924</v>
      </c>
      <c r="X3031" t="s">
        <v>5925</v>
      </c>
      <c r="Y3031" t="s">
        <v>5924</v>
      </c>
      <c r="Z3031" t="s">
        <v>5926</v>
      </c>
      <c r="AA3031" t="s">
        <v>5951</v>
      </c>
      <c r="AB3031" t="s">
        <v>5952</v>
      </c>
    </row>
    <row r="3032" spans="1:28" ht="15" hidden="1" customHeight="1" x14ac:dyDescent="0.2">
      <c r="A3032" s="93" t="s">
        <v>5602</v>
      </c>
      <c r="B3032" t="s">
        <v>5872</v>
      </c>
      <c r="D3032" t="s">
        <v>5923</v>
      </c>
      <c r="V3032" t="s">
        <v>16</v>
      </c>
      <c r="W3032" t="s">
        <v>5924</v>
      </c>
      <c r="X3032" t="s">
        <v>5925</v>
      </c>
      <c r="Y3032" t="s">
        <v>5924</v>
      </c>
      <c r="Z3032" t="s">
        <v>5926</v>
      </c>
      <c r="AA3032" t="s">
        <v>3488</v>
      </c>
      <c r="AB3032" t="s">
        <v>5953</v>
      </c>
    </row>
    <row r="3033" spans="1:28" ht="15" hidden="1" customHeight="1" x14ac:dyDescent="0.2">
      <c r="A3033" s="93" t="s">
        <v>5602</v>
      </c>
      <c r="B3033" t="s">
        <v>5872</v>
      </c>
      <c r="D3033" t="s">
        <v>5923</v>
      </c>
      <c r="V3033" t="s">
        <v>16</v>
      </c>
      <c r="W3033" t="s">
        <v>5924</v>
      </c>
      <c r="X3033" t="s">
        <v>5925</v>
      </c>
      <c r="Y3033" t="s">
        <v>5924</v>
      </c>
      <c r="Z3033" t="s">
        <v>5926</v>
      </c>
      <c r="AA3033" t="s">
        <v>5954</v>
      </c>
      <c r="AB3033" t="s">
        <v>5955</v>
      </c>
    </row>
    <row r="3034" spans="1:28" ht="15" hidden="1" customHeight="1" x14ac:dyDescent="0.2">
      <c r="A3034" s="93" t="s">
        <v>5602</v>
      </c>
      <c r="B3034" t="s">
        <v>5872</v>
      </c>
      <c r="D3034" t="s">
        <v>5923</v>
      </c>
      <c r="V3034" t="s">
        <v>16</v>
      </c>
      <c r="W3034" t="s">
        <v>5924</v>
      </c>
      <c r="X3034" t="s">
        <v>5925</v>
      </c>
      <c r="Y3034" t="s">
        <v>5924</v>
      </c>
      <c r="Z3034" t="s">
        <v>5926</v>
      </c>
      <c r="AA3034" t="s">
        <v>3500</v>
      </c>
      <c r="AB3034" t="s">
        <v>5956</v>
      </c>
    </row>
    <row r="3035" spans="1:28" ht="15" hidden="1" customHeight="1" x14ac:dyDescent="0.2">
      <c r="A3035" s="93" t="s">
        <v>5602</v>
      </c>
      <c r="B3035" t="s">
        <v>5872</v>
      </c>
      <c r="D3035" t="s">
        <v>5923</v>
      </c>
      <c r="V3035" t="s">
        <v>16</v>
      </c>
      <c r="W3035" t="s">
        <v>5924</v>
      </c>
      <c r="X3035" t="s">
        <v>5925</v>
      </c>
      <c r="Y3035" t="s">
        <v>5924</v>
      </c>
      <c r="Z3035" t="s">
        <v>5926</v>
      </c>
      <c r="AA3035" t="s">
        <v>5957</v>
      </c>
      <c r="AB3035" t="s">
        <v>5958</v>
      </c>
    </row>
    <row r="3036" spans="1:28" ht="15" hidden="1" customHeight="1" x14ac:dyDescent="0.2">
      <c r="A3036" s="93" t="s">
        <v>5602</v>
      </c>
      <c r="B3036" t="s">
        <v>5872</v>
      </c>
      <c r="D3036" t="s">
        <v>5923</v>
      </c>
      <c r="V3036" t="s">
        <v>16</v>
      </c>
      <c r="W3036" t="s">
        <v>5924</v>
      </c>
      <c r="X3036" t="s">
        <v>5925</v>
      </c>
      <c r="Y3036" t="s">
        <v>5924</v>
      </c>
      <c r="Z3036" t="s">
        <v>5926</v>
      </c>
      <c r="AA3036" t="s">
        <v>3506</v>
      </c>
      <c r="AB3036" t="s">
        <v>5959</v>
      </c>
    </row>
    <row r="3037" spans="1:28" ht="15" hidden="1" customHeight="1" x14ac:dyDescent="0.2">
      <c r="A3037" s="93" t="s">
        <v>5602</v>
      </c>
      <c r="B3037" t="s">
        <v>5872</v>
      </c>
      <c r="D3037" t="s">
        <v>5923</v>
      </c>
      <c r="V3037" t="s">
        <v>16</v>
      </c>
      <c r="W3037" t="s">
        <v>5924</v>
      </c>
      <c r="X3037" t="s">
        <v>5925</v>
      </c>
      <c r="Y3037" t="s">
        <v>5924</v>
      </c>
      <c r="Z3037" t="s">
        <v>5926</v>
      </c>
      <c r="AA3037" t="s">
        <v>3508</v>
      </c>
      <c r="AB3037" t="s">
        <v>5960</v>
      </c>
    </row>
    <row r="3038" spans="1:28" ht="15" hidden="1" customHeight="1" x14ac:dyDescent="0.2">
      <c r="A3038" s="93" t="s">
        <v>5602</v>
      </c>
      <c r="B3038" t="s">
        <v>5872</v>
      </c>
      <c r="D3038" t="s">
        <v>5923</v>
      </c>
      <c r="V3038" t="s">
        <v>16</v>
      </c>
      <c r="W3038" t="s">
        <v>5924</v>
      </c>
      <c r="X3038" t="s">
        <v>5925</v>
      </c>
      <c r="Y3038" t="s">
        <v>5924</v>
      </c>
      <c r="Z3038" t="s">
        <v>5926</v>
      </c>
      <c r="AA3038" t="s">
        <v>3528</v>
      </c>
      <c r="AB3038" t="s">
        <v>5961</v>
      </c>
    </row>
    <row r="3039" spans="1:28" ht="15" hidden="1" customHeight="1" x14ac:dyDescent="0.2">
      <c r="A3039" s="93" t="s">
        <v>5602</v>
      </c>
      <c r="B3039" t="s">
        <v>5872</v>
      </c>
      <c r="D3039" t="s">
        <v>5923</v>
      </c>
      <c r="V3039" t="s">
        <v>16</v>
      </c>
      <c r="W3039" t="s">
        <v>5924</v>
      </c>
      <c r="X3039" t="s">
        <v>5925</v>
      </c>
      <c r="Y3039" t="s">
        <v>5924</v>
      </c>
      <c r="Z3039" t="s">
        <v>5926</v>
      </c>
      <c r="AA3039" t="s">
        <v>3608</v>
      </c>
      <c r="AB3039" t="s">
        <v>5962</v>
      </c>
    </row>
    <row r="3040" spans="1:28" ht="15" hidden="1" customHeight="1" x14ac:dyDescent="0.2">
      <c r="A3040" s="93" t="s">
        <v>5602</v>
      </c>
      <c r="B3040" t="s">
        <v>5872</v>
      </c>
      <c r="D3040" t="s">
        <v>5923</v>
      </c>
      <c r="V3040" t="s">
        <v>16</v>
      </c>
      <c r="W3040" t="s">
        <v>5924</v>
      </c>
      <c r="X3040" t="s">
        <v>5925</v>
      </c>
      <c r="Y3040" t="s">
        <v>5924</v>
      </c>
      <c r="Z3040" t="s">
        <v>5926</v>
      </c>
      <c r="AA3040" t="s">
        <v>5963</v>
      </c>
      <c r="AB3040" t="s">
        <v>5964</v>
      </c>
    </row>
    <row r="3041" spans="1:28" ht="15" hidden="1" customHeight="1" x14ac:dyDescent="0.2">
      <c r="A3041" s="93" t="s">
        <v>5602</v>
      </c>
      <c r="B3041" t="s">
        <v>5872</v>
      </c>
      <c r="D3041" t="s">
        <v>5923</v>
      </c>
      <c r="V3041" t="s">
        <v>16</v>
      </c>
      <c r="W3041" t="s">
        <v>5924</v>
      </c>
      <c r="X3041" t="s">
        <v>5925</v>
      </c>
      <c r="Y3041" t="s">
        <v>5924</v>
      </c>
      <c r="Z3041" t="s">
        <v>5926</v>
      </c>
      <c r="AA3041" t="s">
        <v>3536</v>
      </c>
      <c r="AB3041" t="s">
        <v>5965</v>
      </c>
    </row>
    <row r="3042" spans="1:28" ht="15" hidden="1" customHeight="1" x14ac:dyDescent="0.2">
      <c r="A3042" s="93" t="s">
        <v>5602</v>
      </c>
      <c r="B3042" t="s">
        <v>5872</v>
      </c>
      <c r="D3042" t="s">
        <v>5923</v>
      </c>
      <c r="V3042" t="s">
        <v>16</v>
      </c>
      <c r="W3042" t="s">
        <v>5924</v>
      </c>
      <c r="X3042" t="s">
        <v>5925</v>
      </c>
      <c r="Y3042" t="s">
        <v>5924</v>
      </c>
      <c r="Z3042" t="s">
        <v>5926</v>
      </c>
      <c r="AA3042" t="s">
        <v>4076</v>
      </c>
      <c r="AB3042" t="s">
        <v>5966</v>
      </c>
    </row>
    <row r="3043" spans="1:28" ht="15" hidden="1" customHeight="1" x14ac:dyDescent="0.2">
      <c r="A3043" s="93" t="s">
        <v>5602</v>
      </c>
      <c r="B3043" t="s">
        <v>5872</v>
      </c>
      <c r="D3043" t="s">
        <v>5923</v>
      </c>
      <c r="V3043" t="s">
        <v>16</v>
      </c>
      <c r="W3043" t="s">
        <v>5924</v>
      </c>
      <c r="X3043" t="s">
        <v>5925</v>
      </c>
      <c r="Y3043" t="s">
        <v>5924</v>
      </c>
      <c r="Z3043" t="s">
        <v>5926</v>
      </c>
      <c r="AA3043" t="s">
        <v>3540</v>
      </c>
      <c r="AB3043" t="s">
        <v>5967</v>
      </c>
    </row>
    <row r="3044" spans="1:28" ht="15" hidden="1" customHeight="1" x14ac:dyDescent="0.2">
      <c r="A3044" s="93" t="s">
        <v>5602</v>
      </c>
      <c r="B3044" t="s">
        <v>5872</v>
      </c>
      <c r="D3044" t="s">
        <v>5923</v>
      </c>
      <c r="V3044" t="s">
        <v>16</v>
      </c>
      <c r="W3044" t="s">
        <v>5924</v>
      </c>
      <c r="X3044" t="s">
        <v>5925</v>
      </c>
      <c r="Y3044" t="s">
        <v>5924</v>
      </c>
      <c r="Z3044" t="s">
        <v>5926</v>
      </c>
      <c r="AA3044" t="s">
        <v>3542</v>
      </c>
      <c r="AB3044" t="s">
        <v>5968</v>
      </c>
    </row>
    <row r="3045" spans="1:28" ht="15" hidden="1" customHeight="1" x14ac:dyDescent="0.2">
      <c r="A3045" s="93" t="s">
        <v>5602</v>
      </c>
      <c r="B3045" t="s">
        <v>5872</v>
      </c>
      <c r="D3045" t="s">
        <v>5923</v>
      </c>
      <c r="V3045" t="s">
        <v>16</v>
      </c>
      <c r="W3045" t="s">
        <v>5924</v>
      </c>
      <c r="X3045" t="s">
        <v>5925</v>
      </c>
      <c r="Y3045" t="s">
        <v>5924</v>
      </c>
      <c r="Z3045" t="s">
        <v>5926</v>
      </c>
      <c r="AA3045" t="s">
        <v>5969</v>
      </c>
      <c r="AB3045" t="s">
        <v>5970</v>
      </c>
    </row>
    <row r="3046" spans="1:28" ht="15" hidden="1" customHeight="1" x14ac:dyDescent="0.2">
      <c r="A3046" s="93" t="s">
        <v>5602</v>
      </c>
      <c r="B3046" t="s">
        <v>5872</v>
      </c>
      <c r="D3046" t="s">
        <v>5923</v>
      </c>
      <c r="V3046" t="s">
        <v>16</v>
      </c>
      <c r="W3046" t="s">
        <v>5924</v>
      </c>
      <c r="X3046" t="s">
        <v>5925</v>
      </c>
      <c r="Y3046" t="s">
        <v>5924</v>
      </c>
      <c r="Z3046" t="s">
        <v>5926</v>
      </c>
      <c r="AA3046" t="s">
        <v>5971</v>
      </c>
      <c r="AB3046" t="s">
        <v>5972</v>
      </c>
    </row>
    <row r="3047" spans="1:28" ht="15" hidden="1" customHeight="1" x14ac:dyDescent="0.2">
      <c r="A3047" s="93" t="s">
        <v>5602</v>
      </c>
      <c r="B3047" t="s">
        <v>5872</v>
      </c>
      <c r="D3047" t="s">
        <v>5923</v>
      </c>
      <c r="V3047" t="s">
        <v>16</v>
      </c>
      <c r="W3047" t="s">
        <v>5924</v>
      </c>
      <c r="X3047" t="s">
        <v>5925</v>
      </c>
      <c r="Y3047" t="s">
        <v>5924</v>
      </c>
      <c r="Z3047" t="s">
        <v>5926</v>
      </c>
      <c r="AA3047" t="s">
        <v>5973</v>
      </c>
      <c r="AB3047" t="s">
        <v>5974</v>
      </c>
    </row>
    <row r="3048" spans="1:28" ht="15" hidden="1" customHeight="1" x14ac:dyDescent="0.2">
      <c r="A3048" s="93" t="s">
        <v>5602</v>
      </c>
      <c r="B3048" t="s">
        <v>5872</v>
      </c>
      <c r="D3048" t="s">
        <v>5923</v>
      </c>
      <c r="V3048" t="s">
        <v>16</v>
      </c>
      <c r="W3048" t="s">
        <v>5924</v>
      </c>
      <c r="X3048" t="s">
        <v>5925</v>
      </c>
      <c r="Y3048" t="s">
        <v>5924</v>
      </c>
      <c r="Z3048" t="s">
        <v>5926</v>
      </c>
      <c r="AA3048" t="s">
        <v>5975</v>
      </c>
      <c r="AB3048" t="s">
        <v>5976</v>
      </c>
    </row>
    <row r="3049" spans="1:28" ht="15" hidden="1" customHeight="1" x14ac:dyDescent="0.2">
      <c r="A3049" s="93" t="s">
        <v>5602</v>
      </c>
      <c r="B3049" t="s">
        <v>5872</v>
      </c>
      <c r="D3049" t="s">
        <v>5923</v>
      </c>
      <c r="V3049" t="s">
        <v>16</v>
      </c>
      <c r="W3049" t="s">
        <v>5924</v>
      </c>
      <c r="X3049" t="s">
        <v>5925</v>
      </c>
      <c r="Y3049" t="s">
        <v>5924</v>
      </c>
      <c r="Z3049" t="s">
        <v>5926</v>
      </c>
      <c r="AA3049" t="s">
        <v>3550</v>
      </c>
      <c r="AB3049" t="s">
        <v>5977</v>
      </c>
    </row>
    <row r="3050" spans="1:28" ht="15" hidden="1" customHeight="1" x14ac:dyDescent="0.2">
      <c r="A3050" s="93" t="s">
        <v>5602</v>
      </c>
      <c r="B3050" t="s">
        <v>5872</v>
      </c>
      <c r="D3050" t="s">
        <v>5923</v>
      </c>
      <c r="V3050" t="s">
        <v>16</v>
      </c>
      <c r="W3050" t="s">
        <v>5924</v>
      </c>
      <c r="X3050" t="s">
        <v>5925</v>
      </c>
      <c r="Y3050" t="s">
        <v>5924</v>
      </c>
      <c r="Z3050" t="s">
        <v>5926</v>
      </c>
      <c r="AA3050" t="s">
        <v>5978</v>
      </c>
      <c r="AB3050" t="s">
        <v>5979</v>
      </c>
    </row>
    <row r="3051" spans="1:28" ht="15" hidden="1" customHeight="1" x14ac:dyDescent="0.2">
      <c r="A3051" s="93" t="s">
        <v>5602</v>
      </c>
      <c r="B3051" t="s">
        <v>5872</v>
      </c>
      <c r="D3051" t="s">
        <v>5923</v>
      </c>
      <c r="V3051" t="s">
        <v>16</v>
      </c>
      <c r="W3051" t="s">
        <v>5924</v>
      </c>
      <c r="X3051" t="s">
        <v>5925</v>
      </c>
      <c r="Y3051" t="s">
        <v>5924</v>
      </c>
      <c r="Z3051" t="s">
        <v>5926</v>
      </c>
      <c r="AA3051" t="s">
        <v>5980</v>
      </c>
      <c r="AB3051" t="s">
        <v>5981</v>
      </c>
    </row>
    <row r="3052" spans="1:28" ht="15" hidden="1" customHeight="1" x14ac:dyDescent="0.2">
      <c r="A3052" s="93" t="s">
        <v>5602</v>
      </c>
      <c r="B3052" t="s">
        <v>5872</v>
      </c>
      <c r="D3052" t="s">
        <v>5923</v>
      </c>
      <c r="V3052" t="s">
        <v>16</v>
      </c>
      <c r="W3052" t="s">
        <v>5924</v>
      </c>
      <c r="X3052" t="s">
        <v>5925</v>
      </c>
      <c r="Y3052" t="s">
        <v>5924</v>
      </c>
      <c r="Z3052" t="s">
        <v>5926</v>
      </c>
      <c r="AA3052" t="s">
        <v>5982</v>
      </c>
      <c r="AB3052" t="s">
        <v>5983</v>
      </c>
    </row>
    <row r="3053" spans="1:28" ht="15" hidden="1" customHeight="1" x14ac:dyDescent="0.2">
      <c r="A3053" s="93" t="s">
        <v>5602</v>
      </c>
      <c r="B3053" t="s">
        <v>5872</v>
      </c>
      <c r="D3053" t="s">
        <v>5923</v>
      </c>
      <c r="V3053" t="s">
        <v>16</v>
      </c>
      <c r="W3053" t="s">
        <v>5924</v>
      </c>
      <c r="X3053" t="s">
        <v>5925</v>
      </c>
      <c r="Y3053" t="s">
        <v>5924</v>
      </c>
      <c r="Z3053" t="s">
        <v>5926</v>
      </c>
      <c r="AA3053" t="s">
        <v>3564</v>
      </c>
      <c r="AB3053" t="s">
        <v>5984</v>
      </c>
    </row>
    <row r="3054" spans="1:28" ht="15" hidden="1" customHeight="1" x14ac:dyDescent="0.2">
      <c r="A3054" s="93" t="s">
        <v>5602</v>
      </c>
      <c r="B3054" t="s">
        <v>5872</v>
      </c>
      <c r="D3054" t="s">
        <v>5923</v>
      </c>
      <c r="V3054" t="s">
        <v>16</v>
      </c>
      <c r="W3054" t="s">
        <v>5924</v>
      </c>
      <c r="X3054" t="s">
        <v>5925</v>
      </c>
      <c r="Y3054" t="s">
        <v>5924</v>
      </c>
      <c r="Z3054" t="s">
        <v>5926</v>
      </c>
      <c r="AA3054" t="s">
        <v>5985</v>
      </c>
      <c r="AB3054" t="s">
        <v>5986</v>
      </c>
    </row>
    <row r="3055" spans="1:28" ht="15" hidden="1" customHeight="1" x14ac:dyDescent="0.2">
      <c r="A3055" s="93" t="s">
        <v>5602</v>
      </c>
      <c r="B3055" t="s">
        <v>5872</v>
      </c>
      <c r="D3055" t="s">
        <v>5923</v>
      </c>
      <c r="V3055" t="s">
        <v>16</v>
      </c>
      <c r="W3055" t="s">
        <v>5924</v>
      </c>
      <c r="X3055" t="s">
        <v>5925</v>
      </c>
      <c r="Y3055" t="s">
        <v>5924</v>
      </c>
      <c r="Z3055" t="s">
        <v>5926</v>
      </c>
      <c r="AA3055" t="s">
        <v>3568</v>
      </c>
      <c r="AB3055" t="s">
        <v>5987</v>
      </c>
    </row>
    <row r="3056" spans="1:28" ht="15" hidden="1" customHeight="1" x14ac:dyDescent="0.2">
      <c r="A3056" s="93" t="s">
        <v>5602</v>
      </c>
      <c r="B3056" t="s">
        <v>5872</v>
      </c>
      <c r="D3056" t="s">
        <v>5923</v>
      </c>
      <c r="V3056" t="s">
        <v>16</v>
      </c>
      <c r="W3056" t="s">
        <v>5924</v>
      </c>
      <c r="X3056" t="s">
        <v>5925</v>
      </c>
      <c r="Y3056" t="s">
        <v>5924</v>
      </c>
      <c r="Z3056" t="s">
        <v>5926</v>
      </c>
      <c r="AA3056" t="s">
        <v>3570</v>
      </c>
      <c r="AB3056" t="s">
        <v>5988</v>
      </c>
    </row>
    <row r="3057" spans="1:28" ht="15" hidden="1" customHeight="1" x14ac:dyDescent="0.2">
      <c r="A3057" s="93" t="s">
        <v>5602</v>
      </c>
      <c r="B3057" t="s">
        <v>5872</v>
      </c>
      <c r="D3057" t="s">
        <v>5923</v>
      </c>
      <c r="V3057" t="s">
        <v>16</v>
      </c>
      <c r="W3057" t="s">
        <v>5924</v>
      </c>
      <c r="X3057" t="s">
        <v>5925</v>
      </c>
      <c r="Y3057" t="s">
        <v>5924</v>
      </c>
      <c r="Z3057" t="s">
        <v>5926</v>
      </c>
      <c r="AA3057" t="s">
        <v>3572</v>
      </c>
      <c r="AB3057" t="s">
        <v>5989</v>
      </c>
    </row>
    <row r="3058" spans="1:28" ht="15" hidden="1" customHeight="1" x14ac:dyDescent="0.2">
      <c r="A3058" s="93" t="s">
        <v>5602</v>
      </c>
      <c r="B3058" t="s">
        <v>5872</v>
      </c>
      <c r="D3058" t="s">
        <v>5923</v>
      </c>
      <c r="V3058" t="s">
        <v>16</v>
      </c>
      <c r="W3058" t="s">
        <v>5924</v>
      </c>
      <c r="X3058" t="s">
        <v>5925</v>
      </c>
      <c r="Y3058" t="s">
        <v>5924</v>
      </c>
      <c r="Z3058" t="s">
        <v>5926</v>
      </c>
      <c r="AA3058" t="s">
        <v>3574</v>
      </c>
      <c r="AB3058" t="s">
        <v>5990</v>
      </c>
    </row>
    <row r="3059" spans="1:28" ht="15" hidden="1" customHeight="1" x14ac:dyDescent="0.2">
      <c r="A3059" s="93" t="s">
        <v>5602</v>
      </c>
      <c r="B3059" t="s">
        <v>5872</v>
      </c>
      <c r="D3059" t="s">
        <v>5923</v>
      </c>
      <c r="V3059" t="s">
        <v>16</v>
      </c>
      <c r="W3059" t="s">
        <v>5924</v>
      </c>
      <c r="X3059" t="s">
        <v>5925</v>
      </c>
      <c r="Y3059" t="s">
        <v>5924</v>
      </c>
      <c r="Z3059" t="s">
        <v>5926</v>
      </c>
      <c r="AA3059" t="s">
        <v>5991</v>
      </c>
      <c r="AB3059" t="s">
        <v>5992</v>
      </c>
    </row>
    <row r="3060" spans="1:28" ht="15" hidden="1" customHeight="1" x14ac:dyDescent="0.2">
      <c r="A3060" s="93" t="s">
        <v>5602</v>
      </c>
      <c r="B3060" t="s">
        <v>5872</v>
      </c>
      <c r="D3060" t="s">
        <v>5923</v>
      </c>
      <c r="V3060" t="s">
        <v>16</v>
      </c>
      <c r="W3060" t="s">
        <v>5924</v>
      </c>
      <c r="X3060" t="s">
        <v>5925</v>
      </c>
      <c r="Y3060" t="s">
        <v>5924</v>
      </c>
      <c r="Z3060" t="s">
        <v>5926</v>
      </c>
      <c r="AA3060" t="s">
        <v>3584</v>
      </c>
      <c r="AB3060" t="s">
        <v>5993</v>
      </c>
    </row>
    <row r="3061" spans="1:28" ht="15" hidden="1" customHeight="1" x14ac:dyDescent="0.2">
      <c r="A3061" s="93" t="s">
        <v>5602</v>
      </c>
      <c r="B3061" t="s">
        <v>5872</v>
      </c>
      <c r="D3061" t="s">
        <v>5923</v>
      </c>
      <c r="V3061" t="s">
        <v>16</v>
      </c>
      <c r="W3061" t="s">
        <v>5924</v>
      </c>
      <c r="X3061" t="s">
        <v>5925</v>
      </c>
      <c r="Y3061" t="s">
        <v>5924</v>
      </c>
      <c r="Z3061" t="s">
        <v>5926</v>
      </c>
      <c r="AA3061" t="s">
        <v>3586</v>
      </c>
      <c r="AB3061" t="s">
        <v>5994</v>
      </c>
    </row>
    <row r="3062" spans="1:28" ht="15" hidden="1" customHeight="1" x14ac:dyDescent="0.2">
      <c r="A3062" s="93" t="s">
        <v>5602</v>
      </c>
      <c r="B3062" t="s">
        <v>5872</v>
      </c>
      <c r="D3062" t="s">
        <v>5923</v>
      </c>
      <c r="V3062" t="s">
        <v>16</v>
      </c>
      <c r="W3062" t="s">
        <v>5924</v>
      </c>
      <c r="X3062" t="s">
        <v>5925</v>
      </c>
      <c r="Y3062" t="s">
        <v>5924</v>
      </c>
      <c r="Z3062" t="s">
        <v>5926</v>
      </c>
      <c r="AA3062" t="s">
        <v>3588</v>
      </c>
      <c r="AB3062" t="s">
        <v>5995</v>
      </c>
    </row>
    <row r="3063" spans="1:28" ht="15" hidden="1" customHeight="1" x14ac:dyDescent="0.2">
      <c r="A3063" s="93" t="s">
        <v>5602</v>
      </c>
      <c r="B3063" t="s">
        <v>5872</v>
      </c>
      <c r="D3063" t="s">
        <v>5923</v>
      </c>
      <c r="V3063" t="s">
        <v>16</v>
      </c>
      <c r="W3063" t="s">
        <v>5924</v>
      </c>
      <c r="X3063" t="s">
        <v>5925</v>
      </c>
      <c r="Y3063" t="s">
        <v>5924</v>
      </c>
      <c r="Z3063" t="s">
        <v>5926</v>
      </c>
      <c r="AA3063" t="s">
        <v>3596</v>
      </c>
      <c r="AB3063" t="s">
        <v>5996</v>
      </c>
    </row>
    <row r="3064" spans="1:28" ht="15" hidden="1" customHeight="1" x14ac:dyDescent="0.2">
      <c r="A3064" s="93" t="s">
        <v>5602</v>
      </c>
      <c r="B3064" t="s">
        <v>5872</v>
      </c>
      <c r="D3064" t="s">
        <v>5923</v>
      </c>
      <c r="V3064" t="s">
        <v>16</v>
      </c>
      <c r="W3064" t="s">
        <v>5924</v>
      </c>
      <c r="X3064" t="s">
        <v>5925</v>
      </c>
      <c r="Y3064" t="s">
        <v>5924</v>
      </c>
      <c r="Z3064" t="s">
        <v>5926</v>
      </c>
      <c r="AA3064" t="s">
        <v>3598</v>
      </c>
      <c r="AB3064" t="s">
        <v>5997</v>
      </c>
    </row>
    <row r="3065" spans="1:28" ht="15" hidden="1" customHeight="1" x14ac:dyDescent="0.2">
      <c r="A3065" s="93" t="s">
        <v>5602</v>
      </c>
      <c r="B3065" t="s">
        <v>5872</v>
      </c>
      <c r="D3065" t="s">
        <v>5998</v>
      </c>
      <c r="V3065" t="s">
        <v>16</v>
      </c>
      <c r="W3065" t="s">
        <v>5999</v>
      </c>
      <c r="X3065" t="s">
        <v>6000</v>
      </c>
      <c r="Y3065" t="s">
        <v>1015</v>
      </c>
      <c r="Z3065" t="s">
        <v>1015</v>
      </c>
      <c r="AA3065" t="s">
        <v>1015</v>
      </c>
      <c r="AB3065" t="s">
        <v>1015</v>
      </c>
    </row>
    <row r="3066" spans="1:28" ht="15" hidden="1" customHeight="1" x14ac:dyDescent="0.2">
      <c r="A3066" s="93" t="s">
        <v>5602</v>
      </c>
      <c r="B3066" t="s">
        <v>5872</v>
      </c>
      <c r="D3066" t="s">
        <v>6001</v>
      </c>
      <c r="V3066" t="s">
        <v>16</v>
      </c>
      <c r="W3066" t="s">
        <v>6002</v>
      </c>
      <c r="X3066" t="s">
        <v>6003</v>
      </c>
      <c r="Y3066" t="s">
        <v>6002</v>
      </c>
      <c r="Z3066" t="s">
        <v>6004</v>
      </c>
      <c r="AA3066" t="s">
        <v>6005</v>
      </c>
      <c r="AB3066" t="s">
        <v>6006</v>
      </c>
    </row>
    <row r="3067" spans="1:28" ht="15" hidden="1" customHeight="1" x14ac:dyDescent="0.2">
      <c r="A3067" s="93" t="s">
        <v>5602</v>
      </c>
      <c r="B3067" t="s">
        <v>5872</v>
      </c>
      <c r="D3067" t="s">
        <v>6001</v>
      </c>
      <c r="V3067" t="s">
        <v>16</v>
      </c>
      <c r="W3067" t="s">
        <v>6002</v>
      </c>
      <c r="X3067" t="s">
        <v>6003</v>
      </c>
      <c r="Y3067" t="s">
        <v>6002</v>
      </c>
      <c r="Z3067" t="s">
        <v>6004</v>
      </c>
      <c r="AA3067" t="s">
        <v>6007</v>
      </c>
      <c r="AB3067" t="s">
        <v>6008</v>
      </c>
    </row>
    <row r="3068" spans="1:28" ht="15" hidden="1" customHeight="1" x14ac:dyDescent="0.2">
      <c r="A3068" s="93" t="s">
        <v>5602</v>
      </c>
      <c r="B3068" t="s">
        <v>5872</v>
      </c>
      <c r="D3068" t="s">
        <v>6001</v>
      </c>
      <c r="V3068" t="s">
        <v>16</v>
      </c>
      <c r="W3068" t="s">
        <v>6002</v>
      </c>
      <c r="X3068" t="s">
        <v>6003</v>
      </c>
      <c r="Y3068" t="s">
        <v>6002</v>
      </c>
      <c r="Z3068" t="s">
        <v>6004</v>
      </c>
      <c r="AA3068" t="s">
        <v>6009</v>
      </c>
      <c r="AB3068" t="s">
        <v>6010</v>
      </c>
    </row>
    <row r="3069" spans="1:28" ht="15" hidden="1" customHeight="1" x14ac:dyDescent="0.2">
      <c r="A3069" s="93" t="s">
        <v>5602</v>
      </c>
      <c r="B3069" t="s">
        <v>5872</v>
      </c>
      <c r="D3069" t="s">
        <v>6001</v>
      </c>
      <c r="V3069" t="s">
        <v>16</v>
      </c>
      <c r="W3069" t="s">
        <v>6002</v>
      </c>
      <c r="X3069" t="s">
        <v>6003</v>
      </c>
      <c r="Y3069" t="s">
        <v>6002</v>
      </c>
      <c r="Z3069" t="s">
        <v>6004</v>
      </c>
      <c r="AA3069" t="s">
        <v>580</v>
      </c>
      <c r="AB3069" t="s">
        <v>6011</v>
      </c>
    </row>
    <row r="3070" spans="1:28" ht="15" hidden="1" customHeight="1" x14ac:dyDescent="0.2">
      <c r="A3070" s="93" t="s">
        <v>5602</v>
      </c>
      <c r="B3070" t="s">
        <v>5872</v>
      </c>
      <c r="D3070" t="s">
        <v>6012</v>
      </c>
      <c r="V3070" t="s">
        <v>36</v>
      </c>
      <c r="W3070" t="s">
        <v>6013</v>
      </c>
      <c r="X3070" t="s">
        <v>6014</v>
      </c>
      <c r="Y3070" t="s">
        <v>1015</v>
      </c>
      <c r="Z3070" t="s">
        <v>1015</v>
      </c>
      <c r="AA3070" t="s">
        <v>1015</v>
      </c>
      <c r="AB3070" t="s">
        <v>1015</v>
      </c>
    </row>
    <row r="3071" spans="1:28" ht="15" hidden="1" customHeight="1" x14ac:dyDescent="0.2">
      <c r="A3071" s="93" t="s">
        <v>5602</v>
      </c>
      <c r="B3071" t="s">
        <v>5872</v>
      </c>
      <c r="D3071" t="s">
        <v>150</v>
      </c>
      <c r="V3071" t="s">
        <v>36</v>
      </c>
      <c r="W3071" t="s">
        <v>6015</v>
      </c>
      <c r="X3071" t="s">
        <v>6016</v>
      </c>
      <c r="Y3071" t="s">
        <v>1015</v>
      </c>
      <c r="Z3071" t="s">
        <v>1015</v>
      </c>
      <c r="AA3071" t="s">
        <v>1015</v>
      </c>
    </row>
  </sheetData>
  <autoFilter ref="A1:AF3071" xr:uid="{51965C98-E5DD-40EE-863B-45F12AD9D174}">
    <filterColumn colId="0">
      <filters>
        <filter val="MHPSS Baseline Consultation"/>
      </filters>
    </filterColumn>
    <filterColumn colId="3">
      <filters>
        <filter val="Clinical diagnosis"/>
      </filters>
    </filterColumn>
  </autoFilter>
  <pageMargins left="0.7" right="0.7" top="0.75" bottom="0.75" header="0.3" footer="0.3"/>
  <pageSetup paperSize="9"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336B7-C3B7-F843-BA73-DD49BAC4A081}">
  <sheetPr>
    <tabColor rgb="FF00B0F0"/>
  </sheetPr>
  <dimension ref="A1:B1"/>
  <sheetViews>
    <sheetView zoomScale="140" zoomScaleNormal="140" workbookViewId="0">
      <selection activeCell="B12" sqref="B12"/>
    </sheetView>
  </sheetViews>
  <sheetFormatPr baseColWidth="10" defaultRowHeight="15" x14ac:dyDescent="0.2"/>
  <cols>
    <col min="1" max="1" width="23" customWidth="1"/>
    <col min="2" max="2" width="86.83203125" customWidth="1"/>
  </cols>
  <sheetData>
    <row r="1" spans="1:2" x14ac:dyDescent="0.2">
      <c r="A1" s="1" t="s">
        <v>10282</v>
      </c>
      <c r="B1" s="1" t="s">
        <v>10283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5CEB3-0B4C-4192-AA7F-4906394DA959}">
  <sheetPr codeName="Sheet6"/>
  <dimension ref="A30:J33"/>
  <sheetViews>
    <sheetView topLeftCell="A28" workbookViewId="0">
      <pane xSplit="2" ySplit="3" topLeftCell="H32" activePane="bottomRight" state="frozen"/>
      <selection pane="topRight"/>
      <selection pane="bottomLeft"/>
      <selection pane="bottomRight" activeCell="A32" sqref="A32"/>
    </sheetView>
  </sheetViews>
  <sheetFormatPr baseColWidth="10" defaultColWidth="8.6640625" defaultRowHeight="15" x14ac:dyDescent="0.2"/>
  <cols>
    <col min="1" max="3" width="18.6640625" customWidth="1"/>
    <col min="4" max="4" width="31.5" customWidth="1"/>
    <col min="5" max="7" width="18.6640625" customWidth="1"/>
    <col min="8" max="8" width="50.5" customWidth="1"/>
    <col min="9" max="9" width="45" customWidth="1"/>
    <col min="10" max="10" width="18.6640625" customWidth="1"/>
  </cols>
  <sheetData>
    <row r="30" spans="1:10" s="1" customFormat="1" ht="30" customHeight="1" x14ac:dyDescent="0.2">
      <c r="A30" s="2" t="s">
        <v>6036</v>
      </c>
      <c r="B30" s="2" t="s">
        <v>89</v>
      </c>
      <c r="C30" s="2" t="s">
        <v>90</v>
      </c>
      <c r="D30" s="2" t="s">
        <v>6037</v>
      </c>
      <c r="E30" s="2" t="s">
        <v>6038</v>
      </c>
      <c r="F30" s="2" t="s">
        <v>52</v>
      </c>
      <c r="G30" s="2" t="s">
        <v>6039</v>
      </c>
      <c r="H30" s="2" t="s">
        <v>129</v>
      </c>
      <c r="I30" s="2" t="s">
        <v>150</v>
      </c>
      <c r="J30" s="2" t="s">
        <v>151</v>
      </c>
    </row>
    <row r="31" spans="1:10" x14ac:dyDescent="0.2">
      <c r="A31">
        <v>1</v>
      </c>
      <c r="B31" t="s">
        <v>6040</v>
      </c>
      <c r="C31" t="s">
        <v>6040</v>
      </c>
      <c r="D31" t="s">
        <v>6041</v>
      </c>
      <c r="E31" t="s">
        <v>156</v>
      </c>
      <c r="F31" t="s">
        <v>6042</v>
      </c>
      <c r="H31" t="s">
        <v>6043</v>
      </c>
    </row>
    <row r="32" spans="1:10" x14ac:dyDescent="0.2">
      <c r="A32">
        <v>2</v>
      </c>
      <c r="B32" t="s">
        <v>6044</v>
      </c>
      <c r="C32" t="s">
        <v>6045</v>
      </c>
      <c r="D32" t="s">
        <v>6044</v>
      </c>
      <c r="E32" t="s">
        <v>156</v>
      </c>
      <c r="F32" t="s">
        <v>6046</v>
      </c>
      <c r="H32" t="s">
        <v>6043</v>
      </c>
    </row>
    <row r="33" spans="1:8" x14ac:dyDescent="0.2">
      <c r="A33">
        <v>3</v>
      </c>
      <c r="B33" t="s">
        <v>6047</v>
      </c>
      <c r="C33" t="s">
        <v>6048</v>
      </c>
      <c r="D33" t="s">
        <v>6049</v>
      </c>
      <c r="E33" t="s">
        <v>156</v>
      </c>
      <c r="F33" t="s">
        <v>6046</v>
      </c>
      <c r="H33" t="s">
        <v>6043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E84F4-61A1-44DF-95E0-51DB13709C17}">
  <sheetPr codeName="Sheet7"/>
  <dimension ref="A1:L2"/>
  <sheetViews>
    <sheetView workbookViewId="0">
      <pane xSplit="4" ySplit="1" topLeftCell="E22" activePane="bottomRight" state="frozen"/>
      <selection pane="topRight"/>
      <selection pane="bottomLeft"/>
      <selection pane="bottomRight" activeCell="B22" sqref="B22"/>
    </sheetView>
  </sheetViews>
  <sheetFormatPr baseColWidth="10" defaultColWidth="8.6640625" defaultRowHeight="15" x14ac:dyDescent="0.2"/>
  <cols>
    <col min="1" max="1" width="9.6640625" customWidth="1"/>
    <col min="2" max="2" width="11.33203125" customWidth="1"/>
    <col min="3" max="3" width="7.5" customWidth="1"/>
    <col min="4" max="5" width="31.5" customWidth="1"/>
    <col min="6" max="6" width="18.6640625" customWidth="1"/>
    <col min="7" max="7" width="11.6640625" customWidth="1"/>
    <col min="8" max="9" width="18.6640625" customWidth="1"/>
    <col min="10" max="10" width="32.33203125" customWidth="1"/>
    <col min="11" max="11" width="29.5" customWidth="1"/>
    <col min="12" max="12" width="18.6640625" customWidth="1"/>
  </cols>
  <sheetData>
    <row r="1" spans="1:12" s="1" customFormat="1" ht="30" customHeight="1" x14ac:dyDescent="0.2">
      <c r="A1" s="2" t="s">
        <v>6036</v>
      </c>
      <c r="B1" s="2" t="s">
        <v>6050</v>
      </c>
      <c r="C1" s="2" t="s">
        <v>139</v>
      </c>
      <c r="D1" s="2" t="s">
        <v>6051</v>
      </c>
      <c r="E1" s="2" t="s">
        <v>6052</v>
      </c>
      <c r="F1" s="2" t="s">
        <v>6053</v>
      </c>
      <c r="G1" s="2" t="s">
        <v>6054</v>
      </c>
      <c r="H1" s="2" t="s">
        <v>125</v>
      </c>
      <c r="I1" s="2" t="s">
        <v>6055</v>
      </c>
      <c r="J1" s="2" t="s">
        <v>129</v>
      </c>
      <c r="K1" s="2" t="s">
        <v>150</v>
      </c>
      <c r="L1" s="2" t="s">
        <v>151</v>
      </c>
    </row>
    <row r="2" spans="1:12" x14ac:dyDescent="0.2">
      <c r="G2" t="s">
        <v>64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43B07-FB4C-4BCB-BC26-58CD0F02339C}">
  <sheetPr codeName="Sheet8"/>
  <dimension ref="A1:N1"/>
  <sheetViews>
    <sheetView workbookViewId="0">
      <pane xSplit="1" ySplit="1" topLeftCell="B27" activePane="bottomRight" state="frozen"/>
      <selection pane="topRight"/>
      <selection pane="bottomLeft"/>
      <selection pane="bottomRight" activeCell="B27" sqref="B27"/>
    </sheetView>
  </sheetViews>
  <sheetFormatPr baseColWidth="10" defaultColWidth="8.6640625" defaultRowHeight="15" x14ac:dyDescent="0.2"/>
  <cols>
    <col min="1" max="11" width="18.6640625" customWidth="1"/>
    <col min="12" max="12" width="50.5" customWidth="1"/>
    <col min="13" max="13" width="45" customWidth="1"/>
    <col min="14" max="14" width="18.6640625" customWidth="1"/>
  </cols>
  <sheetData>
    <row r="1" spans="1:14" s="1" customFormat="1" ht="30" customHeight="1" x14ac:dyDescent="0.2">
      <c r="A1" s="2" t="s">
        <v>122</v>
      </c>
      <c r="B1" s="2" t="s">
        <v>89</v>
      </c>
      <c r="C1" s="2" t="s">
        <v>6056</v>
      </c>
      <c r="D1" s="2" t="s">
        <v>125</v>
      </c>
      <c r="E1" s="2" t="s">
        <v>126</v>
      </c>
      <c r="F1" s="2" t="s">
        <v>6057</v>
      </c>
      <c r="G1" s="2" t="s">
        <v>136</v>
      </c>
      <c r="H1" s="2" t="s">
        <v>137</v>
      </c>
      <c r="I1" s="2" t="s">
        <v>138</v>
      </c>
      <c r="J1" s="2" t="s">
        <v>141</v>
      </c>
      <c r="K1" s="2" t="s">
        <v>149</v>
      </c>
      <c r="L1" s="2" t="s">
        <v>129</v>
      </c>
      <c r="M1" s="2" t="s">
        <v>150</v>
      </c>
      <c r="N1" s="2" t="s">
        <v>151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E2DE9-3810-4D79-83C7-B9C1DDCF2ED6}">
  <sheetPr codeName="Sheet9"/>
  <dimension ref="A30:N42"/>
  <sheetViews>
    <sheetView topLeftCell="A28" workbookViewId="0">
      <pane xSplit="2" ySplit="3" topLeftCell="E35" activePane="bottomRight" state="frozen"/>
      <selection pane="topRight"/>
      <selection pane="bottomLeft"/>
      <selection pane="bottomRight" activeCell="E35" sqref="E35"/>
    </sheetView>
  </sheetViews>
  <sheetFormatPr baseColWidth="10" defaultColWidth="8.6640625" defaultRowHeight="15" x14ac:dyDescent="0.2"/>
  <cols>
    <col min="1" max="11" width="18.6640625" customWidth="1"/>
    <col min="12" max="12" width="50.5" customWidth="1"/>
    <col min="13" max="13" width="45" customWidth="1"/>
    <col min="14" max="14" width="18.6640625" customWidth="1"/>
  </cols>
  <sheetData>
    <row r="30" spans="1:14" s="1" customFormat="1" ht="30" customHeight="1" x14ac:dyDescent="0.2">
      <c r="A30" s="2" t="s">
        <v>122</v>
      </c>
      <c r="B30" s="2" t="s">
        <v>89</v>
      </c>
      <c r="C30" s="2" t="s">
        <v>6056</v>
      </c>
      <c r="D30" s="2" t="s">
        <v>125</v>
      </c>
      <c r="E30" s="2" t="s">
        <v>126</v>
      </c>
      <c r="F30" s="2" t="s">
        <v>6057</v>
      </c>
      <c r="G30" s="2" t="s">
        <v>136</v>
      </c>
      <c r="H30" s="2" t="s">
        <v>137</v>
      </c>
      <c r="I30" s="2" t="s">
        <v>138</v>
      </c>
      <c r="J30" s="2" t="s">
        <v>141</v>
      </c>
      <c r="K30" s="2" t="s">
        <v>149</v>
      </c>
      <c r="L30" s="2" t="s">
        <v>129</v>
      </c>
      <c r="M30" s="2" t="s">
        <v>150</v>
      </c>
      <c r="N30" s="2" t="s">
        <v>151</v>
      </c>
    </row>
    <row r="31" spans="1:14" x14ac:dyDescent="0.2">
      <c r="A31" t="s">
        <v>6058</v>
      </c>
      <c r="B31" t="s">
        <v>6059</v>
      </c>
      <c r="D31" t="s">
        <v>18</v>
      </c>
      <c r="E31" t="s">
        <v>6060</v>
      </c>
      <c r="G31" t="s">
        <v>157</v>
      </c>
      <c r="N31" t="s">
        <v>6061</v>
      </c>
    </row>
    <row r="32" spans="1:14" x14ac:dyDescent="0.2">
      <c r="B32" t="s">
        <v>6058</v>
      </c>
      <c r="D32" t="s">
        <v>18</v>
      </c>
      <c r="E32" t="s">
        <v>6062</v>
      </c>
      <c r="G32" t="s">
        <v>157</v>
      </c>
      <c r="L32" t="s">
        <v>6063</v>
      </c>
      <c r="N32" t="s">
        <v>6061</v>
      </c>
    </row>
    <row r="33" spans="1:14" x14ac:dyDescent="0.2">
      <c r="B33" t="s">
        <v>6064</v>
      </c>
      <c r="D33" t="s">
        <v>18</v>
      </c>
      <c r="E33" t="s">
        <v>6065</v>
      </c>
      <c r="G33" t="s">
        <v>157</v>
      </c>
      <c r="N33" t="s">
        <v>6061</v>
      </c>
    </row>
    <row r="34" spans="1:14" x14ac:dyDescent="0.2">
      <c r="A34" t="s">
        <v>6066</v>
      </c>
      <c r="B34" t="s">
        <v>6067</v>
      </c>
      <c r="D34" t="s">
        <v>25</v>
      </c>
      <c r="E34" t="s">
        <v>6068</v>
      </c>
      <c r="N34" t="s">
        <v>6061</v>
      </c>
    </row>
    <row r="35" spans="1:14" x14ac:dyDescent="0.2">
      <c r="B35" t="s">
        <v>39</v>
      </c>
      <c r="D35" t="s">
        <v>18</v>
      </c>
      <c r="E35" t="s">
        <v>6069</v>
      </c>
    </row>
    <row r="36" spans="1:14" x14ac:dyDescent="0.2">
      <c r="B36" t="s">
        <v>29</v>
      </c>
      <c r="D36" t="s">
        <v>29</v>
      </c>
      <c r="G36" t="s">
        <v>157</v>
      </c>
      <c r="N36" t="s">
        <v>6061</v>
      </c>
    </row>
    <row r="37" spans="1:14" x14ac:dyDescent="0.2">
      <c r="B37" t="s">
        <v>6070</v>
      </c>
      <c r="D37" t="s">
        <v>34</v>
      </c>
      <c r="N37" t="s">
        <v>6061</v>
      </c>
    </row>
    <row r="38" spans="1:14" x14ac:dyDescent="0.2">
      <c r="B38" t="s">
        <v>6071</v>
      </c>
      <c r="D38" t="s">
        <v>34</v>
      </c>
      <c r="N38" t="s">
        <v>6061</v>
      </c>
    </row>
    <row r="39" spans="1:14" x14ac:dyDescent="0.2">
      <c r="A39" t="s">
        <v>5539</v>
      </c>
      <c r="B39" t="s">
        <v>6072</v>
      </c>
      <c r="D39" t="s">
        <v>18</v>
      </c>
      <c r="E39" t="s">
        <v>6073</v>
      </c>
      <c r="G39" t="s">
        <v>157</v>
      </c>
      <c r="N39" t="s">
        <v>6061</v>
      </c>
    </row>
    <row r="40" spans="1:14" x14ac:dyDescent="0.2">
      <c r="B40" t="s">
        <v>6074</v>
      </c>
      <c r="D40" t="s">
        <v>18</v>
      </c>
      <c r="E40" t="s">
        <v>6075</v>
      </c>
      <c r="G40" t="s">
        <v>157</v>
      </c>
      <c r="H40" t="s">
        <v>157</v>
      </c>
      <c r="I40" t="s">
        <v>174</v>
      </c>
      <c r="L40" t="s">
        <v>6076</v>
      </c>
      <c r="N40" t="s">
        <v>6061</v>
      </c>
    </row>
    <row r="41" spans="1:14" x14ac:dyDescent="0.2">
      <c r="B41" t="s">
        <v>6077</v>
      </c>
      <c r="D41" t="s">
        <v>25</v>
      </c>
      <c r="E41" t="s">
        <v>6078</v>
      </c>
      <c r="N41" t="s">
        <v>6061</v>
      </c>
    </row>
    <row r="42" spans="1:14" x14ac:dyDescent="0.2">
      <c r="B42" t="s">
        <v>6079</v>
      </c>
      <c r="D42" t="s">
        <v>14</v>
      </c>
      <c r="H42" t="s">
        <v>157</v>
      </c>
      <c r="I42" t="s">
        <v>174</v>
      </c>
      <c r="N42" t="s">
        <v>6061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0031C-E12F-4890-AE0A-B30637BEA257}">
  <sheetPr codeName="Sheet10">
    <tabColor rgb="FFE2EFDA"/>
  </sheetPr>
  <dimension ref="A1:X43"/>
  <sheetViews>
    <sheetView workbookViewId="0">
      <pane xSplit="3" ySplit="1" topLeftCell="D3" activePane="bottomRight" state="frozen"/>
      <selection pane="topRight"/>
      <selection pane="bottomLeft"/>
      <selection pane="bottomRight" activeCell="C3" sqref="C3"/>
    </sheetView>
  </sheetViews>
  <sheetFormatPr baseColWidth="10" defaultColWidth="8.6640625" defaultRowHeight="15" customHeight="1" x14ac:dyDescent="0.2"/>
  <cols>
    <col min="1" max="1" width="15.5" style="3" customWidth="1"/>
    <col min="2" max="2" width="4.6640625" style="3" customWidth="1"/>
    <col min="3" max="3" width="33.33203125" style="3" customWidth="1"/>
    <col min="4" max="4" width="10.33203125" style="3" customWidth="1"/>
    <col min="5" max="5" width="11" style="3" customWidth="1"/>
    <col min="6" max="7" width="16.6640625" style="3" hidden="1" customWidth="1"/>
    <col min="8" max="8" width="10" style="3" customWidth="1"/>
    <col min="9" max="9" width="27" style="3" hidden="1" customWidth="1"/>
    <col min="10" max="10" width="43.5" style="3" hidden="1" customWidth="1"/>
    <col min="11" max="11" width="13.33203125" style="3" customWidth="1"/>
    <col min="12" max="12" width="42.6640625" style="3" customWidth="1"/>
    <col min="13" max="13" width="23.5" style="3" customWidth="1"/>
    <col min="14" max="14" width="31.6640625" style="3" customWidth="1"/>
    <col min="15" max="15" width="18.33203125" style="3" customWidth="1"/>
    <col min="16" max="18" width="13.6640625" customWidth="1"/>
    <col min="19" max="19" width="13" customWidth="1"/>
    <col min="20" max="20" width="15.6640625" customWidth="1"/>
    <col min="21" max="21" width="19.33203125" customWidth="1"/>
    <col min="22" max="22" width="17.33203125" customWidth="1"/>
    <col min="23" max="23" width="16.33203125" customWidth="1"/>
    <col min="24" max="24" width="40.33203125" customWidth="1"/>
  </cols>
  <sheetData>
    <row r="1" spans="1:24" ht="26.25" customHeight="1" x14ac:dyDescent="0.2">
      <c r="A1" s="2" t="s">
        <v>122</v>
      </c>
      <c r="B1" s="2" t="s">
        <v>123</v>
      </c>
      <c r="C1" s="2" t="s">
        <v>6080</v>
      </c>
      <c r="D1" s="2" t="s">
        <v>151</v>
      </c>
      <c r="E1" s="2" t="s">
        <v>6081</v>
      </c>
      <c r="F1" s="2" t="s">
        <v>6082</v>
      </c>
      <c r="G1" s="2" t="s">
        <v>6083</v>
      </c>
      <c r="H1" s="7" t="s">
        <v>6084</v>
      </c>
      <c r="I1" s="7" t="s">
        <v>6085</v>
      </c>
      <c r="J1" s="7" t="s">
        <v>6086</v>
      </c>
      <c r="K1" s="2" t="s">
        <v>6087</v>
      </c>
      <c r="L1" s="2" t="s">
        <v>126</v>
      </c>
      <c r="M1" s="2" t="s">
        <v>12</v>
      </c>
      <c r="N1" s="2" t="s">
        <v>135</v>
      </c>
      <c r="O1" s="2" t="s">
        <v>13</v>
      </c>
      <c r="P1" s="2" t="s">
        <v>6088</v>
      </c>
      <c r="Q1" s="2" t="s">
        <v>133</v>
      </c>
      <c r="R1" s="2" t="s">
        <v>6089</v>
      </c>
      <c r="S1" s="2" t="s">
        <v>136</v>
      </c>
      <c r="T1" s="2" t="s">
        <v>137</v>
      </c>
      <c r="U1" s="2" t="s">
        <v>138</v>
      </c>
      <c r="V1" s="2" t="s">
        <v>129</v>
      </c>
      <c r="W1" s="2" t="s">
        <v>150</v>
      </c>
      <c r="X1" s="2" t="s">
        <v>151</v>
      </c>
    </row>
    <row r="2" spans="1:24" ht="15" customHeight="1" x14ac:dyDescent="0.2">
      <c r="A2" s="19" t="s">
        <v>6090</v>
      </c>
      <c r="B2" s="3">
        <v>1</v>
      </c>
      <c r="C2" s="19" t="s">
        <v>6091</v>
      </c>
      <c r="D2" s="19" t="s">
        <v>2182</v>
      </c>
      <c r="E2" s="19" t="s">
        <v>2182</v>
      </c>
      <c r="H2" s="3">
        <v>162869</v>
      </c>
      <c r="I2" s="3" t="s">
        <v>6092</v>
      </c>
      <c r="K2" s="3" t="s">
        <v>6093</v>
      </c>
      <c r="M2" s="3" t="s">
        <v>6094</v>
      </c>
    </row>
    <row r="3" spans="1:24" ht="15" customHeight="1" x14ac:dyDescent="0.2">
      <c r="B3" s="3">
        <v>2</v>
      </c>
      <c r="C3" s="19" t="s">
        <v>6095</v>
      </c>
      <c r="D3" s="19" t="s">
        <v>2182</v>
      </c>
      <c r="E3" s="19" t="s">
        <v>2182</v>
      </c>
      <c r="K3" s="3" t="s">
        <v>6096</v>
      </c>
      <c r="L3" s="3" t="s">
        <v>6097</v>
      </c>
      <c r="M3" s="3" t="s">
        <v>17</v>
      </c>
    </row>
    <row r="4" spans="1:24" ht="15" customHeight="1" x14ac:dyDescent="0.2">
      <c r="B4" s="3">
        <v>3</v>
      </c>
      <c r="C4" s="20" t="s">
        <v>6098</v>
      </c>
      <c r="D4" s="20" t="s">
        <v>2182</v>
      </c>
      <c r="E4" s="19" t="s">
        <v>2182</v>
      </c>
      <c r="K4" s="3" t="s">
        <v>6096</v>
      </c>
      <c r="L4" s="21" t="s">
        <v>6099</v>
      </c>
      <c r="M4" s="3" t="s">
        <v>17</v>
      </c>
      <c r="S4" t="s">
        <v>6100</v>
      </c>
      <c r="W4" t="s">
        <v>6101</v>
      </c>
      <c r="X4" t="s">
        <v>6102</v>
      </c>
    </row>
    <row r="5" spans="1:24" ht="15" customHeight="1" x14ac:dyDescent="0.2">
      <c r="B5" s="3">
        <v>4</v>
      </c>
      <c r="C5" s="20" t="s">
        <v>6103</v>
      </c>
      <c r="D5" s="20" t="s">
        <v>2182</v>
      </c>
      <c r="E5" s="19" t="s">
        <v>2182</v>
      </c>
      <c r="K5" s="3" t="s">
        <v>6096</v>
      </c>
      <c r="L5" s="21" t="s">
        <v>6099</v>
      </c>
      <c r="M5" s="3" t="s">
        <v>17</v>
      </c>
      <c r="S5" t="s">
        <v>6100</v>
      </c>
      <c r="W5" t="s">
        <v>6101</v>
      </c>
      <c r="X5" t="s">
        <v>6102</v>
      </c>
    </row>
    <row r="6" spans="1:24" ht="15" hidden="1" customHeight="1" x14ac:dyDescent="0.2">
      <c r="B6" s="3">
        <v>5</v>
      </c>
      <c r="C6" s="22" t="s">
        <v>6104</v>
      </c>
      <c r="D6" s="22"/>
      <c r="E6" s="19" t="s">
        <v>2182</v>
      </c>
      <c r="H6" s="3">
        <v>160531</v>
      </c>
      <c r="I6" s="3" t="s">
        <v>6105</v>
      </c>
      <c r="K6" s="3" t="s">
        <v>6106</v>
      </c>
      <c r="M6" s="3" t="s">
        <v>6107</v>
      </c>
      <c r="O6" s="3">
        <v>255</v>
      </c>
    </row>
    <row r="7" spans="1:24" ht="15" customHeight="1" x14ac:dyDescent="0.2">
      <c r="B7" s="3">
        <v>6</v>
      </c>
      <c r="C7" s="19" t="s">
        <v>6108</v>
      </c>
      <c r="D7" s="20" t="s">
        <v>2182</v>
      </c>
      <c r="E7" s="19" t="s">
        <v>2182</v>
      </c>
      <c r="K7" s="3" t="s">
        <v>6096</v>
      </c>
      <c r="L7" s="19" t="s">
        <v>6109</v>
      </c>
      <c r="M7" s="3" t="s">
        <v>17</v>
      </c>
      <c r="N7" s="23" t="s">
        <v>6110</v>
      </c>
    </row>
    <row r="8" spans="1:24" ht="15" customHeight="1" x14ac:dyDescent="0.2">
      <c r="B8" s="3">
        <v>7</v>
      </c>
      <c r="C8" s="19" t="s">
        <v>6111</v>
      </c>
      <c r="D8" s="19" t="s">
        <v>2182</v>
      </c>
      <c r="E8" s="19" t="s">
        <v>2182</v>
      </c>
      <c r="K8" s="3" t="s">
        <v>6106</v>
      </c>
      <c r="M8" s="3" t="s">
        <v>6107</v>
      </c>
      <c r="O8" s="3">
        <v>255</v>
      </c>
    </row>
    <row r="9" spans="1:24" ht="15" customHeight="1" x14ac:dyDescent="0.2">
      <c r="B9" s="3">
        <v>8</v>
      </c>
      <c r="C9" s="19" t="s">
        <v>6112</v>
      </c>
      <c r="D9" s="19" t="s">
        <v>2182</v>
      </c>
      <c r="E9" s="19" t="s">
        <v>2182</v>
      </c>
      <c r="H9" s="3">
        <v>1390</v>
      </c>
      <c r="I9" s="3" t="s">
        <v>6105</v>
      </c>
      <c r="K9" s="3" t="s">
        <v>6113</v>
      </c>
      <c r="M9" s="3" t="s">
        <v>6107</v>
      </c>
      <c r="O9" s="3">
        <v>255</v>
      </c>
      <c r="W9" t="s">
        <v>6114</v>
      </c>
    </row>
    <row r="10" spans="1:24" ht="15.75" customHeight="1" x14ac:dyDescent="0.2">
      <c r="B10" s="3">
        <v>9</v>
      </c>
      <c r="C10" s="19" t="s">
        <v>6115</v>
      </c>
      <c r="D10" s="19" t="s">
        <v>2182</v>
      </c>
      <c r="E10" s="19" t="s">
        <v>2182</v>
      </c>
      <c r="H10" s="3">
        <v>1633</v>
      </c>
      <c r="I10" s="3" t="s">
        <v>6092</v>
      </c>
      <c r="K10" s="3" t="s">
        <v>6096</v>
      </c>
      <c r="L10" s="19" t="s">
        <v>6116</v>
      </c>
      <c r="M10" s="24" t="s">
        <v>6117</v>
      </c>
    </row>
    <row r="11" spans="1:24" ht="15" customHeight="1" x14ac:dyDescent="0.2">
      <c r="B11" s="3">
        <v>10</v>
      </c>
      <c r="C11" s="19" t="s">
        <v>6118</v>
      </c>
      <c r="D11" s="19" t="s">
        <v>2182</v>
      </c>
      <c r="E11" s="19" t="s">
        <v>2182</v>
      </c>
      <c r="I11" s="3" t="s">
        <v>6105</v>
      </c>
      <c r="K11" s="3" t="s">
        <v>14</v>
      </c>
      <c r="M11" s="3" t="s">
        <v>6107</v>
      </c>
      <c r="O11" s="3">
        <v>255</v>
      </c>
    </row>
    <row r="12" spans="1:24" ht="15" hidden="1" customHeight="1" x14ac:dyDescent="0.2">
      <c r="B12" s="3">
        <v>11</v>
      </c>
      <c r="C12" s="11" t="s">
        <v>6119</v>
      </c>
      <c r="D12" s="11"/>
      <c r="E12" s="19" t="s">
        <v>2182</v>
      </c>
      <c r="G12" s="3" t="s">
        <v>6120</v>
      </c>
    </row>
    <row r="13" spans="1:24" ht="15" customHeight="1" x14ac:dyDescent="0.2">
      <c r="B13" s="3">
        <v>12</v>
      </c>
      <c r="C13" s="19" t="s">
        <v>6121</v>
      </c>
      <c r="D13" s="19" t="s">
        <v>2182</v>
      </c>
      <c r="E13" s="19" t="s">
        <v>2182</v>
      </c>
      <c r="K13" s="3" t="s">
        <v>6096</v>
      </c>
      <c r="L13" s="21" t="s">
        <v>6122</v>
      </c>
      <c r="M13" s="23" t="s">
        <v>6117</v>
      </c>
      <c r="N13" s="23" t="s">
        <v>6123</v>
      </c>
    </row>
    <row r="14" spans="1:24" ht="15" customHeight="1" x14ac:dyDescent="0.2">
      <c r="A14" s="19" t="s">
        <v>6124</v>
      </c>
      <c r="B14" s="3">
        <v>13.1</v>
      </c>
      <c r="C14" s="19" t="s">
        <v>6125</v>
      </c>
      <c r="D14" s="19" t="s">
        <v>2182</v>
      </c>
      <c r="E14" s="19" t="s">
        <v>2182</v>
      </c>
      <c r="K14" s="3" t="s">
        <v>6113</v>
      </c>
      <c r="M14" s="3" t="s">
        <v>6107</v>
      </c>
      <c r="O14" s="3">
        <v>255</v>
      </c>
      <c r="W14" t="s">
        <v>6126</v>
      </c>
    </row>
    <row r="15" spans="1:24" ht="15" customHeight="1" x14ac:dyDescent="0.2">
      <c r="B15" s="3">
        <v>13.2</v>
      </c>
      <c r="C15" s="19" t="s">
        <v>6127</v>
      </c>
      <c r="D15" s="19" t="s">
        <v>2182</v>
      </c>
      <c r="E15" s="19" t="s">
        <v>2182</v>
      </c>
      <c r="K15" s="3" t="s">
        <v>6113</v>
      </c>
      <c r="M15" s="3" t="s">
        <v>6107</v>
      </c>
      <c r="O15" s="3">
        <v>255</v>
      </c>
    </row>
    <row r="16" spans="1:24" ht="15" customHeight="1" x14ac:dyDescent="0.2">
      <c r="B16" s="3">
        <v>13.3</v>
      </c>
      <c r="C16" s="19" t="s">
        <v>6128</v>
      </c>
      <c r="D16" s="19" t="s">
        <v>2182</v>
      </c>
      <c r="E16" s="19" t="s">
        <v>2182</v>
      </c>
      <c r="K16" s="3" t="s">
        <v>6113</v>
      </c>
      <c r="M16" s="3" t="s">
        <v>6107</v>
      </c>
      <c r="O16" s="3">
        <v>255</v>
      </c>
    </row>
    <row r="17" spans="1:23" ht="15" customHeight="1" x14ac:dyDescent="0.2">
      <c r="B17" s="3">
        <v>13.4</v>
      </c>
      <c r="C17" s="19" t="s">
        <v>6129</v>
      </c>
      <c r="D17" s="19" t="s">
        <v>2182</v>
      </c>
      <c r="E17" s="19" t="s">
        <v>2182</v>
      </c>
      <c r="K17" s="3" t="s">
        <v>6113</v>
      </c>
      <c r="M17" s="3" t="s">
        <v>6107</v>
      </c>
      <c r="O17" s="3">
        <v>255</v>
      </c>
    </row>
    <row r="18" spans="1:23" ht="15" customHeight="1" x14ac:dyDescent="0.2">
      <c r="B18" s="3">
        <v>13.5</v>
      </c>
      <c r="C18" s="19" t="s">
        <v>6130</v>
      </c>
      <c r="D18" s="19" t="s">
        <v>2182</v>
      </c>
      <c r="E18" s="19" t="s">
        <v>2182</v>
      </c>
      <c r="K18" s="3" t="s">
        <v>6113</v>
      </c>
      <c r="M18" s="3" t="s">
        <v>6107</v>
      </c>
      <c r="O18" s="3">
        <v>255</v>
      </c>
    </row>
    <row r="19" spans="1:23" ht="15" customHeight="1" x14ac:dyDescent="0.2">
      <c r="B19" s="3">
        <v>13.6</v>
      </c>
      <c r="C19" s="19" t="s">
        <v>6131</v>
      </c>
      <c r="D19" s="19" t="s">
        <v>2182</v>
      </c>
      <c r="E19" s="19" t="s">
        <v>2182</v>
      </c>
      <c r="K19" s="3" t="s">
        <v>6113</v>
      </c>
      <c r="M19" s="3" t="s">
        <v>6107</v>
      </c>
      <c r="O19" s="3">
        <v>255</v>
      </c>
    </row>
    <row r="20" spans="1:23" ht="15" customHeight="1" x14ac:dyDescent="0.2">
      <c r="B20" s="3">
        <v>13.7</v>
      </c>
      <c r="C20" s="19" t="s">
        <v>6132</v>
      </c>
      <c r="D20" s="19" t="s">
        <v>2182</v>
      </c>
      <c r="E20" s="19" t="s">
        <v>2182</v>
      </c>
      <c r="K20" s="3" t="s">
        <v>6113</v>
      </c>
      <c r="M20" s="3" t="s">
        <v>6107</v>
      </c>
      <c r="O20" s="3">
        <v>255</v>
      </c>
    </row>
    <row r="21" spans="1:23" ht="15" customHeight="1" x14ac:dyDescent="0.2">
      <c r="B21" s="3">
        <v>13.8</v>
      </c>
      <c r="C21" s="19" t="s">
        <v>6133</v>
      </c>
      <c r="D21" s="19" t="s">
        <v>2182</v>
      </c>
      <c r="E21" s="19" t="s">
        <v>2182</v>
      </c>
      <c r="K21" s="3" t="s">
        <v>6113</v>
      </c>
      <c r="M21" s="3" t="s">
        <v>6107</v>
      </c>
      <c r="O21" s="3">
        <v>255</v>
      </c>
    </row>
    <row r="22" spans="1:23" ht="15" customHeight="1" x14ac:dyDescent="0.2">
      <c r="B22" s="3">
        <v>13.9</v>
      </c>
      <c r="C22" s="19" t="s">
        <v>6134</v>
      </c>
      <c r="D22" s="19" t="s">
        <v>2182</v>
      </c>
      <c r="E22" s="19" t="s">
        <v>2182</v>
      </c>
      <c r="K22" s="3" t="s">
        <v>6113</v>
      </c>
      <c r="M22" s="3" t="s">
        <v>6107</v>
      </c>
      <c r="O22" s="3">
        <v>255</v>
      </c>
    </row>
    <row r="23" spans="1:23" ht="15" hidden="1" customHeight="1" x14ac:dyDescent="0.2">
      <c r="A23" s="3" t="s">
        <v>6135</v>
      </c>
      <c r="B23" s="3">
        <v>10</v>
      </c>
      <c r="C23" s="25" t="s">
        <v>6135</v>
      </c>
      <c r="D23" s="25"/>
      <c r="E23" s="19" t="s">
        <v>2182</v>
      </c>
      <c r="K23" s="3" t="s">
        <v>6113</v>
      </c>
      <c r="O23" s="3">
        <v>255</v>
      </c>
    </row>
    <row r="24" spans="1:23" ht="15" hidden="1" customHeight="1" x14ac:dyDescent="0.2">
      <c r="C24" s="25" t="s">
        <v>6136</v>
      </c>
      <c r="D24" s="25"/>
      <c r="E24" s="19" t="s">
        <v>2182</v>
      </c>
      <c r="K24" s="3" t="s">
        <v>6113</v>
      </c>
      <c r="O24" s="3">
        <v>255</v>
      </c>
      <c r="S24" t="s">
        <v>6137</v>
      </c>
      <c r="W24" t="s">
        <v>6138</v>
      </c>
    </row>
    <row r="25" spans="1:23" ht="15" hidden="1" customHeight="1" x14ac:dyDescent="0.2">
      <c r="C25" s="25" t="s">
        <v>6139</v>
      </c>
      <c r="D25" s="25"/>
      <c r="E25" s="19" t="s">
        <v>2182</v>
      </c>
      <c r="K25" s="3" t="s">
        <v>6113</v>
      </c>
      <c r="O25" s="3">
        <v>255</v>
      </c>
      <c r="S25" t="s">
        <v>6137</v>
      </c>
    </row>
    <row r="26" spans="1:23" ht="15" hidden="1" customHeight="1" x14ac:dyDescent="0.2">
      <c r="C26" s="25" t="s">
        <v>6140</v>
      </c>
      <c r="D26" s="25"/>
      <c r="E26" s="19" t="s">
        <v>2182</v>
      </c>
      <c r="K26" s="3" t="s">
        <v>6113</v>
      </c>
      <c r="O26" s="3">
        <v>255</v>
      </c>
      <c r="S26" t="s">
        <v>6137</v>
      </c>
    </row>
    <row r="27" spans="1:23" ht="15" hidden="1" customHeight="1" x14ac:dyDescent="0.2">
      <c r="C27" s="25" t="s">
        <v>6141</v>
      </c>
      <c r="D27" s="25"/>
      <c r="E27" s="19" t="s">
        <v>2182</v>
      </c>
      <c r="K27" s="3" t="s">
        <v>6113</v>
      </c>
      <c r="O27" s="3">
        <v>255</v>
      </c>
      <c r="S27" t="s">
        <v>6137</v>
      </c>
    </row>
    <row r="28" spans="1:23" ht="15" hidden="1" customHeight="1" x14ac:dyDescent="0.2">
      <c r="C28" s="25" t="s">
        <v>6142</v>
      </c>
      <c r="D28" s="25"/>
      <c r="E28" s="19" t="s">
        <v>2182</v>
      </c>
      <c r="K28" s="3" t="s">
        <v>6113</v>
      </c>
      <c r="O28" s="3">
        <v>255</v>
      </c>
      <c r="S28" t="s">
        <v>6137</v>
      </c>
    </row>
    <row r="29" spans="1:23" ht="15" hidden="1" customHeight="1" x14ac:dyDescent="0.2">
      <c r="C29" s="25" t="s">
        <v>6143</v>
      </c>
      <c r="D29" s="25"/>
      <c r="E29" s="19" t="s">
        <v>2182</v>
      </c>
      <c r="K29" s="3" t="s">
        <v>6113</v>
      </c>
      <c r="O29" s="3">
        <v>255</v>
      </c>
      <c r="S29" t="s">
        <v>6137</v>
      </c>
    </row>
    <row r="30" spans="1:23" ht="15" hidden="1" customHeight="1" x14ac:dyDescent="0.2">
      <c r="C30" s="25" t="s">
        <v>6144</v>
      </c>
      <c r="D30" s="25"/>
      <c r="E30" s="19" t="s">
        <v>2182</v>
      </c>
      <c r="K30" s="3" t="s">
        <v>6113</v>
      </c>
      <c r="O30" s="3">
        <v>255</v>
      </c>
      <c r="S30" t="s">
        <v>6137</v>
      </c>
    </row>
    <row r="31" spans="1:23" ht="15" hidden="1" customHeight="1" x14ac:dyDescent="0.2">
      <c r="C31" s="25" t="s">
        <v>6145</v>
      </c>
      <c r="D31" s="25"/>
      <c r="E31" s="19" t="s">
        <v>2182</v>
      </c>
      <c r="K31" s="3" t="s">
        <v>6113</v>
      </c>
      <c r="O31" s="3">
        <v>255</v>
      </c>
      <c r="S31" t="s">
        <v>6137</v>
      </c>
    </row>
    <row r="32" spans="1:23" ht="15" hidden="1" customHeight="1" x14ac:dyDescent="0.2">
      <c r="C32" s="25" t="s">
        <v>6146</v>
      </c>
      <c r="D32" s="25"/>
      <c r="E32" s="19" t="s">
        <v>2182</v>
      </c>
      <c r="K32" s="3" t="s">
        <v>6113</v>
      </c>
      <c r="O32" s="3">
        <v>255</v>
      </c>
    </row>
    <row r="33" spans="1:23" ht="15" hidden="1" customHeight="1" x14ac:dyDescent="0.2">
      <c r="A33" s="3" t="s">
        <v>6147</v>
      </c>
      <c r="B33" s="3">
        <v>11</v>
      </c>
      <c r="C33" s="25" t="s">
        <v>6148</v>
      </c>
      <c r="D33" s="25"/>
      <c r="E33" s="19" t="s">
        <v>2182</v>
      </c>
      <c r="K33" s="3" t="s">
        <v>6113</v>
      </c>
      <c r="O33" s="3">
        <v>255</v>
      </c>
    </row>
    <row r="34" spans="1:23" ht="15" hidden="1" customHeight="1" x14ac:dyDescent="0.2">
      <c r="C34" s="25" t="s">
        <v>6149</v>
      </c>
      <c r="D34" s="25"/>
      <c r="E34" s="19" t="s">
        <v>2182</v>
      </c>
      <c r="K34" s="3" t="s">
        <v>6113</v>
      </c>
      <c r="O34" s="3">
        <v>255</v>
      </c>
    </row>
    <row r="35" spans="1:23" ht="15" hidden="1" customHeight="1" x14ac:dyDescent="0.2">
      <c r="C35" s="25" t="s">
        <v>6150</v>
      </c>
      <c r="D35" s="25"/>
      <c r="E35" s="19" t="s">
        <v>2182</v>
      </c>
      <c r="K35" s="3" t="s">
        <v>6113</v>
      </c>
      <c r="O35" s="3">
        <v>255</v>
      </c>
      <c r="S35" t="s">
        <v>6137</v>
      </c>
    </row>
    <row r="36" spans="1:23" ht="15" hidden="1" customHeight="1" x14ac:dyDescent="0.2">
      <c r="C36" s="25" t="s">
        <v>6151</v>
      </c>
      <c r="D36" s="25"/>
      <c r="E36" s="19" t="s">
        <v>2182</v>
      </c>
      <c r="K36" s="3" t="s">
        <v>6113</v>
      </c>
      <c r="O36" s="3">
        <v>255</v>
      </c>
    </row>
    <row r="37" spans="1:23" ht="15" hidden="1" customHeight="1" x14ac:dyDescent="0.2">
      <c r="C37" s="25" t="s">
        <v>6152</v>
      </c>
      <c r="D37" s="25"/>
      <c r="E37" s="19" t="s">
        <v>2182</v>
      </c>
      <c r="K37" s="3" t="s">
        <v>6113</v>
      </c>
      <c r="N37" s="3" t="s">
        <v>6153</v>
      </c>
      <c r="O37" s="3">
        <v>255</v>
      </c>
    </row>
    <row r="38" spans="1:23" ht="15" hidden="1" customHeight="1" x14ac:dyDescent="0.2">
      <c r="A38" s="3" t="s">
        <v>6154</v>
      </c>
      <c r="B38" s="3">
        <v>12</v>
      </c>
      <c r="C38" s="25" t="s">
        <v>6155</v>
      </c>
      <c r="D38" s="25"/>
      <c r="E38" s="19" t="s">
        <v>2182</v>
      </c>
      <c r="K38" s="3" t="s">
        <v>6113</v>
      </c>
      <c r="O38" s="3">
        <v>255</v>
      </c>
    </row>
    <row r="39" spans="1:23" ht="15" hidden="1" customHeight="1" x14ac:dyDescent="0.2">
      <c r="C39" s="25" t="s">
        <v>6156</v>
      </c>
      <c r="D39" s="25"/>
      <c r="E39" s="19" t="s">
        <v>2182</v>
      </c>
      <c r="K39" s="3" t="s">
        <v>6113</v>
      </c>
      <c r="O39" s="3">
        <v>255</v>
      </c>
      <c r="W39" s="14" t="s">
        <v>6157</v>
      </c>
    </row>
    <row r="40" spans="1:23" ht="15" hidden="1" customHeight="1" x14ac:dyDescent="0.2">
      <c r="C40" s="25" t="s">
        <v>6158</v>
      </c>
      <c r="D40" s="25"/>
      <c r="E40" s="19" t="s">
        <v>2182</v>
      </c>
      <c r="K40" s="3" t="s">
        <v>6113</v>
      </c>
      <c r="O40" s="3">
        <v>255</v>
      </c>
      <c r="W40" t="s">
        <v>6159</v>
      </c>
    </row>
    <row r="41" spans="1:23" ht="15" hidden="1" customHeight="1" x14ac:dyDescent="0.2">
      <c r="A41" s="3" t="s">
        <v>6160</v>
      </c>
      <c r="B41" s="3">
        <v>13</v>
      </c>
      <c r="C41" s="25" t="s">
        <v>6161</v>
      </c>
      <c r="D41" s="25"/>
      <c r="E41" s="19" t="s">
        <v>2182</v>
      </c>
      <c r="K41" s="3" t="s">
        <v>6113</v>
      </c>
      <c r="O41" s="3">
        <v>255</v>
      </c>
    </row>
    <row r="42" spans="1:23" ht="15" customHeight="1" x14ac:dyDescent="0.2">
      <c r="A42" s="19" t="s">
        <v>150</v>
      </c>
      <c r="B42" s="3">
        <v>14</v>
      </c>
      <c r="C42" s="19" t="s">
        <v>150</v>
      </c>
      <c r="D42" s="19" t="s">
        <v>2182</v>
      </c>
      <c r="E42" s="19" t="s">
        <v>2182</v>
      </c>
      <c r="K42" s="3" t="s">
        <v>6113</v>
      </c>
      <c r="M42" s="3" t="s">
        <v>6107</v>
      </c>
      <c r="O42" s="3">
        <v>255</v>
      </c>
    </row>
    <row r="43" spans="1:23" ht="15" hidden="1" customHeight="1" x14ac:dyDescent="0.2">
      <c r="B43" s="3">
        <v>12</v>
      </c>
      <c r="C43" s="26" t="s">
        <v>6162</v>
      </c>
      <c r="D43" s="26"/>
      <c r="E43" s="26"/>
      <c r="L43" s="3" t="s">
        <v>6163</v>
      </c>
      <c r="M43" s="3" t="s">
        <v>6117</v>
      </c>
    </row>
  </sheetData>
  <hyperlinks>
    <hyperlink ref="H1" r:id="rId1" location="/orgs/CIEL/sources/CIEL/" xr:uid="{DE523271-E93B-4E81-A448-8546FF8752BB}"/>
    <hyperlink ref="I1" r:id="rId2" location="/orgs/MSFOCP/sources/MSFOCP/" xr:uid="{80D81468-E246-45FD-AE90-E6D075E74E34}"/>
    <hyperlink ref="J1" r:id="rId3" location="/orgs/MSFOCG/sources/MSFOCG/" xr:uid="{7D84D733-F0AB-4078-8F66-B05B58212C70}"/>
    <hyperlink ref="L13" r:id="rId4" xr:uid="{7030F6B5-5F0A-491D-90CF-F099A234AC05}"/>
    <hyperlink ref="L5" r:id="rId5" xr:uid="{C484FE45-CCFF-4F49-B984-C95A7254FF59}"/>
    <hyperlink ref="L4" r:id="rId6" xr:uid="{95A3FD93-E2FA-4812-B320-E54250A3DE1B}"/>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B42E9-D2C1-42D0-AD22-BEF5C2D949CB}">
  <sheetPr codeName="Sheet11">
    <tabColor rgb="FFE2EFDA"/>
    <outlinePr summaryBelow="0" summaryRight="0"/>
  </sheetPr>
  <dimension ref="A1:AB106"/>
  <sheetViews>
    <sheetView workbookViewId="0">
      <pane xSplit="4" ySplit="1" topLeftCell="L22" activePane="bottomRight" state="frozen"/>
      <selection pane="topRight"/>
      <selection pane="bottomLeft"/>
      <selection pane="bottomRight" activeCell="L22" sqref="L22"/>
    </sheetView>
  </sheetViews>
  <sheetFormatPr baseColWidth="10" defaultColWidth="8.6640625" defaultRowHeight="15" customHeight="1" x14ac:dyDescent="0.2"/>
  <cols>
    <col min="1" max="1" width="9.33203125" style="3" customWidth="1"/>
    <col min="2" max="2" width="6.5" style="3" customWidth="1"/>
    <col min="3" max="3" width="4.6640625" style="3" customWidth="1"/>
    <col min="4" max="4" width="38.66406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6" width="7.6640625" customWidth="1"/>
    <col min="27" max="28" width="16.33203125" customWidth="1"/>
  </cols>
  <sheetData>
    <row r="1" spans="1:28" ht="32.25" customHeight="1" x14ac:dyDescent="0.2">
      <c r="A1" s="2" t="s">
        <v>121</v>
      </c>
      <c r="B1" s="2" t="s">
        <v>122</v>
      </c>
      <c r="C1" s="2" t="s">
        <v>123</v>
      </c>
      <c r="D1" s="2" t="s">
        <v>6080</v>
      </c>
      <c r="E1" s="2" t="s">
        <v>151</v>
      </c>
      <c r="F1" s="2" t="s">
        <v>6081</v>
      </c>
      <c r="G1" s="2" t="s">
        <v>6082</v>
      </c>
      <c r="H1" s="2" t="s">
        <v>6083</v>
      </c>
      <c r="I1" s="7" t="s">
        <v>6084</v>
      </c>
      <c r="J1" s="7" t="s">
        <v>6085</v>
      </c>
      <c r="K1" s="7" t="s">
        <v>6086</v>
      </c>
      <c r="L1" s="32" t="s">
        <v>6164</v>
      </c>
      <c r="M1" s="32" t="s">
        <v>6087</v>
      </c>
      <c r="N1" s="2" t="s">
        <v>126</v>
      </c>
      <c r="O1" s="31" t="s">
        <v>6165</v>
      </c>
      <c r="P1" s="2" t="s">
        <v>135</v>
      </c>
      <c r="Q1" s="2" t="s">
        <v>13</v>
      </c>
      <c r="R1" s="2" t="s">
        <v>6088</v>
      </c>
      <c r="S1" s="2" t="s">
        <v>133</v>
      </c>
      <c r="T1" s="2" t="s">
        <v>6089</v>
      </c>
      <c r="U1" s="2" t="s">
        <v>136</v>
      </c>
      <c r="V1" s="2" t="s">
        <v>137</v>
      </c>
      <c r="W1" s="2" t="s">
        <v>138</v>
      </c>
      <c r="X1" s="2" t="s">
        <v>129</v>
      </c>
      <c r="Y1" s="2" t="s">
        <v>150</v>
      </c>
      <c r="Z1" s="2" t="s">
        <v>151</v>
      </c>
      <c r="AA1" s="2" t="s">
        <v>139</v>
      </c>
      <c r="AB1" s="2" t="s">
        <v>6166</v>
      </c>
    </row>
    <row r="2" spans="1:28" ht="15" customHeight="1" x14ac:dyDescent="0.2">
      <c r="C2" s="3">
        <v>1</v>
      </c>
      <c r="D2" s="35" t="s">
        <v>6167</v>
      </c>
      <c r="J2" s="3" t="s">
        <v>6092</v>
      </c>
      <c r="L2" s="3" t="s">
        <v>18</v>
      </c>
      <c r="O2" s="3" t="s">
        <v>17</v>
      </c>
      <c r="Y2" t="s">
        <v>6168</v>
      </c>
      <c r="AA2" t="s">
        <v>166</v>
      </c>
      <c r="AB2" s="35" t="s">
        <v>6169</v>
      </c>
    </row>
    <row r="3" spans="1:28" ht="15" customHeight="1" x14ac:dyDescent="0.2">
      <c r="D3" s="30" t="s">
        <v>6167</v>
      </c>
      <c r="N3" s="35" t="s">
        <v>6170</v>
      </c>
      <c r="Y3" t="s">
        <v>6168</v>
      </c>
    </row>
    <row r="4" spans="1:28" ht="15" customHeight="1" x14ac:dyDescent="0.2">
      <c r="D4" s="30" t="s">
        <v>6167</v>
      </c>
      <c r="N4" s="35" t="s">
        <v>2247</v>
      </c>
      <c r="Y4" t="s">
        <v>6168</v>
      </c>
      <c r="AA4" t="s">
        <v>166</v>
      </c>
      <c r="AB4" s="35" t="s">
        <v>6171</v>
      </c>
    </row>
    <row r="5" spans="1:28" ht="15" customHeight="1" x14ac:dyDescent="0.2">
      <c r="D5" s="30" t="s">
        <v>6167</v>
      </c>
      <c r="N5" s="35" t="s">
        <v>6172</v>
      </c>
      <c r="Y5" t="s">
        <v>6168</v>
      </c>
    </row>
    <row r="6" spans="1:28" ht="15" customHeight="1" x14ac:dyDescent="0.2">
      <c r="D6" s="30" t="s">
        <v>6167</v>
      </c>
      <c r="N6" s="35" t="s">
        <v>2337</v>
      </c>
      <c r="Y6" t="s">
        <v>6168</v>
      </c>
      <c r="AA6" t="s">
        <v>166</v>
      </c>
      <c r="AB6" s="35" t="s">
        <v>6173</v>
      </c>
    </row>
    <row r="7" spans="1:28" ht="15" customHeight="1" x14ac:dyDescent="0.2">
      <c r="D7" s="30" t="s">
        <v>6167</v>
      </c>
      <c r="N7" s="37" t="s">
        <v>580</v>
      </c>
      <c r="Y7" t="s">
        <v>6168</v>
      </c>
      <c r="AA7" t="s">
        <v>166</v>
      </c>
      <c r="AB7" t="s">
        <v>1222</v>
      </c>
    </row>
    <row r="8" spans="1:28" ht="15" customHeight="1" x14ac:dyDescent="0.2">
      <c r="C8" s="3">
        <v>2</v>
      </c>
      <c r="D8" s="35" t="s">
        <v>6174</v>
      </c>
      <c r="G8" s="3" t="s">
        <v>6175</v>
      </c>
      <c r="N8"/>
      <c r="O8" s="3" t="s">
        <v>6107</v>
      </c>
      <c r="P8" s="36" t="s">
        <v>6176</v>
      </c>
      <c r="Y8" t="s">
        <v>6168</v>
      </c>
      <c r="AA8" t="s">
        <v>166</v>
      </c>
      <c r="AB8" s="35" t="s">
        <v>6171</v>
      </c>
    </row>
    <row r="9" spans="1:28" ht="15" customHeight="1" x14ac:dyDescent="0.2">
      <c r="C9" s="3">
        <v>3</v>
      </c>
      <c r="D9" s="37" t="s">
        <v>6177</v>
      </c>
      <c r="G9" s="3" t="s">
        <v>89</v>
      </c>
      <c r="N9"/>
      <c r="O9" s="3" t="s">
        <v>6107</v>
      </c>
      <c r="P9" s="36" t="s">
        <v>6178</v>
      </c>
      <c r="Y9" t="s">
        <v>6168</v>
      </c>
      <c r="AA9" t="s">
        <v>166</v>
      </c>
      <c r="AB9" t="s">
        <v>1222</v>
      </c>
    </row>
    <row r="10" spans="1:28" ht="15" customHeight="1" x14ac:dyDescent="0.2">
      <c r="C10" s="3">
        <v>4</v>
      </c>
      <c r="D10" s="36" t="s">
        <v>6179</v>
      </c>
      <c r="N10"/>
      <c r="O10" s="3" t="s">
        <v>6107</v>
      </c>
      <c r="Y10" t="s">
        <v>6168</v>
      </c>
      <c r="AA10" t="s">
        <v>166</v>
      </c>
      <c r="AB10" s="35" t="s">
        <v>6180</v>
      </c>
    </row>
    <row r="11" spans="1:28" ht="15" customHeight="1" x14ac:dyDescent="0.2">
      <c r="A11" t="s">
        <v>6181</v>
      </c>
      <c r="N11"/>
      <c r="AB11" t="s">
        <v>6182</v>
      </c>
    </row>
    <row r="12" spans="1:28" ht="15" customHeight="1" x14ac:dyDescent="0.2">
      <c r="A12" s="30" t="s">
        <v>6181</v>
      </c>
      <c r="B12" t="s">
        <v>6183</v>
      </c>
      <c r="N12"/>
      <c r="AA12" t="s">
        <v>166</v>
      </c>
      <c r="AB12" t="s">
        <v>6184</v>
      </c>
    </row>
    <row r="13" spans="1:28" ht="15" customHeight="1" x14ac:dyDescent="0.2">
      <c r="A13" s="30" t="s">
        <v>6181</v>
      </c>
      <c r="B13" s="30" t="s">
        <v>6183</v>
      </c>
      <c r="C13" s="3">
        <v>5</v>
      </c>
      <c r="D13" s="35" t="s">
        <v>6185</v>
      </c>
      <c r="L13" s="3" t="s">
        <v>21</v>
      </c>
      <c r="S13">
        <v>0</v>
      </c>
      <c r="T13">
        <v>19</v>
      </c>
      <c r="AB13" s="35" t="s">
        <v>6186</v>
      </c>
    </row>
    <row r="14" spans="1:28" ht="15" customHeight="1" x14ac:dyDescent="0.2">
      <c r="A14" s="30" t="s">
        <v>6181</v>
      </c>
      <c r="B14" s="30" t="s">
        <v>6183</v>
      </c>
      <c r="C14" s="3">
        <v>6</v>
      </c>
      <c r="D14" s="35" t="s">
        <v>6187</v>
      </c>
      <c r="L14" s="3" t="s">
        <v>21</v>
      </c>
      <c r="S14">
        <v>0</v>
      </c>
      <c r="T14">
        <v>19</v>
      </c>
    </row>
    <row r="15" spans="1:28" ht="15" customHeight="1" x14ac:dyDescent="0.2">
      <c r="A15" s="30" t="s">
        <v>6181</v>
      </c>
      <c r="B15" s="30" t="s">
        <v>6183</v>
      </c>
      <c r="C15" s="3">
        <v>7</v>
      </c>
      <c r="D15" s="35" t="s">
        <v>6188</v>
      </c>
      <c r="L15" s="3" t="s">
        <v>21</v>
      </c>
      <c r="S15">
        <v>0</v>
      </c>
      <c r="T15">
        <v>19</v>
      </c>
      <c r="AA15" t="s">
        <v>166</v>
      </c>
      <c r="AB15" s="35" t="s">
        <v>6189</v>
      </c>
    </row>
    <row r="16" spans="1:28" ht="15" customHeight="1" x14ac:dyDescent="0.2">
      <c r="A16" s="30" t="s">
        <v>6181</v>
      </c>
      <c r="B16" s="30" t="s">
        <v>6183</v>
      </c>
      <c r="C16" s="3">
        <v>8</v>
      </c>
      <c r="D16" s="35" t="s">
        <v>6190</v>
      </c>
      <c r="L16" s="3" t="s">
        <v>18</v>
      </c>
      <c r="N16" t="s">
        <v>6191</v>
      </c>
      <c r="O16" s="3" t="s">
        <v>6192</v>
      </c>
    </row>
    <row r="17" spans="1:28" ht="15" customHeight="1" x14ac:dyDescent="0.2">
      <c r="A17" s="30" t="s">
        <v>6181</v>
      </c>
      <c r="B17" s="30" t="s">
        <v>6183</v>
      </c>
      <c r="C17" s="3">
        <v>9</v>
      </c>
      <c r="D17" s="35" t="s">
        <v>6193</v>
      </c>
      <c r="L17" s="3" t="s">
        <v>21</v>
      </c>
    </row>
    <row r="18" spans="1:28" ht="15" customHeight="1" x14ac:dyDescent="0.2">
      <c r="A18" s="30" t="s">
        <v>6181</v>
      </c>
      <c r="B18" s="30" t="s">
        <v>6183</v>
      </c>
      <c r="C18" s="3">
        <v>10</v>
      </c>
      <c r="D18" s="35" t="s">
        <v>6194</v>
      </c>
      <c r="L18" s="3" t="s">
        <v>18</v>
      </c>
      <c r="O18" s="3" t="s">
        <v>17</v>
      </c>
      <c r="AA18" t="s">
        <v>166</v>
      </c>
      <c r="AB18" s="35" t="s">
        <v>6195</v>
      </c>
    </row>
    <row r="19" spans="1:28" ht="15" customHeight="1" x14ac:dyDescent="0.2">
      <c r="A19" s="30" t="s">
        <v>6181</v>
      </c>
      <c r="B19" s="30" t="s">
        <v>6183</v>
      </c>
      <c r="C19" s="3" t="s">
        <v>1028</v>
      </c>
      <c r="D19" s="30" t="s">
        <v>6194</v>
      </c>
      <c r="N19" s="38" t="s">
        <v>3350</v>
      </c>
    </row>
    <row r="20" spans="1:28" ht="15" customHeight="1" x14ac:dyDescent="0.2">
      <c r="A20" s="30" t="s">
        <v>6181</v>
      </c>
      <c r="B20" s="30" t="s">
        <v>6183</v>
      </c>
      <c r="C20" s="3" t="s">
        <v>1028</v>
      </c>
      <c r="D20" s="30" t="s">
        <v>6194</v>
      </c>
      <c r="N20" s="38" t="s">
        <v>3407</v>
      </c>
    </row>
    <row r="21" spans="1:28" ht="15" customHeight="1" x14ac:dyDescent="0.2">
      <c r="A21" s="30" t="s">
        <v>6181</v>
      </c>
      <c r="B21" s="30" t="s">
        <v>6183</v>
      </c>
      <c r="C21" s="3" t="s">
        <v>1028</v>
      </c>
      <c r="D21" s="30" t="s">
        <v>6194</v>
      </c>
      <c r="N21" s="38" t="s">
        <v>3409</v>
      </c>
    </row>
    <row r="22" spans="1:28" ht="15" customHeight="1" x14ac:dyDescent="0.2">
      <c r="A22" s="30" t="s">
        <v>6181</v>
      </c>
      <c r="B22" s="30" t="s">
        <v>6183</v>
      </c>
      <c r="C22" s="3" t="s">
        <v>1028</v>
      </c>
      <c r="D22" s="30" t="s">
        <v>6194</v>
      </c>
      <c r="N22" s="38" t="s">
        <v>3411</v>
      </c>
    </row>
    <row r="23" spans="1:28" ht="15" customHeight="1" x14ac:dyDescent="0.2">
      <c r="A23" s="30" t="s">
        <v>6181</v>
      </c>
      <c r="B23" s="30" t="s">
        <v>6183</v>
      </c>
      <c r="C23" s="3" t="s">
        <v>1028</v>
      </c>
      <c r="D23" s="30" t="s">
        <v>6194</v>
      </c>
      <c r="N23" s="38" t="s">
        <v>3413</v>
      </c>
    </row>
    <row r="24" spans="1:28" ht="15" customHeight="1" x14ac:dyDescent="0.2">
      <c r="A24" s="30" t="s">
        <v>6181</v>
      </c>
      <c r="B24" s="30" t="s">
        <v>6183</v>
      </c>
      <c r="C24" s="3" t="s">
        <v>1028</v>
      </c>
      <c r="D24" s="30" t="s">
        <v>6194</v>
      </c>
      <c r="N24" s="38" t="s">
        <v>6196</v>
      </c>
    </row>
    <row r="25" spans="1:28" ht="15" customHeight="1" x14ac:dyDescent="0.2">
      <c r="A25" s="30" t="s">
        <v>6181</v>
      </c>
      <c r="B25" s="30" t="s">
        <v>6183</v>
      </c>
      <c r="C25" s="3">
        <v>11</v>
      </c>
      <c r="D25" s="35" t="s">
        <v>6197</v>
      </c>
      <c r="G25" t="s">
        <v>6198</v>
      </c>
      <c r="L25" s="3" t="s">
        <v>14</v>
      </c>
      <c r="O25" s="3" t="s">
        <v>6107</v>
      </c>
      <c r="Q25" s="3">
        <v>255</v>
      </c>
      <c r="Y25" t="s">
        <v>6199</v>
      </c>
      <c r="AA25" t="s">
        <v>166</v>
      </c>
      <c r="AB25" s="35" t="s">
        <v>6200</v>
      </c>
    </row>
    <row r="26" spans="1:28" ht="15" customHeight="1" x14ac:dyDescent="0.2">
      <c r="A26" s="30" t="s">
        <v>6181</v>
      </c>
      <c r="B26" s="30" t="s">
        <v>6183</v>
      </c>
      <c r="C26" s="3">
        <v>12</v>
      </c>
      <c r="D26" s="35" t="s">
        <v>6201</v>
      </c>
      <c r="G26" s="3" t="s">
        <v>248</v>
      </c>
      <c r="L26" s="3" t="s">
        <v>21</v>
      </c>
      <c r="S26">
        <v>2000</v>
      </c>
      <c r="T26" t="s">
        <v>6202</v>
      </c>
      <c r="Y26" t="s">
        <v>6203</v>
      </c>
      <c r="AA26" t="s">
        <v>166</v>
      </c>
      <c r="AB26" s="35" t="s">
        <v>6204</v>
      </c>
    </row>
    <row r="27" spans="1:28" ht="15" customHeight="1" x14ac:dyDescent="0.2">
      <c r="A27" s="30" t="s">
        <v>6181</v>
      </c>
      <c r="B27" s="30" t="s">
        <v>6183</v>
      </c>
      <c r="C27" s="3">
        <v>13</v>
      </c>
      <c r="D27" s="35" t="s">
        <v>6205</v>
      </c>
      <c r="G27" s="3" t="s">
        <v>950</v>
      </c>
      <c r="L27" s="3" t="s">
        <v>6096</v>
      </c>
      <c r="O27" s="3" t="s">
        <v>17</v>
      </c>
      <c r="Y27" t="s">
        <v>6206</v>
      </c>
      <c r="AA27" t="s">
        <v>166</v>
      </c>
      <c r="AB27" s="35" t="s">
        <v>6207</v>
      </c>
    </row>
    <row r="28" spans="1:28" ht="15" customHeight="1" x14ac:dyDescent="0.2">
      <c r="A28" s="30" t="s">
        <v>6181</v>
      </c>
      <c r="B28" s="30" t="s">
        <v>6183</v>
      </c>
      <c r="C28" s="3" t="s">
        <v>1028</v>
      </c>
      <c r="D28" s="30" t="s">
        <v>6205</v>
      </c>
      <c r="N28" s="35" t="s">
        <v>6208</v>
      </c>
      <c r="AA28" t="s">
        <v>166</v>
      </c>
      <c r="AB28" s="35" t="s">
        <v>6189</v>
      </c>
    </row>
    <row r="29" spans="1:28" ht="15" customHeight="1" x14ac:dyDescent="0.2">
      <c r="A29" s="30" t="s">
        <v>6181</v>
      </c>
      <c r="B29" s="30" t="s">
        <v>6183</v>
      </c>
      <c r="C29" s="3" t="s">
        <v>1028</v>
      </c>
      <c r="D29" s="30" t="s">
        <v>6205</v>
      </c>
      <c r="N29" s="35" t="s">
        <v>6209</v>
      </c>
      <c r="AA29" t="s">
        <v>166</v>
      </c>
      <c r="AB29" s="35" t="s">
        <v>6210</v>
      </c>
    </row>
    <row r="30" spans="1:28" ht="15" customHeight="1" x14ac:dyDescent="0.2">
      <c r="A30" s="30" t="s">
        <v>6181</v>
      </c>
      <c r="B30" s="30" t="s">
        <v>6183</v>
      </c>
      <c r="C30" s="3" t="s">
        <v>1028</v>
      </c>
      <c r="D30" s="30" t="s">
        <v>6205</v>
      </c>
      <c r="N30" s="35" t="s">
        <v>6211</v>
      </c>
      <c r="AA30" t="s">
        <v>166</v>
      </c>
      <c r="AB30" s="35" t="s">
        <v>6212</v>
      </c>
    </row>
    <row r="31" spans="1:28" ht="15" customHeight="1" x14ac:dyDescent="0.2">
      <c r="A31" s="30" t="s">
        <v>6181</v>
      </c>
      <c r="B31" s="30" t="s">
        <v>6183</v>
      </c>
      <c r="C31" s="3" t="s">
        <v>1028</v>
      </c>
      <c r="D31" s="30" t="s">
        <v>6205</v>
      </c>
      <c r="N31" s="35" t="s">
        <v>4861</v>
      </c>
      <c r="AA31" t="s">
        <v>166</v>
      </c>
      <c r="AB31" s="35" t="s">
        <v>6213</v>
      </c>
    </row>
    <row r="32" spans="1:28" ht="15" customHeight="1" x14ac:dyDescent="0.2">
      <c r="A32" s="30" t="s">
        <v>6181</v>
      </c>
      <c r="B32" s="30" t="s">
        <v>6183</v>
      </c>
      <c r="C32" s="3">
        <v>14</v>
      </c>
      <c r="D32" t="s">
        <v>6214</v>
      </c>
      <c r="G32" t="s">
        <v>6198</v>
      </c>
      <c r="L32" s="3" t="s">
        <v>14</v>
      </c>
      <c r="O32" s="3" t="s">
        <v>6107</v>
      </c>
      <c r="Q32" s="3">
        <v>255</v>
      </c>
      <c r="Y32" t="s">
        <v>6199</v>
      </c>
      <c r="AA32" t="s">
        <v>166</v>
      </c>
      <c r="AB32" s="39" t="s">
        <v>6200</v>
      </c>
    </row>
    <row r="33" spans="1:28" ht="15" customHeight="1" x14ac:dyDescent="0.2">
      <c r="A33" s="30" t="s">
        <v>6181</v>
      </c>
      <c r="B33" s="30" t="s">
        <v>6183</v>
      </c>
      <c r="C33" s="3">
        <v>15</v>
      </c>
      <c r="D33" t="s">
        <v>6215</v>
      </c>
      <c r="G33" s="3" t="s">
        <v>248</v>
      </c>
      <c r="L33" s="3" t="s">
        <v>21</v>
      </c>
      <c r="S33">
        <v>2000</v>
      </c>
      <c r="T33" t="s">
        <v>6202</v>
      </c>
      <c r="Y33" t="s">
        <v>6203</v>
      </c>
      <c r="AA33" t="s">
        <v>166</v>
      </c>
      <c r="AB33" s="39" t="s">
        <v>6204</v>
      </c>
    </row>
    <row r="34" spans="1:28" ht="15" customHeight="1" x14ac:dyDescent="0.2">
      <c r="A34" s="30" t="s">
        <v>6181</v>
      </c>
      <c r="B34" s="30" t="s">
        <v>6183</v>
      </c>
      <c r="C34" s="3">
        <v>16</v>
      </c>
      <c r="D34" t="s">
        <v>6216</v>
      </c>
      <c r="G34" s="3" t="s">
        <v>950</v>
      </c>
      <c r="L34" s="3" t="s">
        <v>6096</v>
      </c>
      <c r="N34" s="3" t="s">
        <v>6217</v>
      </c>
      <c r="O34" s="3" t="s">
        <v>17</v>
      </c>
      <c r="Y34" t="s">
        <v>6206</v>
      </c>
      <c r="AA34" t="s">
        <v>166</v>
      </c>
      <c r="AB34" s="39" t="s">
        <v>6207</v>
      </c>
    </row>
    <row r="35" spans="1:28" ht="15" customHeight="1" x14ac:dyDescent="0.2">
      <c r="A35" s="30" t="s">
        <v>6181</v>
      </c>
      <c r="B35" s="30" t="s">
        <v>6183</v>
      </c>
      <c r="C35" s="3">
        <v>17</v>
      </c>
      <c r="D35" t="s">
        <v>6218</v>
      </c>
      <c r="G35" t="s">
        <v>6198</v>
      </c>
      <c r="L35" s="3" t="s">
        <v>14</v>
      </c>
      <c r="O35" s="3" t="s">
        <v>6107</v>
      </c>
      <c r="Q35" s="3">
        <v>255</v>
      </c>
      <c r="Y35" t="s">
        <v>6199</v>
      </c>
      <c r="AA35" t="s">
        <v>166</v>
      </c>
      <c r="AB35" s="39" t="s">
        <v>6200</v>
      </c>
    </row>
    <row r="36" spans="1:28" ht="15" customHeight="1" x14ac:dyDescent="0.2">
      <c r="A36" s="30" t="s">
        <v>6181</v>
      </c>
      <c r="B36" s="30" t="s">
        <v>6183</v>
      </c>
      <c r="C36" s="3">
        <v>18</v>
      </c>
      <c r="D36" t="s">
        <v>6219</v>
      </c>
      <c r="G36" s="3" t="s">
        <v>248</v>
      </c>
      <c r="L36" s="3" t="s">
        <v>21</v>
      </c>
      <c r="S36">
        <v>2000</v>
      </c>
      <c r="T36" t="s">
        <v>6202</v>
      </c>
      <c r="Y36" t="s">
        <v>6203</v>
      </c>
      <c r="AA36" t="s">
        <v>166</v>
      </c>
      <c r="AB36" s="39" t="s">
        <v>6204</v>
      </c>
    </row>
    <row r="37" spans="1:28" ht="15" customHeight="1" x14ac:dyDescent="0.2">
      <c r="A37" s="30" t="s">
        <v>6181</v>
      </c>
      <c r="B37" s="30" t="s">
        <v>6183</v>
      </c>
      <c r="C37" s="3">
        <v>19</v>
      </c>
      <c r="D37" t="s">
        <v>6220</v>
      </c>
      <c r="G37" s="3" t="s">
        <v>950</v>
      </c>
      <c r="L37" s="3" t="s">
        <v>6096</v>
      </c>
      <c r="N37" s="3" t="s">
        <v>6217</v>
      </c>
      <c r="O37" s="3" t="s">
        <v>17</v>
      </c>
      <c r="Y37" t="s">
        <v>6206</v>
      </c>
      <c r="AA37" t="s">
        <v>166</v>
      </c>
      <c r="AB37" s="39" t="s">
        <v>6207</v>
      </c>
    </row>
    <row r="38" spans="1:28" ht="15" customHeight="1" x14ac:dyDescent="0.2">
      <c r="A38" s="30" t="s">
        <v>6181</v>
      </c>
      <c r="B38" s="30" t="s">
        <v>6183</v>
      </c>
      <c r="C38" s="3">
        <v>20</v>
      </c>
      <c r="D38" t="s">
        <v>6221</v>
      </c>
      <c r="G38" t="s">
        <v>6198</v>
      </c>
      <c r="L38" s="3" t="s">
        <v>14</v>
      </c>
      <c r="O38" s="3" t="s">
        <v>6107</v>
      </c>
      <c r="Q38" s="3">
        <v>255</v>
      </c>
      <c r="Y38" t="s">
        <v>6199</v>
      </c>
      <c r="AA38" t="s">
        <v>166</v>
      </c>
      <c r="AB38" s="39" t="s">
        <v>6200</v>
      </c>
    </row>
    <row r="39" spans="1:28" ht="15" customHeight="1" x14ac:dyDescent="0.2">
      <c r="A39" s="30" t="s">
        <v>6181</v>
      </c>
      <c r="B39" s="30" t="s">
        <v>6183</v>
      </c>
      <c r="C39" s="3">
        <v>21</v>
      </c>
      <c r="D39" t="s">
        <v>6222</v>
      </c>
      <c r="G39" s="3" t="s">
        <v>248</v>
      </c>
      <c r="L39" s="3" t="s">
        <v>21</v>
      </c>
      <c r="S39">
        <v>2000</v>
      </c>
      <c r="T39" t="s">
        <v>6202</v>
      </c>
      <c r="Y39" t="s">
        <v>6203</v>
      </c>
      <c r="AA39" t="s">
        <v>166</v>
      </c>
      <c r="AB39" s="39" t="s">
        <v>6204</v>
      </c>
    </row>
    <row r="40" spans="1:28" ht="15" customHeight="1" x14ac:dyDescent="0.2">
      <c r="A40" s="30" t="s">
        <v>6181</v>
      </c>
      <c r="B40" s="30" t="s">
        <v>6183</v>
      </c>
      <c r="C40" s="3">
        <v>22</v>
      </c>
      <c r="D40" t="s">
        <v>6223</v>
      </c>
      <c r="G40" s="3" t="s">
        <v>950</v>
      </c>
      <c r="L40" s="3" t="s">
        <v>6096</v>
      </c>
      <c r="N40" s="3" t="s">
        <v>6217</v>
      </c>
      <c r="O40" s="3" t="s">
        <v>17</v>
      </c>
      <c r="Y40" t="s">
        <v>6206</v>
      </c>
      <c r="AA40" t="s">
        <v>166</v>
      </c>
      <c r="AB40" s="39" t="s">
        <v>6207</v>
      </c>
    </row>
    <row r="41" spans="1:28" ht="15" customHeight="1" x14ac:dyDescent="0.2">
      <c r="A41" s="30" t="s">
        <v>6181</v>
      </c>
      <c r="B41" s="30" t="s">
        <v>6183</v>
      </c>
      <c r="C41" s="3">
        <v>23</v>
      </c>
      <c r="D41" t="s">
        <v>6224</v>
      </c>
      <c r="G41" t="s">
        <v>6198</v>
      </c>
      <c r="L41" s="3" t="s">
        <v>14</v>
      </c>
      <c r="O41" s="3" t="s">
        <v>6107</v>
      </c>
      <c r="Q41" s="3">
        <v>255</v>
      </c>
      <c r="Y41" t="s">
        <v>6199</v>
      </c>
      <c r="AA41" t="s">
        <v>166</v>
      </c>
      <c r="AB41" s="39" t="s">
        <v>6200</v>
      </c>
    </row>
    <row r="42" spans="1:28" ht="15" customHeight="1" x14ac:dyDescent="0.2">
      <c r="A42" s="30" t="s">
        <v>6181</v>
      </c>
      <c r="B42" s="30" t="s">
        <v>6183</v>
      </c>
      <c r="C42" s="3">
        <v>24</v>
      </c>
      <c r="D42" t="s">
        <v>6225</v>
      </c>
      <c r="G42" s="3" t="s">
        <v>248</v>
      </c>
      <c r="L42" s="3" t="s">
        <v>21</v>
      </c>
      <c r="S42">
        <v>2000</v>
      </c>
      <c r="T42" t="s">
        <v>6202</v>
      </c>
      <c r="Y42" t="s">
        <v>6203</v>
      </c>
      <c r="AA42" t="s">
        <v>166</v>
      </c>
      <c r="AB42" s="39" t="s">
        <v>6204</v>
      </c>
    </row>
    <row r="43" spans="1:28" ht="15" customHeight="1" x14ac:dyDescent="0.2">
      <c r="A43" s="30" t="s">
        <v>6181</v>
      </c>
      <c r="B43" s="30" t="s">
        <v>6183</v>
      </c>
      <c r="C43" s="3">
        <v>25</v>
      </c>
      <c r="D43" t="s">
        <v>6226</v>
      </c>
      <c r="G43" s="3" t="s">
        <v>950</v>
      </c>
      <c r="L43" s="3" t="s">
        <v>6096</v>
      </c>
      <c r="N43" s="3" t="s">
        <v>6217</v>
      </c>
      <c r="O43" s="3" t="s">
        <v>17</v>
      </c>
      <c r="Y43" t="s">
        <v>6206</v>
      </c>
      <c r="AA43" t="s">
        <v>166</v>
      </c>
      <c r="AB43" s="39" t="s">
        <v>6207</v>
      </c>
    </row>
    <row r="44" spans="1:28" ht="15" customHeight="1" x14ac:dyDescent="0.2">
      <c r="A44" s="30" t="s">
        <v>6181</v>
      </c>
      <c r="B44" s="30" t="s">
        <v>6183</v>
      </c>
      <c r="C44" s="3">
        <v>26</v>
      </c>
      <c r="D44" t="s">
        <v>6227</v>
      </c>
      <c r="G44" t="s">
        <v>6198</v>
      </c>
      <c r="L44" s="3" t="s">
        <v>14</v>
      </c>
      <c r="O44" s="3" t="s">
        <v>6107</v>
      </c>
      <c r="Q44" s="3">
        <v>255</v>
      </c>
      <c r="Y44" t="s">
        <v>6199</v>
      </c>
      <c r="AA44" t="s">
        <v>166</v>
      </c>
      <c r="AB44" s="39" t="s">
        <v>6200</v>
      </c>
    </row>
    <row r="45" spans="1:28" ht="15" customHeight="1" x14ac:dyDescent="0.2">
      <c r="A45" s="30" t="s">
        <v>6181</v>
      </c>
      <c r="B45" s="30" t="s">
        <v>6183</v>
      </c>
      <c r="C45" s="3">
        <v>27</v>
      </c>
      <c r="D45" t="s">
        <v>6228</v>
      </c>
      <c r="G45" s="3" t="s">
        <v>248</v>
      </c>
      <c r="L45" s="3" t="s">
        <v>21</v>
      </c>
      <c r="S45">
        <v>2000</v>
      </c>
      <c r="T45" t="s">
        <v>6202</v>
      </c>
      <c r="Y45" t="s">
        <v>6203</v>
      </c>
      <c r="AA45" t="s">
        <v>166</v>
      </c>
      <c r="AB45" s="39" t="s">
        <v>6204</v>
      </c>
    </row>
    <row r="46" spans="1:28" ht="15" customHeight="1" x14ac:dyDescent="0.2">
      <c r="A46" s="30" t="s">
        <v>6181</v>
      </c>
      <c r="B46" s="30" t="s">
        <v>6183</v>
      </c>
      <c r="C46" s="3">
        <v>28</v>
      </c>
      <c r="D46" t="s">
        <v>6229</v>
      </c>
      <c r="G46" s="3" t="s">
        <v>950</v>
      </c>
      <c r="L46" s="3" t="s">
        <v>6096</v>
      </c>
      <c r="N46" s="3" t="s">
        <v>6217</v>
      </c>
      <c r="O46" s="3" t="s">
        <v>17</v>
      </c>
      <c r="Y46" t="s">
        <v>6206</v>
      </c>
      <c r="AA46" t="s">
        <v>166</v>
      </c>
      <c r="AB46" s="39" t="s">
        <v>6207</v>
      </c>
    </row>
    <row r="47" spans="1:28" ht="15" customHeight="1" x14ac:dyDescent="0.2">
      <c r="A47" s="30" t="s">
        <v>6181</v>
      </c>
      <c r="B47" s="30" t="s">
        <v>6183</v>
      </c>
      <c r="C47" s="3">
        <v>29</v>
      </c>
      <c r="D47" t="s">
        <v>6230</v>
      </c>
      <c r="G47" t="s">
        <v>6198</v>
      </c>
      <c r="L47" s="3" t="s">
        <v>14</v>
      </c>
      <c r="O47" s="3" t="s">
        <v>6107</v>
      </c>
      <c r="Q47" s="3">
        <v>255</v>
      </c>
      <c r="Y47" t="s">
        <v>6199</v>
      </c>
      <c r="AA47" t="s">
        <v>166</v>
      </c>
      <c r="AB47" s="39" t="s">
        <v>6200</v>
      </c>
    </row>
    <row r="48" spans="1:28" ht="15" customHeight="1" x14ac:dyDescent="0.2">
      <c r="A48" s="30" t="s">
        <v>6181</v>
      </c>
      <c r="B48" s="30" t="s">
        <v>6183</v>
      </c>
      <c r="C48" s="3">
        <v>30</v>
      </c>
      <c r="D48" t="s">
        <v>6231</v>
      </c>
      <c r="G48" s="3" t="s">
        <v>248</v>
      </c>
      <c r="L48" s="3" t="s">
        <v>21</v>
      </c>
      <c r="S48">
        <v>2000</v>
      </c>
      <c r="T48" t="s">
        <v>6202</v>
      </c>
      <c r="Y48" t="s">
        <v>6203</v>
      </c>
      <c r="AA48" t="s">
        <v>166</v>
      </c>
      <c r="AB48" s="39" t="s">
        <v>6204</v>
      </c>
    </row>
    <row r="49" spans="1:28" ht="15" customHeight="1" x14ac:dyDescent="0.2">
      <c r="A49" s="30" t="s">
        <v>6181</v>
      </c>
      <c r="B49" s="30" t="s">
        <v>6183</v>
      </c>
      <c r="C49" s="3">
        <v>31</v>
      </c>
      <c r="D49" t="s">
        <v>6232</v>
      </c>
      <c r="G49" s="3" t="s">
        <v>950</v>
      </c>
      <c r="L49" s="3" t="s">
        <v>6096</v>
      </c>
      <c r="N49" s="3" t="s">
        <v>6217</v>
      </c>
      <c r="O49" s="3" t="s">
        <v>17</v>
      </c>
      <c r="Y49" t="s">
        <v>6206</v>
      </c>
      <c r="AA49" t="s">
        <v>166</v>
      </c>
      <c r="AB49" s="39" t="s">
        <v>6207</v>
      </c>
    </row>
    <row r="50" spans="1:28" ht="15" customHeight="1" x14ac:dyDescent="0.2">
      <c r="A50" s="30" t="s">
        <v>6181</v>
      </c>
      <c r="B50" s="30" t="s">
        <v>6183</v>
      </c>
      <c r="C50" s="3">
        <v>32</v>
      </c>
      <c r="D50" t="s">
        <v>6233</v>
      </c>
      <c r="G50" t="s">
        <v>6198</v>
      </c>
      <c r="L50" s="3" t="s">
        <v>14</v>
      </c>
      <c r="O50" s="3" t="s">
        <v>6107</v>
      </c>
      <c r="Q50" s="3">
        <v>255</v>
      </c>
      <c r="Y50" t="s">
        <v>6199</v>
      </c>
      <c r="AA50" t="s">
        <v>166</v>
      </c>
      <c r="AB50" s="39" t="s">
        <v>6200</v>
      </c>
    </row>
    <row r="51" spans="1:28" ht="15" customHeight="1" x14ac:dyDescent="0.2">
      <c r="A51" s="30" t="s">
        <v>6181</v>
      </c>
      <c r="B51" s="30" t="s">
        <v>6183</v>
      </c>
      <c r="C51" s="3">
        <v>33</v>
      </c>
      <c r="D51" t="s">
        <v>6234</v>
      </c>
      <c r="G51" s="3" t="s">
        <v>248</v>
      </c>
      <c r="L51" s="3" t="s">
        <v>21</v>
      </c>
      <c r="S51">
        <v>2000</v>
      </c>
      <c r="T51" t="s">
        <v>6202</v>
      </c>
      <c r="Y51" t="s">
        <v>6203</v>
      </c>
      <c r="AA51" t="s">
        <v>166</v>
      </c>
      <c r="AB51" s="39" t="s">
        <v>6204</v>
      </c>
    </row>
    <row r="52" spans="1:28" ht="15" customHeight="1" x14ac:dyDescent="0.2">
      <c r="A52" s="30" t="s">
        <v>6181</v>
      </c>
      <c r="B52" s="30" t="s">
        <v>6183</v>
      </c>
      <c r="C52" s="3">
        <v>34</v>
      </c>
      <c r="D52" t="s">
        <v>6235</v>
      </c>
      <c r="G52" s="3" t="s">
        <v>950</v>
      </c>
      <c r="L52" s="3" t="s">
        <v>6096</v>
      </c>
      <c r="N52" s="3" t="s">
        <v>6217</v>
      </c>
      <c r="O52" s="3" t="s">
        <v>17</v>
      </c>
      <c r="Y52" t="s">
        <v>6206</v>
      </c>
      <c r="AA52" t="s">
        <v>166</v>
      </c>
      <c r="AB52" s="39" t="s">
        <v>6207</v>
      </c>
    </row>
    <row r="53" spans="1:28" ht="15" customHeight="1" x14ac:dyDescent="0.2">
      <c r="A53" s="30" t="s">
        <v>6181</v>
      </c>
      <c r="B53" s="30" t="s">
        <v>6183</v>
      </c>
      <c r="C53" s="3">
        <v>35</v>
      </c>
      <c r="D53" t="s">
        <v>6236</v>
      </c>
      <c r="G53" t="s">
        <v>6198</v>
      </c>
      <c r="L53" s="3" t="s">
        <v>14</v>
      </c>
      <c r="O53" s="3" t="s">
        <v>6107</v>
      </c>
      <c r="Q53" s="3">
        <v>255</v>
      </c>
      <c r="Y53" t="s">
        <v>6199</v>
      </c>
      <c r="AA53" t="s">
        <v>166</v>
      </c>
      <c r="AB53" s="39" t="s">
        <v>6200</v>
      </c>
    </row>
    <row r="54" spans="1:28" ht="15" customHeight="1" x14ac:dyDescent="0.2">
      <c r="A54" s="30" t="s">
        <v>6181</v>
      </c>
      <c r="B54" s="30" t="s">
        <v>6183</v>
      </c>
      <c r="C54" s="3">
        <v>36</v>
      </c>
      <c r="D54" t="s">
        <v>6237</v>
      </c>
      <c r="G54" s="3" t="s">
        <v>248</v>
      </c>
      <c r="L54" s="3" t="s">
        <v>21</v>
      </c>
      <c r="S54">
        <v>2000</v>
      </c>
      <c r="T54" t="s">
        <v>6202</v>
      </c>
      <c r="Y54" t="s">
        <v>6203</v>
      </c>
      <c r="AA54" t="s">
        <v>166</v>
      </c>
      <c r="AB54" s="39" t="s">
        <v>6204</v>
      </c>
    </row>
    <row r="55" spans="1:28" ht="15" customHeight="1" x14ac:dyDescent="0.2">
      <c r="A55" s="30" t="s">
        <v>6181</v>
      </c>
      <c r="B55" s="30" t="s">
        <v>6183</v>
      </c>
      <c r="C55" s="3">
        <v>37</v>
      </c>
      <c r="D55" t="s">
        <v>6238</v>
      </c>
      <c r="G55" s="3" t="s">
        <v>950</v>
      </c>
      <c r="L55" s="3" t="s">
        <v>6096</v>
      </c>
      <c r="N55" s="3" t="s">
        <v>6217</v>
      </c>
      <c r="O55" s="3" t="s">
        <v>17</v>
      </c>
      <c r="Y55" t="s">
        <v>6206</v>
      </c>
      <c r="AA55" t="s">
        <v>166</v>
      </c>
      <c r="AB55" s="39" t="s">
        <v>6207</v>
      </c>
    </row>
    <row r="56" spans="1:28" ht="15" customHeight="1" x14ac:dyDescent="0.2">
      <c r="A56" s="30" t="s">
        <v>6181</v>
      </c>
      <c r="B56" t="s">
        <v>6239</v>
      </c>
      <c r="D56"/>
      <c r="AA56" t="s">
        <v>166</v>
      </c>
      <c r="AB56" t="s">
        <v>6240</v>
      </c>
    </row>
    <row r="57" spans="1:28" ht="15" customHeight="1" x14ac:dyDescent="0.2">
      <c r="A57" s="30" t="s">
        <v>6181</v>
      </c>
      <c r="B57" s="30" t="s">
        <v>6239</v>
      </c>
      <c r="C57" s="3">
        <v>38</v>
      </c>
      <c r="D57" s="35" t="s">
        <v>6241</v>
      </c>
      <c r="L57" s="3" t="s">
        <v>29</v>
      </c>
      <c r="T57" t="str">
        <f>"Today() - "&amp;(43*7)</f>
        <v>Today() - 301</v>
      </c>
      <c r="AA57" t="s">
        <v>166</v>
      </c>
      <c r="AB57" s="35" t="s">
        <v>6242</v>
      </c>
    </row>
    <row r="58" spans="1:28" ht="15" customHeight="1" x14ac:dyDescent="0.2">
      <c r="A58" s="30" t="s">
        <v>6181</v>
      </c>
      <c r="B58" s="30" t="s">
        <v>6239</v>
      </c>
      <c r="C58" s="3">
        <v>39</v>
      </c>
      <c r="D58" s="35" t="s">
        <v>6243</v>
      </c>
      <c r="L58" s="3" t="s">
        <v>29</v>
      </c>
      <c r="T58" t="str">
        <f>"Today() + "&amp;(41*7)</f>
        <v>Today() + 287</v>
      </c>
      <c r="AA58" t="s">
        <v>166</v>
      </c>
      <c r="AB58" s="35" t="s">
        <v>6244</v>
      </c>
    </row>
    <row r="59" spans="1:28" ht="15" customHeight="1" x14ac:dyDescent="0.2">
      <c r="A59" s="30" t="s">
        <v>6181</v>
      </c>
      <c r="B59" s="30" t="s">
        <v>6239</v>
      </c>
      <c r="C59" s="3">
        <v>40</v>
      </c>
      <c r="D59" s="35" t="s">
        <v>6245</v>
      </c>
      <c r="L59" s="3" t="s">
        <v>21</v>
      </c>
      <c r="S59">
        <v>1</v>
      </c>
      <c r="T59">
        <v>44</v>
      </c>
      <c r="AA59" t="s">
        <v>166</v>
      </c>
      <c r="AB59" s="35" t="s">
        <v>6246</v>
      </c>
    </row>
    <row r="60" spans="1:28" ht="15" customHeight="1" x14ac:dyDescent="0.2">
      <c r="A60" s="30" t="s">
        <v>6181</v>
      </c>
      <c r="B60" s="30" t="s">
        <v>6239</v>
      </c>
      <c r="C60" s="3">
        <v>41</v>
      </c>
      <c r="D60" s="37" t="s">
        <v>1740</v>
      </c>
      <c r="L60" s="3" t="s">
        <v>21</v>
      </c>
      <c r="S60">
        <v>15</v>
      </c>
      <c r="T60">
        <v>250</v>
      </c>
      <c r="AA60" t="s">
        <v>166</v>
      </c>
      <c r="AB60" t="s">
        <v>1741</v>
      </c>
    </row>
    <row r="61" spans="1:28" ht="15" customHeight="1" x14ac:dyDescent="0.2">
      <c r="A61" s="30" t="s">
        <v>6181</v>
      </c>
      <c r="B61" s="30" t="s">
        <v>6239</v>
      </c>
      <c r="C61" s="3">
        <v>42</v>
      </c>
      <c r="D61" s="37" t="s">
        <v>6247</v>
      </c>
      <c r="L61" s="3" t="s">
        <v>21</v>
      </c>
      <c r="S61">
        <v>30</v>
      </c>
      <c r="T61">
        <v>45</v>
      </c>
      <c r="AA61" t="s">
        <v>166</v>
      </c>
      <c r="AB61" t="s">
        <v>6248</v>
      </c>
    </row>
    <row r="62" spans="1:28" ht="15" customHeight="1" x14ac:dyDescent="0.2">
      <c r="A62" s="30" t="s">
        <v>6181</v>
      </c>
      <c r="B62" s="30" t="s">
        <v>6239</v>
      </c>
      <c r="C62" s="3">
        <v>43</v>
      </c>
      <c r="D62" s="35" t="s">
        <v>6249</v>
      </c>
      <c r="L62" s="3" t="s">
        <v>21</v>
      </c>
      <c r="AA62" t="s">
        <v>166</v>
      </c>
      <c r="AB62" s="35" t="s">
        <v>6250</v>
      </c>
    </row>
    <row r="63" spans="1:28" ht="15" customHeight="1" x14ac:dyDescent="0.2">
      <c r="A63" s="30" t="s">
        <v>6181</v>
      </c>
      <c r="B63" s="30" t="s">
        <v>6239</v>
      </c>
      <c r="C63" s="3">
        <v>44</v>
      </c>
      <c r="D63" s="35" t="s">
        <v>6251</v>
      </c>
      <c r="L63" s="3" t="s">
        <v>14</v>
      </c>
      <c r="O63" s="3" t="s">
        <v>6107</v>
      </c>
      <c r="AA63" t="s">
        <v>166</v>
      </c>
      <c r="AB63" s="35" t="s">
        <v>6252</v>
      </c>
    </row>
    <row r="64" spans="1:28" ht="15" customHeight="1" x14ac:dyDescent="0.2">
      <c r="A64" s="30" t="s">
        <v>6181</v>
      </c>
      <c r="B64" s="30" t="s">
        <v>6239</v>
      </c>
      <c r="C64" s="3">
        <v>45</v>
      </c>
      <c r="D64" s="35" t="s">
        <v>6253</v>
      </c>
      <c r="L64" s="3" t="s">
        <v>18</v>
      </c>
      <c r="O64" s="3" t="s">
        <v>17</v>
      </c>
      <c r="AA64" t="s">
        <v>166</v>
      </c>
      <c r="AB64" s="35" t="s">
        <v>6254</v>
      </c>
    </row>
    <row r="65" spans="1:28" ht="15" customHeight="1" x14ac:dyDescent="0.2">
      <c r="A65" s="30" t="s">
        <v>6181</v>
      </c>
      <c r="B65" s="30" t="s">
        <v>6239</v>
      </c>
      <c r="C65" s="3" t="s">
        <v>1028</v>
      </c>
      <c r="D65" s="30" t="s">
        <v>6253</v>
      </c>
      <c r="N65" s="35" t="s">
        <v>6255</v>
      </c>
      <c r="AA65" t="s">
        <v>166</v>
      </c>
      <c r="AB65" s="35" t="s">
        <v>6256</v>
      </c>
    </row>
    <row r="66" spans="1:28" ht="15" customHeight="1" x14ac:dyDescent="0.2">
      <c r="A66" s="30" t="s">
        <v>6181</v>
      </c>
      <c r="B66" s="30" t="s">
        <v>6239</v>
      </c>
      <c r="C66" s="3" t="s">
        <v>1028</v>
      </c>
      <c r="D66" s="30" t="s">
        <v>6253</v>
      </c>
      <c r="N66" s="35" t="s">
        <v>6257</v>
      </c>
      <c r="AA66" t="s">
        <v>166</v>
      </c>
      <c r="AB66" s="35" t="s">
        <v>6258</v>
      </c>
    </row>
    <row r="67" spans="1:28" ht="15" customHeight="1" x14ac:dyDescent="0.2">
      <c r="A67" s="30" t="s">
        <v>6181</v>
      </c>
      <c r="B67" s="30" t="s">
        <v>6239</v>
      </c>
      <c r="C67" s="3">
        <v>46</v>
      </c>
      <c r="D67" s="35" t="s">
        <v>6259</v>
      </c>
      <c r="L67" s="3" t="s">
        <v>18</v>
      </c>
      <c r="O67" s="3" t="s">
        <v>17</v>
      </c>
      <c r="AA67" t="s">
        <v>166</v>
      </c>
      <c r="AB67" s="35" t="s">
        <v>6260</v>
      </c>
    </row>
    <row r="68" spans="1:28" ht="15" customHeight="1" x14ac:dyDescent="0.2">
      <c r="A68" s="30" t="s">
        <v>6181</v>
      </c>
      <c r="B68" s="30" t="s">
        <v>6239</v>
      </c>
      <c r="C68" s="3" t="s">
        <v>1028</v>
      </c>
      <c r="D68" s="30" t="s">
        <v>6259</v>
      </c>
      <c r="N68" s="35" t="s">
        <v>5685</v>
      </c>
    </row>
    <row r="69" spans="1:28" ht="15" customHeight="1" x14ac:dyDescent="0.2">
      <c r="A69" s="30" t="s">
        <v>6181</v>
      </c>
      <c r="B69" s="30" t="s">
        <v>6239</v>
      </c>
      <c r="C69" s="3" t="s">
        <v>1028</v>
      </c>
      <c r="D69" s="30" t="s">
        <v>6259</v>
      </c>
      <c r="N69" s="35" t="s">
        <v>6261</v>
      </c>
    </row>
    <row r="70" spans="1:28" ht="15" customHeight="1" x14ac:dyDescent="0.2">
      <c r="A70" s="30" t="s">
        <v>6181</v>
      </c>
      <c r="B70" s="30" t="s">
        <v>6239</v>
      </c>
      <c r="C70" s="3" t="s">
        <v>1028</v>
      </c>
      <c r="D70" s="30" t="s">
        <v>6259</v>
      </c>
      <c r="N70" s="35" t="s">
        <v>6262</v>
      </c>
    </row>
    <row r="71" spans="1:28" ht="15" customHeight="1" x14ac:dyDescent="0.2">
      <c r="A71" s="30" t="s">
        <v>6181</v>
      </c>
      <c r="B71" s="30" t="s">
        <v>6239</v>
      </c>
      <c r="C71" s="3" t="s">
        <v>1028</v>
      </c>
      <c r="D71" s="30" t="s">
        <v>6259</v>
      </c>
      <c r="N71" s="35" t="s">
        <v>6263</v>
      </c>
    </row>
    <row r="72" spans="1:28" ht="15" customHeight="1" x14ac:dyDescent="0.2">
      <c r="A72" s="30" t="s">
        <v>6181</v>
      </c>
      <c r="B72" s="30" t="s">
        <v>6239</v>
      </c>
      <c r="C72" s="3" t="s">
        <v>1028</v>
      </c>
      <c r="D72" s="12" t="s">
        <v>6264</v>
      </c>
      <c r="Y72" t="s">
        <v>6265</v>
      </c>
    </row>
    <row r="73" spans="1:28" ht="15" customHeight="1" x14ac:dyDescent="0.2">
      <c r="A73" s="30" t="s">
        <v>6181</v>
      </c>
      <c r="B73" s="30" t="s">
        <v>6239</v>
      </c>
      <c r="C73" s="3" t="s">
        <v>1028</v>
      </c>
      <c r="D73" s="12" t="s">
        <v>6266</v>
      </c>
      <c r="Y73" t="s">
        <v>6265</v>
      </c>
    </row>
    <row r="74" spans="1:28" ht="15" customHeight="1" x14ac:dyDescent="0.2">
      <c r="A74" s="30" t="s">
        <v>6181</v>
      </c>
      <c r="B74" s="30" t="s">
        <v>6239</v>
      </c>
      <c r="C74" s="3" t="s">
        <v>1028</v>
      </c>
      <c r="D74" s="12" t="s">
        <v>6267</v>
      </c>
      <c r="Y74" t="s">
        <v>6265</v>
      </c>
      <c r="AA74" t="s">
        <v>166</v>
      </c>
      <c r="AB74" t="s">
        <v>6268</v>
      </c>
    </row>
    <row r="75" spans="1:28" ht="15" customHeight="1" x14ac:dyDescent="0.2">
      <c r="A75" s="30" t="s">
        <v>6181</v>
      </c>
      <c r="B75" s="30" t="s">
        <v>6239</v>
      </c>
      <c r="C75" s="3">
        <v>47</v>
      </c>
      <c r="D75" s="35" t="s">
        <v>6269</v>
      </c>
      <c r="L75" s="3" t="s">
        <v>21</v>
      </c>
      <c r="AA75" t="s">
        <v>166</v>
      </c>
      <c r="AB75" s="35" t="s">
        <v>6270</v>
      </c>
    </row>
    <row r="76" spans="1:28" ht="15" customHeight="1" x14ac:dyDescent="0.2">
      <c r="A76" s="30" t="s">
        <v>6181</v>
      </c>
      <c r="B76" s="30" t="s">
        <v>6239</v>
      </c>
      <c r="C76" s="3">
        <v>48</v>
      </c>
      <c r="D76" s="35" t="s">
        <v>6271</v>
      </c>
      <c r="L76" s="3" t="s">
        <v>18</v>
      </c>
      <c r="N76" t="s">
        <v>6191</v>
      </c>
      <c r="O76" s="3" t="s">
        <v>6192</v>
      </c>
      <c r="AA76" t="s">
        <v>166</v>
      </c>
      <c r="AB76" s="35" t="s">
        <v>6272</v>
      </c>
    </row>
    <row r="77" spans="1:28" ht="15" customHeight="1" x14ac:dyDescent="0.2">
      <c r="A77" s="30" t="s">
        <v>6181</v>
      </c>
      <c r="B77" s="30" t="s">
        <v>6239</v>
      </c>
      <c r="C77" s="3">
        <v>49</v>
      </c>
      <c r="D77" s="35" t="s">
        <v>6273</v>
      </c>
      <c r="L77" s="11" t="s">
        <v>14</v>
      </c>
      <c r="O77" s="3" t="s">
        <v>6107</v>
      </c>
      <c r="AA77" t="s">
        <v>166</v>
      </c>
      <c r="AB77" s="35" t="s">
        <v>6274</v>
      </c>
    </row>
    <row r="78" spans="1:28" ht="15" customHeight="1" x14ac:dyDescent="0.2">
      <c r="A78" s="30" t="s">
        <v>6181</v>
      </c>
      <c r="B78" s="30" t="s">
        <v>6239</v>
      </c>
      <c r="C78" s="3">
        <v>50</v>
      </c>
      <c r="D78" s="35" t="s">
        <v>6275</v>
      </c>
      <c r="L78" s="11" t="s">
        <v>14</v>
      </c>
      <c r="O78" s="3" t="s">
        <v>6107</v>
      </c>
      <c r="AA78" t="s">
        <v>166</v>
      </c>
      <c r="AB78" s="35" t="s">
        <v>6276</v>
      </c>
    </row>
    <row r="79" spans="1:28" ht="15" customHeight="1" x14ac:dyDescent="0.2">
      <c r="A79" s="30" t="s">
        <v>6181</v>
      </c>
      <c r="B79" s="30" t="s">
        <v>6239</v>
      </c>
      <c r="C79" s="3">
        <v>51</v>
      </c>
      <c r="D79" s="35" t="s">
        <v>6277</v>
      </c>
      <c r="L79" s="3" t="s">
        <v>14</v>
      </c>
      <c r="O79" s="3" t="s">
        <v>6107</v>
      </c>
      <c r="AA79" t="s">
        <v>166</v>
      </c>
      <c r="AB79" s="35" t="s">
        <v>6278</v>
      </c>
    </row>
    <row r="80" spans="1:28" ht="15" customHeight="1" x14ac:dyDescent="0.2">
      <c r="A80" s="30" t="s">
        <v>6181</v>
      </c>
      <c r="B80" s="30" t="s">
        <v>6239</v>
      </c>
      <c r="C80" s="3">
        <v>52</v>
      </c>
      <c r="D80" s="35" t="s">
        <v>6279</v>
      </c>
      <c r="L80" s="3" t="s">
        <v>14</v>
      </c>
      <c r="O80" s="3" t="s">
        <v>6107</v>
      </c>
      <c r="AA80" t="s">
        <v>166</v>
      </c>
      <c r="AB80" s="35" t="s">
        <v>6280</v>
      </c>
    </row>
    <row r="81" spans="1:28" ht="15" customHeight="1" x14ac:dyDescent="0.2">
      <c r="A81" s="30" t="s">
        <v>6181</v>
      </c>
      <c r="B81" t="s">
        <v>6281</v>
      </c>
      <c r="D81"/>
      <c r="AA81" t="s">
        <v>166</v>
      </c>
      <c r="AB81" t="s">
        <v>6282</v>
      </c>
    </row>
    <row r="82" spans="1:28" ht="15" customHeight="1" x14ac:dyDescent="0.2">
      <c r="A82" s="30" t="s">
        <v>6181</v>
      </c>
      <c r="B82" s="30" t="s">
        <v>6281</v>
      </c>
      <c r="C82" s="3">
        <v>53</v>
      </c>
      <c r="D82" s="35" t="s">
        <v>6283</v>
      </c>
      <c r="L82" s="3" t="s">
        <v>14</v>
      </c>
      <c r="O82" s="3" t="s">
        <v>6107</v>
      </c>
      <c r="AA82" t="s">
        <v>166</v>
      </c>
      <c r="AB82" s="35" t="s">
        <v>6284</v>
      </c>
    </row>
    <row r="83" spans="1:28" ht="15" customHeight="1" x14ac:dyDescent="0.2">
      <c r="A83" s="30" t="s">
        <v>6181</v>
      </c>
      <c r="B83" s="30" t="s">
        <v>6281</v>
      </c>
      <c r="C83" s="3">
        <v>54</v>
      </c>
      <c r="D83" s="35" t="s">
        <v>6285</v>
      </c>
      <c r="L83" s="11" t="s">
        <v>14</v>
      </c>
      <c r="O83" s="3" t="s">
        <v>6107</v>
      </c>
      <c r="AA83" t="s">
        <v>166</v>
      </c>
      <c r="AB83" s="35" t="s">
        <v>6286</v>
      </c>
    </row>
    <row r="84" spans="1:28" ht="15" customHeight="1" x14ac:dyDescent="0.2">
      <c r="A84" s="30" t="s">
        <v>6181</v>
      </c>
      <c r="B84" s="30" t="s">
        <v>6281</v>
      </c>
      <c r="C84" s="3">
        <v>55</v>
      </c>
      <c r="D84" s="35" t="s">
        <v>6287</v>
      </c>
      <c r="L84" s="3" t="s">
        <v>21</v>
      </c>
      <c r="S84">
        <v>0</v>
      </c>
      <c r="T84">
        <v>20</v>
      </c>
      <c r="AA84" t="s">
        <v>166</v>
      </c>
      <c r="AB84" s="35" t="s">
        <v>6288</v>
      </c>
    </row>
    <row r="85" spans="1:28" ht="15" customHeight="1" x14ac:dyDescent="0.2">
      <c r="A85" s="30" t="s">
        <v>6181</v>
      </c>
      <c r="B85" s="30" t="s">
        <v>6281</v>
      </c>
      <c r="C85" s="3">
        <v>56</v>
      </c>
      <c r="D85" s="35" t="s">
        <v>6289</v>
      </c>
      <c r="L85" s="11" t="s">
        <v>14</v>
      </c>
      <c r="O85" s="3" t="s">
        <v>6107</v>
      </c>
      <c r="AA85" t="s">
        <v>166</v>
      </c>
      <c r="AB85" s="35" t="s">
        <v>6290</v>
      </c>
    </row>
    <row r="86" spans="1:28" ht="15" customHeight="1" x14ac:dyDescent="0.2">
      <c r="A86" s="30" t="s">
        <v>6181</v>
      </c>
      <c r="B86" s="30" t="s">
        <v>6281</v>
      </c>
      <c r="C86" s="3">
        <v>57</v>
      </c>
      <c r="D86" s="35" t="s">
        <v>6291</v>
      </c>
      <c r="L86" s="11" t="s">
        <v>14</v>
      </c>
      <c r="O86" s="3" t="s">
        <v>6107</v>
      </c>
      <c r="AA86" t="s">
        <v>166</v>
      </c>
      <c r="AB86" s="35" t="s">
        <v>6292</v>
      </c>
    </row>
    <row r="87" spans="1:28" ht="15" customHeight="1" x14ac:dyDescent="0.2">
      <c r="A87" s="30" t="s">
        <v>6181</v>
      </c>
      <c r="B87" s="30" t="s">
        <v>6281</v>
      </c>
      <c r="C87" s="3">
        <v>58</v>
      </c>
      <c r="D87" s="35" t="s">
        <v>6293</v>
      </c>
      <c r="L87" s="3" t="s">
        <v>14</v>
      </c>
      <c r="O87" s="3" t="s">
        <v>6107</v>
      </c>
      <c r="AA87" t="s">
        <v>166</v>
      </c>
      <c r="AB87" s="35" t="s">
        <v>6294</v>
      </c>
    </row>
    <row r="88" spans="1:28" ht="15" customHeight="1" x14ac:dyDescent="0.2">
      <c r="A88" s="30" t="s">
        <v>6181</v>
      </c>
      <c r="B88" s="30" t="s">
        <v>6281</v>
      </c>
      <c r="C88" s="3">
        <v>59</v>
      </c>
      <c r="D88" s="35" t="s">
        <v>6295</v>
      </c>
      <c r="L88" s="3" t="s">
        <v>18</v>
      </c>
      <c r="O88" s="3" t="s">
        <v>17</v>
      </c>
      <c r="AA88" t="s">
        <v>166</v>
      </c>
      <c r="AB88" s="35" t="s">
        <v>6296</v>
      </c>
    </row>
    <row r="89" spans="1:28" ht="15" customHeight="1" x14ac:dyDescent="0.2">
      <c r="A89" s="30" t="s">
        <v>6181</v>
      </c>
      <c r="B89" s="30" t="s">
        <v>6281</v>
      </c>
      <c r="C89" s="3" t="s">
        <v>1028</v>
      </c>
      <c r="D89" s="30" t="s">
        <v>6295</v>
      </c>
      <c r="N89" s="35" t="s">
        <v>6297</v>
      </c>
      <c r="AA89" t="s">
        <v>166</v>
      </c>
      <c r="AB89" s="35" t="s">
        <v>6298</v>
      </c>
    </row>
    <row r="90" spans="1:28" ht="15" customHeight="1" x14ac:dyDescent="0.2">
      <c r="A90" s="30" t="s">
        <v>6181</v>
      </c>
      <c r="B90" s="30" t="s">
        <v>6281</v>
      </c>
      <c r="C90" s="3" t="s">
        <v>1028</v>
      </c>
      <c r="D90" s="30" t="s">
        <v>6295</v>
      </c>
      <c r="N90" s="35" t="s">
        <v>6299</v>
      </c>
      <c r="AA90" t="s">
        <v>166</v>
      </c>
      <c r="AB90" s="35" t="s">
        <v>6300</v>
      </c>
    </row>
    <row r="91" spans="1:28" ht="15" customHeight="1" x14ac:dyDescent="0.2">
      <c r="A91" s="30" t="s">
        <v>6181</v>
      </c>
      <c r="B91" s="30" t="s">
        <v>6281</v>
      </c>
      <c r="C91" s="3">
        <v>60</v>
      </c>
      <c r="D91" s="35" t="s">
        <v>6301</v>
      </c>
      <c r="G91" s="3" t="s">
        <v>6302</v>
      </c>
      <c r="L91" s="3" t="s">
        <v>38</v>
      </c>
      <c r="N91"/>
      <c r="P91" s="3" t="s">
        <v>6303</v>
      </c>
      <c r="Y91" t="s">
        <v>6304</v>
      </c>
      <c r="AA91" t="s">
        <v>166</v>
      </c>
      <c r="AB91" s="35" t="s">
        <v>6305</v>
      </c>
    </row>
    <row r="92" spans="1:28" ht="15" customHeight="1" x14ac:dyDescent="0.2">
      <c r="A92" s="30" t="s">
        <v>6181</v>
      </c>
      <c r="B92" s="30" t="s">
        <v>6281</v>
      </c>
      <c r="C92" s="3">
        <v>63</v>
      </c>
      <c r="D92" s="35" t="s">
        <v>6306</v>
      </c>
      <c r="L92" s="3" t="s">
        <v>18</v>
      </c>
      <c r="N92" t="s">
        <v>6191</v>
      </c>
      <c r="O92" s="3" t="s">
        <v>6307</v>
      </c>
      <c r="AA92" t="s">
        <v>166</v>
      </c>
      <c r="AB92" s="35" t="s">
        <v>6308</v>
      </c>
    </row>
    <row r="93" spans="1:28" ht="15" customHeight="1" x14ac:dyDescent="0.2">
      <c r="A93" s="30" t="s">
        <v>6181</v>
      </c>
      <c r="B93" s="30" t="s">
        <v>6281</v>
      </c>
      <c r="C93" s="3">
        <v>64</v>
      </c>
      <c r="D93" s="35" t="s">
        <v>6309</v>
      </c>
      <c r="L93" s="3" t="s">
        <v>18</v>
      </c>
      <c r="N93"/>
      <c r="O93" s="3" t="s">
        <v>17</v>
      </c>
      <c r="Y93" t="s">
        <v>6310</v>
      </c>
      <c r="AA93" t="s">
        <v>166</v>
      </c>
      <c r="AB93" s="35" t="s">
        <v>6311</v>
      </c>
    </row>
    <row r="94" spans="1:28" ht="15" customHeight="1" x14ac:dyDescent="0.2">
      <c r="A94" s="30" t="s">
        <v>6181</v>
      </c>
      <c r="B94" s="30" t="s">
        <v>6281</v>
      </c>
      <c r="C94" s="3" t="s">
        <v>1028</v>
      </c>
      <c r="D94" s="30" t="s">
        <v>6309</v>
      </c>
      <c r="N94" s="35" t="s">
        <v>6312</v>
      </c>
    </row>
    <row r="95" spans="1:28" ht="15" customHeight="1" x14ac:dyDescent="0.2">
      <c r="A95" s="30" t="s">
        <v>6181</v>
      </c>
      <c r="B95" s="30" t="s">
        <v>6281</v>
      </c>
      <c r="C95" s="3" t="s">
        <v>1028</v>
      </c>
      <c r="D95" s="30" t="s">
        <v>6309</v>
      </c>
      <c r="N95" s="35" t="s">
        <v>6313</v>
      </c>
    </row>
    <row r="96" spans="1:28" ht="15" customHeight="1" x14ac:dyDescent="0.2">
      <c r="A96" s="30" t="s">
        <v>6181</v>
      </c>
      <c r="B96" s="30" t="s">
        <v>6281</v>
      </c>
      <c r="C96" s="3" t="s">
        <v>1028</v>
      </c>
      <c r="D96" s="30" t="s">
        <v>6309</v>
      </c>
      <c r="N96" s="35" t="s">
        <v>6314</v>
      </c>
    </row>
    <row r="97" spans="1:28" ht="15" customHeight="1" x14ac:dyDescent="0.2">
      <c r="A97" s="30" t="s">
        <v>6181</v>
      </c>
      <c r="B97" s="30" t="s">
        <v>6281</v>
      </c>
      <c r="C97" s="3">
        <v>65</v>
      </c>
      <c r="D97" s="35" t="s">
        <v>6315</v>
      </c>
      <c r="L97" s="3" t="s">
        <v>18</v>
      </c>
      <c r="N97" t="s">
        <v>6191</v>
      </c>
      <c r="O97" s="3" t="s">
        <v>6307</v>
      </c>
      <c r="AA97" t="s">
        <v>166</v>
      </c>
      <c r="AB97" s="35" t="s">
        <v>6316</v>
      </c>
    </row>
    <row r="98" spans="1:28" ht="15" customHeight="1" x14ac:dyDescent="0.2">
      <c r="A98" s="30" t="s">
        <v>6181</v>
      </c>
      <c r="B98" s="30" t="s">
        <v>6281</v>
      </c>
      <c r="C98" s="3">
        <v>66</v>
      </c>
      <c r="D98" s="35" t="s">
        <v>6317</v>
      </c>
      <c r="L98" s="3" t="s">
        <v>18</v>
      </c>
      <c r="N98" t="s">
        <v>6191</v>
      </c>
      <c r="O98" s="3" t="s">
        <v>6307</v>
      </c>
      <c r="P98" s="3" t="s">
        <v>6318</v>
      </c>
      <c r="AA98" t="s">
        <v>166</v>
      </c>
      <c r="AB98" s="35" t="s">
        <v>6319</v>
      </c>
    </row>
    <row r="99" spans="1:28" ht="15" customHeight="1" x14ac:dyDescent="0.2">
      <c r="A99" s="30" t="s">
        <v>6181</v>
      </c>
      <c r="B99" s="30" t="s">
        <v>6281</v>
      </c>
      <c r="C99" s="3">
        <v>67</v>
      </c>
      <c r="D99" s="35" t="s">
        <v>6320</v>
      </c>
      <c r="L99" s="3" t="s">
        <v>18</v>
      </c>
      <c r="N99" t="s">
        <v>6191</v>
      </c>
      <c r="O99" s="3" t="s">
        <v>6307</v>
      </c>
      <c r="P99" s="3" t="s">
        <v>6318</v>
      </c>
      <c r="AA99" t="s">
        <v>166</v>
      </c>
      <c r="AB99" s="35" t="s">
        <v>6321</v>
      </c>
    </row>
    <row r="100" spans="1:28" ht="15" customHeight="1" x14ac:dyDescent="0.2">
      <c r="A100" s="30" t="s">
        <v>6181</v>
      </c>
      <c r="B100" s="30" t="s">
        <v>6281</v>
      </c>
      <c r="C100" s="3" t="s">
        <v>1028</v>
      </c>
      <c r="D100" s="36" t="s">
        <v>6322</v>
      </c>
      <c r="L100" s="3" t="s">
        <v>18</v>
      </c>
      <c r="N100"/>
      <c r="O100" s="3" t="s">
        <v>22</v>
      </c>
      <c r="Y100" t="s">
        <v>6323</v>
      </c>
      <c r="AA100" t="s">
        <v>166</v>
      </c>
      <c r="AB100" s="35" t="s">
        <v>6324</v>
      </c>
    </row>
    <row r="101" spans="1:28" ht="15" customHeight="1" x14ac:dyDescent="0.2">
      <c r="A101" s="30" t="s">
        <v>6181</v>
      </c>
      <c r="B101" s="30" t="s">
        <v>6281</v>
      </c>
      <c r="C101" s="3">
        <v>68</v>
      </c>
      <c r="D101" s="30" t="s">
        <v>6322</v>
      </c>
      <c r="N101" s="35" t="s">
        <v>6325</v>
      </c>
      <c r="AA101" t="s">
        <v>166</v>
      </c>
      <c r="AB101" s="35" t="s">
        <v>6326</v>
      </c>
    </row>
    <row r="102" spans="1:28" ht="15" customHeight="1" x14ac:dyDescent="0.2">
      <c r="A102" s="30" t="s">
        <v>6181</v>
      </c>
      <c r="B102" s="30" t="s">
        <v>6281</v>
      </c>
      <c r="C102" s="3">
        <v>69</v>
      </c>
      <c r="D102" s="30" t="s">
        <v>6322</v>
      </c>
      <c r="N102" s="35" t="s">
        <v>6327</v>
      </c>
      <c r="AA102" t="s">
        <v>166</v>
      </c>
      <c r="AB102" s="35" t="s">
        <v>6328</v>
      </c>
    </row>
    <row r="103" spans="1:28" ht="15" customHeight="1" x14ac:dyDescent="0.2">
      <c r="A103" s="30" t="s">
        <v>6181</v>
      </c>
      <c r="B103" s="30" t="s">
        <v>6281</v>
      </c>
      <c r="C103" s="3">
        <v>70</v>
      </c>
      <c r="D103" s="30" t="s">
        <v>6322</v>
      </c>
      <c r="N103" s="35" t="s">
        <v>6329</v>
      </c>
      <c r="AA103" t="s">
        <v>166</v>
      </c>
      <c r="AB103" s="35" t="s">
        <v>6330</v>
      </c>
    </row>
    <row r="104" spans="1:28" ht="15" customHeight="1" x14ac:dyDescent="0.2">
      <c r="A104" s="30" t="s">
        <v>6181</v>
      </c>
      <c r="B104" s="30" t="s">
        <v>6281</v>
      </c>
      <c r="C104" s="3">
        <v>71</v>
      </c>
      <c r="D104" s="30" t="s">
        <v>6322</v>
      </c>
      <c r="N104" s="35" t="s">
        <v>6331</v>
      </c>
      <c r="AA104" t="s">
        <v>166</v>
      </c>
      <c r="AB104" s="35" t="s">
        <v>6332</v>
      </c>
    </row>
    <row r="105" spans="1:28" ht="15" customHeight="1" x14ac:dyDescent="0.2">
      <c r="A105" s="30" t="s">
        <v>6181</v>
      </c>
      <c r="B105" s="30" t="s">
        <v>6281</v>
      </c>
      <c r="C105" s="3">
        <v>72</v>
      </c>
      <c r="D105" s="35" t="s">
        <v>6333</v>
      </c>
      <c r="L105" s="3" t="s">
        <v>38</v>
      </c>
      <c r="N105"/>
      <c r="O105" s="3" t="s">
        <v>6334</v>
      </c>
      <c r="T105" t="s">
        <v>6335</v>
      </c>
      <c r="AA105" t="s">
        <v>166</v>
      </c>
      <c r="AB105" s="35" t="s">
        <v>6336</v>
      </c>
    </row>
    <row r="106" spans="1:28" ht="15" customHeight="1" x14ac:dyDescent="0.2">
      <c r="A106" s="30" t="s">
        <v>6181</v>
      </c>
      <c r="B106" s="30" t="s">
        <v>6281</v>
      </c>
      <c r="C106" s="3">
        <v>73</v>
      </c>
      <c r="D106" s="35" t="s">
        <v>6337</v>
      </c>
      <c r="G106" t="s">
        <v>6338</v>
      </c>
      <c r="H106"/>
      <c r="L106" s="3" t="s">
        <v>21</v>
      </c>
      <c r="N106"/>
      <c r="AA106" t="s">
        <v>166</v>
      </c>
      <c r="AB106" s="35" t="s">
        <v>6339</v>
      </c>
    </row>
  </sheetData>
  <phoneticPr fontId="16" type="noConversion"/>
  <dataValidations count="1">
    <dataValidation type="list" allowBlank="1" showInputMessage="1" showErrorMessage="1" sqref="L2:L272" xr:uid="{F48F2E0B-93D2-4260-9BED-DA01A81D6BF6}">
      <formula1>" Boolean,Coded,Complex,Date,Date,Datetime,Document,None,Numeric,Rule,Structured-Numeric,Text,Time"</formula1>
    </dataValidation>
  </dataValidations>
  <hyperlinks>
    <hyperlink ref="I1" r:id="rId1" location="/orgs/CIEL/sources/CIEL/" xr:uid="{D0F72963-1121-4CC4-A947-1DA964097272}"/>
    <hyperlink ref="J1" r:id="rId2" location="/orgs/MSFOCP/sources/MSFOCP/" xr:uid="{440ECBAD-3394-4C83-B7B7-5436029A337B}"/>
    <hyperlink ref="K1" r:id="rId3" location="/orgs/MSFOCG/sources/MSFOCG/" xr:uid="{36C0E184-83E2-4EBF-B976-DDA7228EF608}"/>
    <hyperlink ref="L1" r:id="rId4" location="/orgs/OCL/sources/Datatypes/" xr:uid="{1D7BB724-750E-4AD1-A268-3762D2C2F615}"/>
    <hyperlink ref="M1" r:id="rId5" location="/orgs/OCL/sources/Classes/" xr:uid="{FD15074F-C4A4-46A7-8ECF-39CBE1DC665E}"/>
  </hyperlinks>
  <pageMargins left="0.7" right="0.7" top="0.75" bottom="0.75" header="0.3" footer="0.3"/>
  <pageSetup paperSize="9" orientation="portrait" verticalDpi="0"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D39D1-8F9B-468F-A62B-612A15FFEB77}">
  <dimension ref="A1:H30"/>
  <sheetViews>
    <sheetView workbookViewId="0">
      <selection activeCell="H12" sqref="H12"/>
    </sheetView>
  </sheetViews>
  <sheetFormatPr baseColWidth="10" defaultColWidth="8.6640625" defaultRowHeight="15" x14ac:dyDescent="0.2"/>
  <cols>
    <col min="1" max="1" width="17.6640625" bestFit="1" customWidth="1"/>
    <col min="2" max="2" width="27.5" bestFit="1" customWidth="1"/>
    <col min="6" max="6" width="19.6640625" customWidth="1"/>
    <col min="7" max="7" width="18.6640625" customWidth="1"/>
    <col min="8" max="8" width="17.33203125" customWidth="1"/>
  </cols>
  <sheetData>
    <row r="1" spans="1:8" x14ac:dyDescent="0.2">
      <c r="A1" s="1" t="s">
        <v>9</v>
      </c>
      <c r="E1" s="118" t="s">
        <v>10</v>
      </c>
      <c r="F1" s="1" t="s">
        <v>11</v>
      </c>
      <c r="G1" s="1" t="s">
        <v>12</v>
      </c>
      <c r="H1" s="1" t="s">
        <v>13</v>
      </c>
    </row>
    <row r="2" spans="1:8" x14ac:dyDescent="0.2">
      <c r="A2" t="s">
        <v>14</v>
      </c>
      <c r="B2" t="s">
        <v>15</v>
      </c>
      <c r="E2" t="s">
        <v>16</v>
      </c>
      <c r="F2" t="s">
        <v>14</v>
      </c>
      <c r="G2" t="s">
        <v>17</v>
      </c>
      <c r="H2">
        <v>50</v>
      </c>
    </row>
    <row r="3" spans="1:8" x14ac:dyDescent="0.2">
      <c r="A3" t="s">
        <v>18</v>
      </c>
      <c r="B3" t="s">
        <v>19</v>
      </c>
      <c r="E3" t="s">
        <v>20</v>
      </c>
      <c r="F3" t="s">
        <v>21</v>
      </c>
      <c r="G3" t="s">
        <v>22</v>
      </c>
      <c r="H3">
        <v>255</v>
      </c>
    </row>
    <row r="4" spans="1:8" x14ac:dyDescent="0.2">
      <c r="A4" t="s">
        <v>21</v>
      </c>
      <c r="B4" t="s">
        <v>23</v>
      </c>
      <c r="E4" t="s">
        <v>24</v>
      </c>
      <c r="F4" t="s">
        <v>25</v>
      </c>
      <c r="G4" t="s">
        <v>26</v>
      </c>
      <c r="H4">
        <v>3000</v>
      </c>
    </row>
    <row r="5" spans="1:8" x14ac:dyDescent="0.2">
      <c r="A5" t="s">
        <v>25</v>
      </c>
      <c r="B5" t="s">
        <v>27</v>
      </c>
      <c r="E5" t="s">
        <v>28</v>
      </c>
      <c r="F5" t="s">
        <v>29</v>
      </c>
      <c r="G5" t="s">
        <v>30</v>
      </c>
    </row>
    <row r="6" spans="1:8" x14ac:dyDescent="0.2">
      <c r="A6" t="s">
        <v>29</v>
      </c>
      <c r="B6" t="s">
        <v>31</v>
      </c>
      <c r="E6" t="s">
        <v>32</v>
      </c>
      <c r="F6" t="s">
        <v>25</v>
      </c>
      <c r="G6" t="s">
        <v>33</v>
      </c>
    </row>
    <row r="7" spans="1:8" x14ac:dyDescent="0.2">
      <c r="A7" t="s">
        <v>34</v>
      </c>
      <c r="B7" t="s">
        <v>35</v>
      </c>
      <c r="E7" t="s">
        <v>36</v>
      </c>
      <c r="F7" t="s">
        <v>14</v>
      </c>
      <c r="G7" t="s">
        <v>37</v>
      </c>
    </row>
    <row r="8" spans="1:8" x14ac:dyDescent="0.2">
      <c r="A8" t="s">
        <v>38</v>
      </c>
      <c r="B8" t="s">
        <v>39</v>
      </c>
      <c r="E8" t="s">
        <v>40</v>
      </c>
      <c r="F8" t="s">
        <v>21</v>
      </c>
    </row>
    <row r="9" spans="1:8" x14ac:dyDescent="0.2">
      <c r="A9" t="s">
        <v>41</v>
      </c>
      <c r="B9" t="s">
        <v>42</v>
      </c>
    </row>
    <row r="10" spans="1:8" x14ac:dyDescent="0.2">
      <c r="A10" t="s">
        <v>43</v>
      </c>
      <c r="B10" t="s">
        <v>44</v>
      </c>
    </row>
    <row r="11" spans="1:8" x14ac:dyDescent="0.2">
      <c r="A11" t="s">
        <v>45</v>
      </c>
      <c r="B11" t="s">
        <v>46</v>
      </c>
    </row>
    <row r="12" spans="1:8" x14ac:dyDescent="0.2">
      <c r="A12" t="s">
        <v>47</v>
      </c>
      <c r="B12" t="s">
        <v>48</v>
      </c>
    </row>
    <row r="13" spans="1:8" x14ac:dyDescent="0.2">
      <c r="A13" t="s">
        <v>49</v>
      </c>
      <c r="B13" t="s">
        <v>50</v>
      </c>
    </row>
    <row r="14" spans="1:8" x14ac:dyDescent="0.2">
      <c r="B14" t="s">
        <v>51</v>
      </c>
    </row>
    <row r="15" spans="1:8" x14ac:dyDescent="0.2">
      <c r="B15" t="s">
        <v>52</v>
      </c>
    </row>
    <row r="16" spans="1:8" x14ac:dyDescent="0.2">
      <c r="B16" t="s">
        <v>53</v>
      </c>
    </row>
    <row r="17" spans="2:2" x14ac:dyDescent="0.2">
      <c r="B17" t="s">
        <v>54</v>
      </c>
    </row>
    <row r="18" spans="2:2" x14ac:dyDescent="0.2">
      <c r="B18" t="s">
        <v>55</v>
      </c>
    </row>
    <row r="19" spans="2:2" x14ac:dyDescent="0.2">
      <c r="B19" t="s">
        <v>56</v>
      </c>
    </row>
    <row r="20" spans="2:2" x14ac:dyDescent="0.2">
      <c r="B20" t="s">
        <v>57</v>
      </c>
    </row>
    <row r="21" spans="2:2" x14ac:dyDescent="0.2">
      <c r="B21" t="s">
        <v>58</v>
      </c>
    </row>
    <row r="22" spans="2:2" x14ac:dyDescent="0.2">
      <c r="B22" t="s">
        <v>59</v>
      </c>
    </row>
    <row r="23" spans="2:2" x14ac:dyDescent="0.2">
      <c r="B23" t="s">
        <v>60</v>
      </c>
    </row>
    <row r="24" spans="2:2" x14ac:dyDescent="0.2">
      <c r="B24" t="s">
        <v>61</v>
      </c>
    </row>
    <row r="25" spans="2:2" x14ac:dyDescent="0.2">
      <c r="B25" t="s">
        <v>62</v>
      </c>
    </row>
    <row r="26" spans="2:2" x14ac:dyDescent="0.2">
      <c r="B26" t="s">
        <v>63</v>
      </c>
    </row>
    <row r="27" spans="2:2" x14ac:dyDescent="0.2">
      <c r="B27" t="s">
        <v>64</v>
      </c>
    </row>
    <row r="28" spans="2:2" x14ac:dyDescent="0.2">
      <c r="B28" t="s">
        <v>65</v>
      </c>
    </row>
    <row r="29" spans="2:2" x14ac:dyDescent="0.2">
      <c r="B29" t="s">
        <v>66</v>
      </c>
    </row>
    <row r="30" spans="2:2" x14ac:dyDescent="0.2">
      <c r="B30" t="s">
        <v>67</v>
      </c>
    </row>
  </sheetData>
  <pageMargins left="0.7" right="0.7" top="0.75" bottom="0.75" header="0.3" footer="0.3"/>
  <pageSetup paperSize="9"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05F33-2030-454B-849D-BE3253F9FA81}">
  <sheetPr codeName="Sheet12">
    <tabColor rgb="FFE2EFDA"/>
    <outlinePr summaryBelow="0" summaryRight="0"/>
  </sheetPr>
  <dimension ref="A1:AB16"/>
  <sheetViews>
    <sheetView workbookViewId="0">
      <pane xSplit="4" ySplit="1" topLeftCell="G4" activePane="bottomRight" state="frozen"/>
      <selection pane="topRight"/>
      <selection pane="bottomLeft"/>
      <selection pane="bottomRight" activeCell="G4" sqref="G4:G8"/>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121</v>
      </c>
      <c r="B1" s="2" t="s">
        <v>122</v>
      </c>
      <c r="C1" s="2" t="s">
        <v>123</v>
      </c>
      <c r="D1" s="2" t="s">
        <v>6080</v>
      </c>
      <c r="E1" s="2" t="s">
        <v>151</v>
      </c>
      <c r="F1" s="2" t="s">
        <v>6081</v>
      </c>
      <c r="G1" s="2" t="s">
        <v>6082</v>
      </c>
      <c r="H1" s="2" t="s">
        <v>6083</v>
      </c>
      <c r="I1" s="7" t="s">
        <v>6084</v>
      </c>
      <c r="J1" s="7" t="s">
        <v>6085</v>
      </c>
      <c r="K1" s="7" t="s">
        <v>6086</v>
      </c>
      <c r="L1" s="32" t="s">
        <v>6164</v>
      </c>
      <c r="M1" s="32" t="s">
        <v>6087</v>
      </c>
      <c r="N1" s="2" t="s">
        <v>126</v>
      </c>
      <c r="O1" s="31" t="s">
        <v>6165</v>
      </c>
      <c r="P1" s="2" t="s">
        <v>135</v>
      </c>
      <c r="Q1" s="2" t="s">
        <v>13</v>
      </c>
      <c r="R1" s="2" t="s">
        <v>6088</v>
      </c>
      <c r="S1" s="2" t="s">
        <v>133</v>
      </c>
      <c r="T1" s="2" t="s">
        <v>6089</v>
      </c>
      <c r="U1" s="2" t="s">
        <v>136</v>
      </c>
      <c r="V1" s="2" t="s">
        <v>137</v>
      </c>
      <c r="W1" s="2" t="s">
        <v>138</v>
      </c>
      <c r="X1" s="2" t="s">
        <v>129</v>
      </c>
      <c r="Y1" s="2" t="s">
        <v>150</v>
      </c>
      <c r="Z1" s="2" t="s">
        <v>151</v>
      </c>
      <c r="AA1" s="2" t="s">
        <v>139</v>
      </c>
      <c r="AB1" s="2" t="s">
        <v>6166</v>
      </c>
    </row>
    <row r="2" spans="1:28" ht="15" customHeight="1" x14ac:dyDescent="0.2">
      <c r="A2" s="3" t="s">
        <v>1490</v>
      </c>
      <c r="D2" s="22"/>
      <c r="AA2" t="s">
        <v>166</v>
      </c>
      <c r="AB2" t="s">
        <v>6340</v>
      </c>
    </row>
    <row r="3" spans="1:28" ht="15" customHeight="1" x14ac:dyDescent="0.2">
      <c r="A3" s="30" t="s">
        <v>1490</v>
      </c>
      <c r="B3" s="3" t="s">
        <v>1490</v>
      </c>
      <c r="D3" s="22"/>
      <c r="AA3" t="s">
        <v>166</v>
      </c>
      <c r="AB3" t="s">
        <v>6340</v>
      </c>
    </row>
    <row r="4" spans="1:28" ht="15" customHeight="1" x14ac:dyDescent="0.2">
      <c r="A4" s="30" t="s">
        <v>1490</v>
      </c>
      <c r="B4" s="30" t="s">
        <v>1490</v>
      </c>
      <c r="C4" s="3">
        <v>1</v>
      </c>
      <c r="D4" s="33" t="s">
        <v>6341</v>
      </c>
      <c r="G4" s="3" t="s">
        <v>6342</v>
      </c>
      <c r="L4" s="3" t="s">
        <v>21</v>
      </c>
      <c r="AA4" t="s">
        <v>166</v>
      </c>
      <c r="AB4" t="s">
        <v>6343</v>
      </c>
    </row>
    <row r="5" spans="1:28" ht="15" customHeight="1" x14ac:dyDescent="0.2">
      <c r="A5" s="30" t="s">
        <v>1490</v>
      </c>
      <c r="B5" s="30" t="s">
        <v>1490</v>
      </c>
      <c r="C5" s="3">
        <v>2</v>
      </c>
      <c r="D5" s="33" t="s">
        <v>6344</v>
      </c>
      <c r="G5" s="3" t="s">
        <v>6345</v>
      </c>
      <c r="L5" s="3" t="s">
        <v>21</v>
      </c>
      <c r="AA5" t="s">
        <v>166</v>
      </c>
      <c r="AB5" t="s">
        <v>6346</v>
      </c>
    </row>
    <row r="6" spans="1:28" ht="15" customHeight="1" x14ac:dyDescent="0.2">
      <c r="A6" s="30" t="s">
        <v>1490</v>
      </c>
      <c r="B6" s="30" t="s">
        <v>1490</v>
      </c>
      <c r="C6" s="3">
        <v>3</v>
      </c>
      <c r="D6" s="3" t="s">
        <v>6267</v>
      </c>
      <c r="G6" s="3" t="s">
        <v>6347</v>
      </c>
      <c r="L6" s="3" t="s">
        <v>21</v>
      </c>
      <c r="AA6" t="s">
        <v>166</v>
      </c>
      <c r="AB6" t="s">
        <v>6268</v>
      </c>
    </row>
    <row r="7" spans="1:28" ht="15" customHeight="1" x14ac:dyDescent="0.2">
      <c r="A7" s="30" t="s">
        <v>1490</v>
      </c>
      <c r="B7" s="30" t="s">
        <v>1490</v>
      </c>
      <c r="C7" s="3">
        <v>4</v>
      </c>
      <c r="D7" s="3" t="s">
        <v>6348</v>
      </c>
      <c r="G7" s="3" t="s">
        <v>6349</v>
      </c>
      <c r="L7" s="3" t="s">
        <v>21</v>
      </c>
      <c r="S7">
        <v>34</v>
      </c>
      <c r="T7">
        <v>45</v>
      </c>
      <c r="AA7" t="s">
        <v>166</v>
      </c>
      <c r="AB7" t="s">
        <v>6248</v>
      </c>
    </row>
    <row r="8" spans="1:28" ht="15" customHeight="1" x14ac:dyDescent="0.2">
      <c r="A8" s="30" t="s">
        <v>1490</v>
      </c>
      <c r="B8" s="30" t="s">
        <v>1490</v>
      </c>
      <c r="C8" s="3">
        <v>5</v>
      </c>
      <c r="D8" s="3" t="s">
        <v>6350</v>
      </c>
      <c r="G8" s="3" t="s">
        <v>6351</v>
      </c>
      <c r="L8" s="3" t="s">
        <v>21</v>
      </c>
      <c r="AA8" t="s">
        <v>166</v>
      </c>
      <c r="AB8" t="s">
        <v>6352</v>
      </c>
    </row>
    <row r="9" spans="1:28" ht="15" customHeight="1" x14ac:dyDescent="0.2">
      <c r="A9" s="30" t="s">
        <v>1490</v>
      </c>
      <c r="B9" s="30" t="s">
        <v>1490</v>
      </c>
      <c r="C9" s="3">
        <v>6</v>
      </c>
      <c r="D9" s="3" t="s">
        <v>6353</v>
      </c>
      <c r="G9" s="3" t="s">
        <v>6354</v>
      </c>
      <c r="L9" s="3" t="s">
        <v>14</v>
      </c>
      <c r="Q9" s="3">
        <v>255</v>
      </c>
      <c r="AA9" t="s">
        <v>166</v>
      </c>
      <c r="AB9" t="s">
        <v>6355</v>
      </c>
    </row>
    <row r="10" spans="1:28" ht="15" customHeight="1" x14ac:dyDescent="0.2">
      <c r="A10" s="30" t="s">
        <v>1490</v>
      </c>
      <c r="B10" s="30" t="s">
        <v>1490</v>
      </c>
      <c r="C10" s="3">
        <v>7</v>
      </c>
      <c r="D10" s="3" t="s">
        <v>6356</v>
      </c>
      <c r="L10" s="3" t="s">
        <v>14</v>
      </c>
      <c r="Q10" s="3">
        <v>255</v>
      </c>
      <c r="AA10" t="s">
        <v>166</v>
      </c>
      <c r="AB10" t="s">
        <v>6357</v>
      </c>
    </row>
    <row r="11" spans="1:28" ht="15" customHeight="1" x14ac:dyDescent="0.2">
      <c r="A11" s="30" t="s">
        <v>1490</v>
      </c>
      <c r="B11" s="30" t="s">
        <v>1490</v>
      </c>
      <c r="C11" s="3">
        <v>8</v>
      </c>
      <c r="D11" s="3" t="s">
        <v>6269</v>
      </c>
      <c r="G11" s="3" t="s">
        <v>6358</v>
      </c>
      <c r="L11" s="3" t="s">
        <v>14</v>
      </c>
      <c r="Q11" s="3">
        <v>255</v>
      </c>
      <c r="AA11" t="s">
        <v>166</v>
      </c>
      <c r="AB11" t="s">
        <v>6359</v>
      </c>
    </row>
    <row r="12" spans="1:28" ht="15" customHeight="1" x14ac:dyDescent="0.2">
      <c r="A12" s="30" t="s">
        <v>1490</v>
      </c>
      <c r="B12" s="30" t="s">
        <v>1490</v>
      </c>
      <c r="C12" s="3">
        <v>9</v>
      </c>
      <c r="D12" s="3" t="s">
        <v>6360</v>
      </c>
      <c r="L12" s="3" t="s">
        <v>14</v>
      </c>
      <c r="Q12" s="3">
        <v>255</v>
      </c>
      <c r="AA12" t="s">
        <v>166</v>
      </c>
      <c r="AB12" t="s">
        <v>6361</v>
      </c>
    </row>
    <row r="13" spans="1:28" ht="15" customHeight="1" x14ac:dyDescent="0.2">
      <c r="A13" s="30" t="s">
        <v>1490</v>
      </c>
      <c r="B13" s="30" t="s">
        <v>1490</v>
      </c>
      <c r="C13" s="3">
        <v>10</v>
      </c>
      <c r="D13" s="3" t="s">
        <v>6362</v>
      </c>
      <c r="L13" s="3" t="s">
        <v>14</v>
      </c>
      <c r="Q13" s="3">
        <v>255</v>
      </c>
      <c r="AA13" t="s">
        <v>166</v>
      </c>
      <c r="AB13" t="s">
        <v>6363</v>
      </c>
    </row>
    <row r="14" spans="1:28" ht="15" customHeight="1" x14ac:dyDescent="0.2">
      <c r="A14" s="30" t="s">
        <v>1490</v>
      </c>
      <c r="B14" s="30" t="s">
        <v>1490</v>
      </c>
      <c r="C14" s="3">
        <v>11</v>
      </c>
      <c r="D14" t="s">
        <v>6364</v>
      </c>
      <c r="G14"/>
      <c r="L14" s="3" t="s">
        <v>14</v>
      </c>
      <c r="Q14" s="3">
        <v>255</v>
      </c>
      <c r="AA14" t="s">
        <v>166</v>
      </c>
      <c r="AB14" t="s">
        <v>6365</v>
      </c>
    </row>
    <row r="15" spans="1:28" ht="15" customHeight="1" x14ac:dyDescent="0.2">
      <c r="A15" s="30" t="s">
        <v>1490</v>
      </c>
      <c r="B15" s="30" t="s">
        <v>1490</v>
      </c>
      <c r="C15" s="3">
        <v>12</v>
      </c>
      <c r="D15" t="s">
        <v>6366</v>
      </c>
      <c r="G15"/>
      <c r="L15" s="3" t="s">
        <v>14</v>
      </c>
      <c r="Q15" s="3">
        <v>255</v>
      </c>
      <c r="AA15" t="s">
        <v>166</v>
      </c>
      <c r="AB15" t="s">
        <v>6367</v>
      </c>
    </row>
    <row r="16" spans="1:28" ht="15" customHeight="1" x14ac:dyDescent="0.2">
      <c r="A16" s="30" t="s">
        <v>1490</v>
      </c>
      <c r="B16" s="30" t="s">
        <v>1490</v>
      </c>
      <c r="C16" s="3">
        <v>13</v>
      </c>
      <c r="D16" t="s">
        <v>6368</v>
      </c>
      <c r="G16"/>
      <c r="L16" s="3" t="s">
        <v>14</v>
      </c>
      <c r="Q16" s="3">
        <v>255</v>
      </c>
      <c r="AA16" t="s">
        <v>166</v>
      </c>
      <c r="AB16" t="s">
        <v>6369</v>
      </c>
    </row>
  </sheetData>
  <dataValidations count="1">
    <dataValidation type="list" allowBlank="1" showInputMessage="1" showErrorMessage="1" sqref="L2:L182" xr:uid="{B1E27E48-6C65-4FCE-A0F9-0AC76931E397}">
      <formula1>" Boolean,Coded,Complex,Date,Date,Datetime,Document,None,Numeric,Rule,Structured-Numeric,Text,Time"</formula1>
    </dataValidation>
  </dataValidations>
  <hyperlinks>
    <hyperlink ref="I1" r:id="rId1" location="/orgs/CIEL/sources/CIEL/" xr:uid="{1F232874-865B-40FF-9B56-A1A5924ADB97}"/>
    <hyperlink ref="J1" r:id="rId2" location="/orgs/MSFOCP/sources/MSFOCP/" xr:uid="{84BB30B7-ACCD-4545-AD4F-085E7EAACA5C}"/>
    <hyperlink ref="K1" r:id="rId3" location="/orgs/MSFOCG/sources/MSFOCG/" xr:uid="{FE29E9F9-F7C0-46CA-BA9C-FF8221FFCA36}"/>
    <hyperlink ref="L1" r:id="rId4" location="/orgs/OCL/sources/Datatypes/" xr:uid="{54406BBB-7B6A-45E3-B972-EB462280EB19}"/>
    <hyperlink ref="M1" r:id="rId5" location="/orgs/OCL/sources/Classes/" xr:uid="{447635EB-AF39-44D3-8A32-0B91BEB2E213}"/>
  </hyperlinks>
  <pageMargins left="0.7" right="0.7" top="0.75" bottom="0.75" header="0.3" footer="0.3"/>
  <pageSetup paperSize="9" orientation="portrait" verticalDpi="0" r:id="rId6"/>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C15D7-7134-4974-81C3-B997DD17CC86}">
  <sheetPr codeName="Sheet13">
    <tabColor rgb="FFE2EFDA"/>
    <outlinePr summaryBelow="0" summaryRight="0"/>
  </sheetPr>
  <dimension ref="A1:AB34"/>
  <sheetViews>
    <sheetView workbookViewId="0">
      <pane xSplit="4" ySplit="1" topLeftCell="E37" activePane="bottomRight" state="frozen"/>
      <selection pane="topRight"/>
      <selection pane="bottomLeft"/>
      <selection pane="bottomRight" activeCell="D37" sqref="D37"/>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121</v>
      </c>
      <c r="B1" s="2" t="s">
        <v>122</v>
      </c>
      <c r="C1" s="2" t="s">
        <v>123</v>
      </c>
      <c r="D1" s="2" t="s">
        <v>6080</v>
      </c>
      <c r="E1" s="2" t="s">
        <v>151</v>
      </c>
      <c r="F1" s="2" t="s">
        <v>6081</v>
      </c>
      <c r="G1" s="2" t="s">
        <v>6082</v>
      </c>
      <c r="H1" s="2" t="s">
        <v>6083</v>
      </c>
      <c r="I1" s="7" t="s">
        <v>6084</v>
      </c>
      <c r="J1" s="7" t="s">
        <v>6085</v>
      </c>
      <c r="K1" s="7" t="s">
        <v>6086</v>
      </c>
      <c r="L1" s="32" t="s">
        <v>6164</v>
      </c>
      <c r="M1" s="32" t="s">
        <v>6087</v>
      </c>
      <c r="N1" s="2" t="s">
        <v>126</v>
      </c>
      <c r="O1" s="31" t="s">
        <v>6165</v>
      </c>
      <c r="P1" s="2" t="s">
        <v>135</v>
      </c>
      <c r="Q1" s="2" t="s">
        <v>13</v>
      </c>
      <c r="R1" s="2" t="s">
        <v>6088</v>
      </c>
      <c r="S1" s="2" t="s">
        <v>133</v>
      </c>
      <c r="T1" s="2" t="s">
        <v>6089</v>
      </c>
      <c r="U1" s="2" t="s">
        <v>136</v>
      </c>
      <c r="V1" s="2" t="s">
        <v>137</v>
      </c>
      <c r="W1" s="2" t="s">
        <v>138</v>
      </c>
      <c r="X1" s="2" t="s">
        <v>129</v>
      </c>
      <c r="Y1" s="2" t="s">
        <v>150</v>
      </c>
      <c r="Z1" s="2" t="s">
        <v>151</v>
      </c>
      <c r="AA1" s="2" t="s">
        <v>139</v>
      </c>
      <c r="AB1" s="2" t="s">
        <v>6166</v>
      </c>
    </row>
    <row r="2" spans="1:28" ht="15" customHeight="1" x14ac:dyDescent="0.2">
      <c r="A2" t="s">
        <v>6370</v>
      </c>
      <c r="D2" s="22"/>
      <c r="AA2" t="s">
        <v>166</v>
      </c>
      <c r="AB2" t="s">
        <v>6371</v>
      </c>
    </row>
    <row r="3" spans="1:28" ht="15" customHeight="1" x14ac:dyDescent="0.2">
      <c r="A3" s="30" t="s">
        <v>6370</v>
      </c>
      <c r="B3" s="3" t="s">
        <v>6372</v>
      </c>
      <c r="D3" s="22"/>
      <c r="AA3" t="s">
        <v>166</v>
      </c>
      <c r="AB3" t="s">
        <v>6373</v>
      </c>
    </row>
    <row r="4" spans="1:28" ht="15" customHeight="1" x14ac:dyDescent="0.2">
      <c r="A4" s="30" t="s">
        <v>6370</v>
      </c>
      <c r="B4" s="30" t="s">
        <v>6372</v>
      </c>
      <c r="C4" s="3">
        <v>1</v>
      </c>
      <c r="D4" s="33" t="s">
        <v>6374</v>
      </c>
      <c r="L4" s="3" t="s">
        <v>14</v>
      </c>
      <c r="R4" t="s">
        <v>6375</v>
      </c>
      <c r="AA4" t="s">
        <v>166</v>
      </c>
      <c r="AB4" t="s">
        <v>6376</v>
      </c>
    </row>
    <row r="5" spans="1:28" ht="15" customHeight="1" x14ac:dyDescent="0.2">
      <c r="A5" s="30" t="s">
        <v>6370</v>
      </c>
      <c r="B5" s="30" t="s">
        <v>6372</v>
      </c>
      <c r="C5" s="3">
        <v>2</v>
      </c>
      <c r="D5" s="33" t="s">
        <v>6377</v>
      </c>
      <c r="L5" s="3" t="s">
        <v>18</v>
      </c>
      <c r="O5" s="3" t="s">
        <v>6378</v>
      </c>
      <c r="AA5" t="s">
        <v>166</v>
      </c>
      <c r="AB5" t="s">
        <v>6379</v>
      </c>
    </row>
    <row r="6" spans="1:28" ht="15" customHeight="1" x14ac:dyDescent="0.2">
      <c r="A6" s="30" t="s">
        <v>6370</v>
      </c>
      <c r="B6" s="30" t="s">
        <v>6372</v>
      </c>
      <c r="D6" s="30" t="s">
        <v>6377</v>
      </c>
      <c r="N6" t="s">
        <v>6380</v>
      </c>
      <c r="AA6" t="s">
        <v>166</v>
      </c>
      <c r="AB6" t="s">
        <v>6381</v>
      </c>
    </row>
    <row r="7" spans="1:28" ht="15" customHeight="1" x14ac:dyDescent="0.2">
      <c r="A7" s="30" t="s">
        <v>6370</v>
      </c>
      <c r="B7" s="30" t="s">
        <v>6372</v>
      </c>
      <c r="D7" s="30" t="s">
        <v>6377</v>
      </c>
      <c r="N7" t="s">
        <v>6382</v>
      </c>
      <c r="AA7" t="s">
        <v>166</v>
      </c>
      <c r="AB7" t="s">
        <v>6383</v>
      </c>
    </row>
    <row r="8" spans="1:28" ht="15" customHeight="1" x14ac:dyDescent="0.2">
      <c r="A8" s="30" t="s">
        <v>6370</v>
      </c>
      <c r="B8" s="30" t="s">
        <v>6372</v>
      </c>
      <c r="D8" s="30" t="s">
        <v>6377</v>
      </c>
      <c r="N8" t="s">
        <v>6384</v>
      </c>
      <c r="AA8" t="s">
        <v>166</v>
      </c>
      <c r="AB8" t="s">
        <v>6385</v>
      </c>
    </row>
    <row r="9" spans="1:28" ht="15" customHeight="1" x14ac:dyDescent="0.2">
      <c r="A9" s="30" t="s">
        <v>6370</v>
      </c>
      <c r="B9" s="30" t="s">
        <v>6372</v>
      </c>
      <c r="D9" s="30" t="s">
        <v>6377</v>
      </c>
      <c r="N9" t="s">
        <v>6386</v>
      </c>
      <c r="AA9" t="s">
        <v>166</v>
      </c>
      <c r="AB9" t="s">
        <v>6387</v>
      </c>
    </row>
    <row r="10" spans="1:28" ht="15" customHeight="1" x14ac:dyDescent="0.2">
      <c r="A10" s="30" t="s">
        <v>6370</v>
      </c>
      <c r="B10" s="30" t="s">
        <v>6372</v>
      </c>
      <c r="D10" s="30" t="s">
        <v>6377</v>
      </c>
      <c r="N10" t="s">
        <v>6388</v>
      </c>
      <c r="AA10" t="s">
        <v>166</v>
      </c>
      <c r="AB10" t="s">
        <v>6389</v>
      </c>
    </row>
    <row r="11" spans="1:28" ht="15" customHeight="1" x14ac:dyDescent="0.2">
      <c r="A11" s="30" t="s">
        <v>6370</v>
      </c>
      <c r="B11" s="30" t="s">
        <v>6372</v>
      </c>
      <c r="C11" s="3">
        <v>3</v>
      </c>
      <c r="D11" t="s">
        <v>6390</v>
      </c>
      <c r="L11" s="3" t="s">
        <v>14</v>
      </c>
      <c r="AA11" t="s">
        <v>166</v>
      </c>
      <c r="AB11" t="s">
        <v>6391</v>
      </c>
    </row>
    <row r="12" spans="1:28" ht="15" customHeight="1" x14ac:dyDescent="0.2">
      <c r="A12" s="30" t="s">
        <v>6370</v>
      </c>
      <c r="B12" s="30" t="s">
        <v>6372</v>
      </c>
      <c r="C12" s="3">
        <v>4</v>
      </c>
      <c r="D12" s="3" t="s">
        <v>6289</v>
      </c>
      <c r="L12" s="3" t="s">
        <v>18</v>
      </c>
      <c r="O12" s="3" t="s">
        <v>6392</v>
      </c>
      <c r="AA12" t="s">
        <v>166</v>
      </c>
      <c r="AB12" t="s">
        <v>6393</v>
      </c>
    </row>
    <row r="13" spans="1:28" ht="15" customHeight="1" x14ac:dyDescent="0.2">
      <c r="A13" s="30" t="s">
        <v>6370</v>
      </c>
      <c r="B13" s="30" t="s">
        <v>6372</v>
      </c>
      <c r="D13" s="30" t="s">
        <v>6289</v>
      </c>
      <c r="N13" s="3" t="s">
        <v>6394</v>
      </c>
      <c r="AA13" t="s">
        <v>166</v>
      </c>
      <c r="AB13" t="s">
        <v>6395</v>
      </c>
    </row>
    <row r="14" spans="1:28" ht="15" customHeight="1" x14ac:dyDescent="0.2">
      <c r="A14" s="30" t="s">
        <v>6370</v>
      </c>
      <c r="B14" s="30" t="s">
        <v>6372</v>
      </c>
      <c r="D14" s="30" t="s">
        <v>6289</v>
      </c>
      <c r="G14"/>
      <c r="N14" s="3" t="s">
        <v>6396</v>
      </c>
      <c r="AA14" t="s">
        <v>166</v>
      </c>
      <c r="AB14" t="s">
        <v>6397</v>
      </c>
    </row>
    <row r="15" spans="1:28" ht="15" customHeight="1" x14ac:dyDescent="0.2">
      <c r="A15" s="30" t="s">
        <v>6370</v>
      </c>
      <c r="B15" s="30" t="s">
        <v>6372</v>
      </c>
      <c r="D15" s="30" t="s">
        <v>6289</v>
      </c>
      <c r="G15"/>
      <c r="N15" s="3" t="s">
        <v>580</v>
      </c>
      <c r="AA15" t="s">
        <v>166</v>
      </c>
      <c r="AB15" t="s">
        <v>1222</v>
      </c>
    </row>
    <row r="16" spans="1:28" ht="15" customHeight="1" x14ac:dyDescent="0.2">
      <c r="A16" s="30" t="s">
        <v>6370</v>
      </c>
      <c r="B16" s="30" t="s">
        <v>6372</v>
      </c>
      <c r="C16" s="3">
        <v>5</v>
      </c>
      <c r="D16" t="s">
        <v>6398</v>
      </c>
      <c r="G16"/>
      <c r="L16" s="3" t="s">
        <v>18</v>
      </c>
      <c r="O16" s="3" t="s">
        <v>6378</v>
      </c>
      <c r="AA16" t="s">
        <v>166</v>
      </c>
      <c r="AB16" t="s">
        <v>6399</v>
      </c>
    </row>
    <row r="17" spans="1:28" ht="15" customHeight="1" x14ac:dyDescent="0.2">
      <c r="A17" s="30" t="s">
        <v>6370</v>
      </c>
      <c r="B17" s="30" t="s">
        <v>6372</v>
      </c>
      <c r="D17" s="30" t="s">
        <v>6398</v>
      </c>
      <c r="N17" s="3" t="s">
        <v>6400</v>
      </c>
      <c r="AA17" t="s">
        <v>166</v>
      </c>
      <c r="AB17" t="s">
        <v>6401</v>
      </c>
    </row>
    <row r="18" spans="1:28" ht="15" customHeight="1" x14ac:dyDescent="0.2">
      <c r="A18" s="30" t="s">
        <v>6370</v>
      </c>
      <c r="B18" s="30" t="s">
        <v>6372</v>
      </c>
      <c r="D18" s="30" t="s">
        <v>6398</v>
      </c>
      <c r="N18" s="3" t="s">
        <v>6402</v>
      </c>
      <c r="AA18" t="s">
        <v>166</v>
      </c>
      <c r="AB18" t="s">
        <v>6403</v>
      </c>
    </row>
    <row r="19" spans="1:28" ht="15" customHeight="1" x14ac:dyDescent="0.2">
      <c r="A19" s="30" t="s">
        <v>6370</v>
      </c>
      <c r="B19" s="30" t="s">
        <v>6372</v>
      </c>
      <c r="D19" s="30" t="s">
        <v>6398</v>
      </c>
      <c r="N19" s="3" t="s">
        <v>6404</v>
      </c>
      <c r="AA19" t="s">
        <v>166</v>
      </c>
      <c r="AB19" t="s">
        <v>6405</v>
      </c>
    </row>
    <row r="20" spans="1:28" ht="15" customHeight="1" x14ac:dyDescent="0.2">
      <c r="A20" s="30" t="s">
        <v>6370</v>
      </c>
      <c r="B20" s="30" t="s">
        <v>6372</v>
      </c>
      <c r="C20" s="3">
        <v>6</v>
      </c>
      <c r="D20" s="3" t="s">
        <v>6406</v>
      </c>
      <c r="L20" s="3" t="s">
        <v>18</v>
      </c>
      <c r="O20" s="3" t="s">
        <v>6378</v>
      </c>
      <c r="AA20" t="s">
        <v>166</v>
      </c>
      <c r="AB20" t="s">
        <v>6407</v>
      </c>
    </row>
    <row r="21" spans="1:28" ht="15" customHeight="1" x14ac:dyDescent="0.2">
      <c r="A21" s="30" t="s">
        <v>6370</v>
      </c>
      <c r="B21" s="30" t="s">
        <v>6372</v>
      </c>
      <c r="D21" s="30" t="s">
        <v>6406</v>
      </c>
      <c r="N21" s="3" t="s">
        <v>6297</v>
      </c>
      <c r="AA21" t="s">
        <v>166</v>
      </c>
      <c r="AB21" t="s">
        <v>6408</v>
      </c>
    </row>
    <row r="22" spans="1:28" ht="15" customHeight="1" x14ac:dyDescent="0.2">
      <c r="A22" s="30" t="s">
        <v>6370</v>
      </c>
      <c r="B22" s="30" t="s">
        <v>6372</v>
      </c>
      <c r="D22" s="30" t="s">
        <v>6406</v>
      </c>
      <c r="N22" s="3" t="s">
        <v>6409</v>
      </c>
      <c r="AA22" t="s">
        <v>166</v>
      </c>
      <c r="AB22" t="s">
        <v>6410</v>
      </c>
    </row>
    <row r="23" spans="1:28" ht="15" customHeight="1" x14ac:dyDescent="0.2">
      <c r="A23" s="30" t="s">
        <v>6370</v>
      </c>
      <c r="B23" s="30" t="s">
        <v>6372</v>
      </c>
      <c r="D23" s="30" t="s">
        <v>6406</v>
      </c>
      <c r="N23" s="3" t="s">
        <v>6411</v>
      </c>
      <c r="AA23" t="s">
        <v>166</v>
      </c>
      <c r="AB23" t="s">
        <v>6412</v>
      </c>
    </row>
    <row r="24" spans="1:28" ht="15" customHeight="1" x14ac:dyDescent="0.2">
      <c r="A24" s="30" t="s">
        <v>6370</v>
      </c>
      <c r="B24" s="30" t="s">
        <v>6372</v>
      </c>
      <c r="C24" s="3">
        <v>7</v>
      </c>
      <c r="D24" s="3" t="s">
        <v>6413</v>
      </c>
      <c r="L24" s="3" t="s">
        <v>25</v>
      </c>
      <c r="O24" s="3" t="s">
        <v>26</v>
      </c>
      <c r="AA24" t="s">
        <v>166</v>
      </c>
      <c r="AB24" t="s">
        <v>6414</v>
      </c>
    </row>
    <row r="25" spans="1:28" ht="15" customHeight="1" x14ac:dyDescent="0.2">
      <c r="A25" s="30" t="s">
        <v>6370</v>
      </c>
      <c r="B25" t="s">
        <v>6415</v>
      </c>
      <c r="AA25" t="s">
        <v>166</v>
      </c>
      <c r="AB25" t="s">
        <v>6416</v>
      </c>
    </row>
    <row r="26" spans="1:28" ht="15" customHeight="1" x14ac:dyDescent="0.2">
      <c r="A26" s="30" t="s">
        <v>6370</v>
      </c>
      <c r="B26" s="30" t="s">
        <v>6415</v>
      </c>
      <c r="C26" s="3">
        <v>8</v>
      </c>
      <c r="D26" s="3" t="s">
        <v>6417</v>
      </c>
      <c r="L26" s="3" t="s">
        <v>25</v>
      </c>
      <c r="O26" s="3" t="s">
        <v>30</v>
      </c>
      <c r="AA26" t="s">
        <v>166</v>
      </c>
      <c r="AB26" t="s">
        <v>6418</v>
      </c>
    </row>
    <row r="27" spans="1:28" ht="15" customHeight="1" x14ac:dyDescent="0.2">
      <c r="A27" s="30" t="s">
        <v>6370</v>
      </c>
      <c r="B27" s="30" t="s">
        <v>6415</v>
      </c>
      <c r="C27" s="3">
        <v>9</v>
      </c>
      <c r="D27" s="3" t="s">
        <v>6419</v>
      </c>
      <c r="L27" s="3" t="s">
        <v>25</v>
      </c>
      <c r="O27" s="3" t="s">
        <v>30</v>
      </c>
      <c r="AA27" t="s">
        <v>166</v>
      </c>
      <c r="AB27" t="s">
        <v>6420</v>
      </c>
    </row>
    <row r="28" spans="1:28" ht="15" customHeight="1" x14ac:dyDescent="0.2">
      <c r="A28" s="30" t="s">
        <v>6370</v>
      </c>
      <c r="B28" s="30" t="s">
        <v>6415</v>
      </c>
      <c r="C28" s="3">
        <v>10</v>
      </c>
      <c r="D28" s="3" t="s">
        <v>6421</v>
      </c>
      <c r="L28" s="3" t="s">
        <v>18</v>
      </c>
      <c r="AA28" t="s">
        <v>166</v>
      </c>
      <c r="AB28" t="s">
        <v>6422</v>
      </c>
    </row>
    <row r="29" spans="1:28" ht="15" customHeight="1" x14ac:dyDescent="0.2">
      <c r="A29" s="30" t="s">
        <v>6370</v>
      </c>
      <c r="B29" s="30" t="s">
        <v>6415</v>
      </c>
      <c r="N29" s="3" t="s">
        <v>6423</v>
      </c>
      <c r="AA29" t="s">
        <v>166</v>
      </c>
      <c r="AB29" t="s">
        <v>6424</v>
      </c>
    </row>
    <row r="30" spans="1:28" ht="15" customHeight="1" x14ac:dyDescent="0.2">
      <c r="A30" s="30" t="s">
        <v>6370</v>
      </c>
      <c r="B30" s="30" t="s">
        <v>6415</v>
      </c>
      <c r="N30" s="3" t="s">
        <v>6425</v>
      </c>
      <c r="AA30" t="s">
        <v>166</v>
      </c>
      <c r="AB30" t="s">
        <v>6426</v>
      </c>
    </row>
    <row r="31" spans="1:28" ht="15" customHeight="1" x14ac:dyDescent="0.2">
      <c r="A31" s="30" t="s">
        <v>6370</v>
      </c>
      <c r="B31" s="30" t="s">
        <v>6415</v>
      </c>
      <c r="C31" s="3">
        <v>11</v>
      </c>
      <c r="D31" s="3" t="s">
        <v>6427</v>
      </c>
      <c r="L31" s="3" t="s">
        <v>25</v>
      </c>
      <c r="O31" s="3" t="s">
        <v>30</v>
      </c>
      <c r="P31" s="3" t="s">
        <v>6428</v>
      </c>
      <c r="AA31" t="s">
        <v>166</v>
      </c>
      <c r="AB31" t="s">
        <v>6429</v>
      </c>
    </row>
    <row r="32" spans="1:28" ht="15" customHeight="1" x14ac:dyDescent="0.2">
      <c r="A32" s="30" t="s">
        <v>6370</v>
      </c>
      <c r="B32" s="30" t="s">
        <v>6415</v>
      </c>
      <c r="C32" s="3">
        <v>12</v>
      </c>
      <c r="D32" s="3" t="s">
        <v>6430</v>
      </c>
      <c r="L32" s="3" t="s">
        <v>25</v>
      </c>
      <c r="O32" s="3" t="s">
        <v>30</v>
      </c>
      <c r="AA32" t="s">
        <v>166</v>
      </c>
      <c r="AB32" t="s">
        <v>6431</v>
      </c>
    </row>
    <row r="33" spans="1:28" ht="15" customHeight="1" x14ac:dyDescent="0.2">
      <c r="A33" s="30" t="s">
        <v>6370</v>
      </c>
      <c r="B33" s="30" t="s">
        <v>6415</v>
      </c>
      <c r="C33" s="3">
        <v>13</v>
      </c>
      <c r="D33" t="s">
        <v>6432</v>
      </c>
      <c r="AA33" t="s">
        <v>166</v>
      </c>
      <c r="AB33" t="s">
        <v>6433</v>
      </c>
    </row>
    <row r="34" spans="1:28" ht="15" customHeight="1" x14ac:dyDescent="0.2">
      <c r="A34" s="30" t="s">
        <v>6370</v>
      </c>
      <c r="B34" s="30" t="s">
        <v>6415</v>
      </c>
      <c r="C34" s="3">
        <v>14</v>
      </c>
      <c r="D34" t="s">
        <v>6434</v>
      </c>
      <c r="AA34" t="s">
        <v>166</v>
      </c>
      <c r="AB34" t="s">
        <v>6435</v>
      </c>
    </row>
  </sheetData>
  <dataValidations count="1">
    <dataValidation type="list" allowBlank="1" showInputMessage="1" showErrorMessage="1" sqref="L2:L157" xr:uid="{7C0FEE4B-7674-4D2B-A5D0-7BCD12D22C7A}">
      <formula1>" Boolean,Coded,Complex,Date,Date,Datetime,Document,None,Numeric,Rule,Structured-Numeric,Text,Time"</formula1>
    </dataValidation>
  </dataValidations>
  <hyperlinks>
    <hyperlink ref="I1" r:id="rId1" location="/orgs/CIEL/sources/CIEL/" xr:uid="{18A1E91C-DE10-46A8-81A0-4C20D3BF82C7}"/>
    <hyperlink ref="J1" r:id="rId2" location="/orgs/MSFOCP/sources/MSFOCP/" xr:uid="{61A3D98B-5F45-4975-89BD-73FBA1ABD03F}"/>
    <hyperlink ref="K1" r:id="rId3" location="/orgs/MSFOCG/sources/MSFOCG/" xr:uid="{D6BB75A3-DDB0-4775-85A9-A8469CF2381F}"/>
    <hyperlink ref="L1" r:id="rId4" location="/orgs/OCL/sources/Datatypes/" xr:uid="{DEB0715A-C224-4B40-BC03-20F69106D230}"/>
    <hyperlink ref="M1" r:id="rId5" location="/orgs/OCL/sources/Classes/" xr:uid="{95B5F0CE-37A2-4014-8F77-4F560EE263C5}"/>
  </hyperlinks>
  <pageMargins left="0.7" right="0.7" top="0.75" bottom="0.75" header="0.3" footer="0.3"/>
  <pageSetup paperSize="9" orientation="portrait" verticalDpi="0" r:id="rId6"/>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3DB9E-41D6-4CA4-8167-857679456E59}">
  <sheetPr codeName="Sheet14">
    <tabColor rgb="FFE2EFDA"/>
    <outlinePr summaryBelow="0" summaryRight="0"/>
  </sheetPr>
  <dimension ref="A1:AB29"/>
  <sheetViews>
    <sheetView workbookViewId="0">
      <pane xSplit="4" ySplit="1" topLeftCell="H23" activePane="bottomRight" state="frozen"/>
      <selection pane="topRight"/>
      <selection pane="bottomLeft"/>
      <selection pane="bottomRight" activeCell="H23" sqref="H23"/>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121</v>
      </c>
      <c r="B1" s="2" t="s">
        <v>122</v>
      </c>
      <c r="C1" s="2" t="s">
        <v>123</v>
      </c>
      <c r="D1" s="2" t="s">
        <v>6080</v>
      </c>
      <c r="E1" s="2" t="s">
        <v>151</v>
      </c>
      <c r="F1" s="2" t="s">
        <v>6081</v>
      </c>
      <c r="G1" s="2" t="s">
        <v>6082</v>
      </c>
      <c r="H1" s="2" t="s">
        <v>6083</v>
      </c>
      <c r="I1" s="7" t="s">
        <v>6084</v>
      </c>
      <c r="J1" s="7" t="s">
        <v>6085</v>
      </c>
      <c r="K1" s="7" t="s">
        <v>6086</v>
      </c>
      <c r="L1" s="32" t="s">
        <v>6164</v>
      </c>
      <c r="M1" s="32" t="s">
        <v>6087</v>
      </c>
      <c r="N1" s="2" t="s">
        <v>126</v>
      </c>
      <c r="O1" s="31" t="s">
        <v>6165</v>
      </c>
      <c r="P1" s="2" t="s">
        <v>135</v>
      </c>
      <c r="Q1" s="2" t="s">
        <v>13</v>
      </c>
      <c r="R1" s="2" t="s">
        <v>6088</v>
      </c>
      <c r="S1" s="2" t="s">
        <v>133</v>
      </c>
      <c r="T1" s="2" t="s">
        <v>6089</v>
      </c>
      <c r="U1" s="2" t="s">
        <v>136</v>
      </c>
      <c r="V1" s="2" t="s">
        <v>137</v>
      </c>
      <c r="W1" s="2" t="s">
        <v>138</v>
      </c>
      <c r="X1" s="2" t="s">
        <v>129</v>
      </c>
      <c r="Y1" s="2" t="s">
        <v>150</v>
      </c>
      <c r="Z1" s="2" t="s">
        <v>151</v>
      </c>
      <c r="AA1" s="2" t="s">
        <v>139</v>
      </c>
      <c r="AB1" s="2" t="s">
        <v>6166</v>
      </c>
    </row>
    <row r="2" spans="1:28" ht="15" customHeight="1" x14ac:dyDescent="0.2">
      <c r="A2" s="3" t="s">
        <v>6436</v>
      </c>
      <c r="D2" s="22"/>
      <c r="AA2" t="s">
        <v>166</v>
      </c>
      <c r="AB2" t="s">
        <v>6437</v>
      </c>
    </row>
    <row r="3" spans="1:28" ht="15" customHeight="1" x14ac:dyDescent="0.2">
      <c r="A3" s="30" t="s">
        <v>6436</v>
      </c>
      <c r="B3" s="3" t="s">
        <v>6436</v>
      </c>
      <c r="AA3" t="s">
        <v>166</v>
      </c>
      <c r="AB3" t="s">
        <v>6437</v>
      </c>
    </row>
    <row r="4" spans="1:28" ht="15" customHeight="1" x14ac:dyDescent="0.2">
      <c r="A4" s="30" t="s">
        <v>6436</v>
      </c>
      <c r="B4" s="30" t="s">
        <v>6436</v>
      </c>
      <c r="C4" s="3">
        <v>1</v>
      </c>
      <c r="D4" s="3" t="s">
        <v>6211</v>
      </c>
      <c r="L4" s="3" t="s">
        <v>25</v>
      </c>
      <c r="P4" s="3" t="s">
        <v>6438</v>
      </c>
      <c r="AA4" t="s">
        <v>166</v>
      </c>
      <c r="AB4" t="s">
        <v>6212</v>
      </c>
    </row>
    <row r="5" spans="1:28" ht="15" customHeight="1" x14ac:dyDescent="0.2">
      <c r="A5" s="30" t="s">
        <v>6436</v>
      </c>
      <c r="B5" s="30" t="s">
        <v>6436</v>
      </c>
      <c r="C5" s="3">
        <v>2</v>
      </c>
      <c r="D5" s="3" t="s">
        <v>6439</v>
      </c>
      <c r="L5" s="3" t="s">
        <v>18</v>
      </c>
      <c r="P5" s="3" t="s">
        <v>6440</v>
      </c>
      <c r="AA5" t="s">
        <v>166</v>
      </c>
      <c r="AB5" t="s">
        <v>6441</v>
      </c>
    </row>
    <row r="6" spans="1:28" ht="15" customHeight="1" x14ac:dyDescent="0.2">
      <c r="A6" s="30" t="s">
        <v>6436</v>
      </c>
      <c r="B6" s="30" t="s">
        <v>6436</v>
      </c>
      <c r="N6" s="3" t="s">
        <v>5683</v>
      </c>
    </row>
    <row r="7" spans="1:28" ht="15" customHeight="1" x14ac:dyDescent="0.2">
      <c r="A7" s="30" t="s">
        <v>6436</v>
      </c>
      <c r="B7" s="30" t="s">
        <v>6436</v>
      </c>
      <c r="N7" s="3" t="s">
        <v>5685</v>
      </c>
    </row>
    <row r="8" spans="1:28" ht="15" customHeight="1" x14ac:dyDescent="0.2">
      <c r="A8" s="30" t="s">
        <v>6370</v>
      </c>
      <c r="B8" s="30" t="s">
        <v>6436</v>
      </c>
      <c r="C8" s="3">
        <v>3</v>
      </c>
      <c r="D8" s="3" t="s">
        <v>191</v>
      </c>
      <c r="L8" s="3" t="s">
        <v>18</v>
      </c>
      <c r="AA8" t="s">
        <v>166</v>
      </c>
      <c r="AB8" t="s">
        <v>193</v>
      </c>
    </row>
    <row r="9" spans="1:28" ht="15" customHeight="1" x14ac:dyDescent="0.2">
      <c r="A9" s="30" t="s">
        <v>6370</v>
      </c>
      <c r="B9" s="30" t="s">
        <v>6436</v>
      </c>
      <c r="N9" s="3" t="s">
        <v>6442</v>
      </c>
    </row>
    <row r="10" spans="1:28" ht="15" customHeight="1" x14ac:dyDescent="0.2">
      <c r="A10" s="30" t="s">
        <v>6370</v>
      </c>
      <c r="B10" s="30" t="s">
        <v>6436</v>
      </c>
      <c r="N10" s="3" t="s">
        <v>6443</v>
      </c>
    </row>
    <row r="11" spans="1:28" ht="15" customHeight="1" x14ac:dyDescent="0.2">
      <c r="A11" s="30" t="s">
        <v>6370</v>
      </c>
      <c r="B11" s="30" t="s">
        <v>6436</v>
      </c>
      <c r="C11" s="3">
        <v>4</v>
      </c>
      <c r="D11" s="3" t="s">
        <v>6444</v>
      </c>
      <c r="L11" s="3" t="s">
        <v>21</v>
      </c>
      <c r="S11">
        <v>0</v>
      </c>
      <c r="T11">
        <v>10</v>
      </c>
    </row>
    <row r="12" spans="1:28" ht="15" customHeight="1" x14ac:dyDescent="0.2">
      <c r="A12" s="30" t="s">
        <v>6370</v>
      </c>
      <c r="B12" s="30" t="s">
        <v>6436</v>
      </c>
      <c r="C12" s="3">
        <v>5</v>
      </c>
      <c r="D12" s="3" t="s">
        <v>6445</v>
      </c>
      <c r="L12" s="3" t="s">
        <v>21</v>
      </c>
      <c r="S12">
        <v>0</v>
      </c>
      <c r="T12">
        <v>10</v>
      </c>
    </row>
    <row r="13" spans="1:28" ht="15" customHeight="1" x14ac:dyDescent="0.2">
      <c r="A13" s="30" t="s">
        <v>6370</v>
      </c>
      <c r="B13" s="30" t="s">
        <v>6436</v>
      </c>
      <c r="C13" s="3">
        <v>6</v>
      </c>
      <c r="D13" s="3" t="s">
        <v>6446</v>
      </c>
      <c r="L13" s="3" t="s">
        <v>21</v>
      </c>
      <c r="S13">
        <v>0</v>
      </c>
      <c r="T13">
        <v>10</v>
      </c>
    </row>
    <row r="14" spans="1:28" ht="15" customHeight="1" x14ac:dyDescent="0.2">
      <c r="A14" s="30" t="s">
        <v>6370</v>
      </c>
      <c r="B14" s="30" t="s">
        <v>6436</v>
      </c>
      <c r="C14" s="3">
        <v>7</v>
      </c>
      <c r="D14" s="3" t="s">
        <v>6447</v>
      </c>
      <c r="L14" s="3" t="s">
        <v>21</v>
      </c>
      <c r="AA14" t="s">
        <v>166</v>
      </c>
      <c r="AB14" t="s">
        <v>1741</v>
      </c>
    </row>
    <row r="15" spans="1:28" ht="15" customHeight="1" x14ac:dyDescent="0.2">
      <c r="A15" s="30" t="s">
        <v>6370</v>
      </c>
      <c r="B15" s="30" t="s">
        <v>6436</v>
      </c>
      <c r="C15" s="3">
        <v>8</v>
      </c>
      <c r="D15" s="3" t="s">
        <v>6448</v>
      </c>
      <c r="L15" s="3" t="s">
        <v>14</v>
      </c>
      <c r="AA15" t="s">
        <v>166</v>
      </c>
      <c r="AB15" t="s">
        <v>6449</v>
      </c>
    </row>
    <row r="16" spans="1:28" ht="15" customHeight="1" x14ac:dyDescent="0.2">
      <c r="A16" s="30" t="s">
        <v>6370</v>
      </c>
      <c r="B16" s="30" t="s">
        <v>6436</v>
      </c>
      <c r="C16" s="3">
        <v>9</v>
      </c>
      <c r="D16" s="3" t="s">
        <v>6450</v>
      </c>
      <c r="L16" s="3" t="s">
        <v>14</v>
      </c>
      <c r="AA16" t="s">
        <v>166</v>
      </c>
    </row>
    <row r="17" spans="1:28" ht="15" customHeight="1" x14ac:dyDescent="0.2">
      <c r="A17" s="30" t="s">
        <v>6370</v>
      </c>
      <c r="B17" s="3" t="s">
        <v>6451</v>
      </c>
      <c r="AA17" t="s">
        <v>166</v>
      </c>
      <c r="AB17" t="s">
        <v>6452</v>
      </c>
    </row>
    <row r="18" spans="1:28" ht="15" customHeight="1" x14ac:dyDescent="0.2">
      <c r="A18" s="30" t="s">
        <v>6370</v>
      </c>
      <c r="B18" s="30" t="s">
        <v>6436</v>
      </c>
      <c r="C18" s="3">
        <v>10</v>
      </c>
      <c r="D18" s="3" t="s">
        <v>6453</v>
      </c>
      <c r="L18" s="3" t="s">
        <v>25</v>
      </c>
      <c r="O18" s="3" t="s">
        <v>30</v>
      </c>
      <c r="AA18" t="s">
        <v>166</v>
      </c>
      <c r="AB18" t="s">
        <v>6454</v>
      </c>
    </row>
    <row r="19" spans="1:28" ht="15" customHeight="1" x14ac:dyDescent="0.2">
      <c r="A19" s="30" t="s">
        <v>6370</v>
      </c>
      <c r="B19" s="30" t="s">
        <v>6436</v>
      </c>
      <c r="C19" s="3">
        <v>11</v>
      </c>
      <c r="D19" s="3" t="s">
        <v>6455</v>
      </c>
      <c r="L19" s="3" t="s">
        <v>25</v>
      </c>
      <c r="O19" s="3" t="s">
        <v>30</v>
      </c>
      <c r="AA19" t="s">
        <v>166</v>
      </c>
      <c r="AB19" t="s">
        <v>6456</v>
      </c>
    </row>
    <row r="20" spans="1:28" ht="15" customHeight="1" x14ac:dyDescent="0.2">
      <c r="A20" s="30" t="s">
        <v>6370</v>
      </c>
      <c r="B20" s="30" t="s">
        <v>6436</v>
      </c>
      <c r="C20" s="3">
        <v>12</v>
      </c>
      <c r="D20" s="3" t="s">
        <v>6457</v>
      </c>
      <c r="L20" s="3" t="s">
        <v>25</v>
      </c>
      <c r="O20" s="3" t="s">
        <v>30</v>
      </c>
      <c r="AA20" t="s">
        <v>166</v>
      </c>
      <c r="AB20" t="s">
        <v>6458</v>
      </c>
    </row>
    <row r="21" spans="1:28" ht="15" customHeight="1" x14ac:dyDescent="0.2">
      <c r="A21" s="30" t="s">
        <v>6370</v>
      </c>
      <c r="B21" s="30" t="s">
        <v>6436</v>
      </c>
      <c r="C21" s="3">
        <v>13</v>
      </c>
      <c r="D21" s="3" t="s">
        <v>6459</v>
      </c>
      <c r="L21" s="3" t="s">
        <v>25</v>
      </c>
      <c r="O21" s="3" t="s">
        <v>30</v>
      </c>
      <c r="AA21" t="s">
        <v>166</v>
      </c>
      <c r="AB21" t="s">
        <v>6460</v>
      </c>
    </row>
    <row r="22" spans="1:28" ht="15" customHeight="1" x14ac:dyDescent="0.2">
      <c r="A22" s="30" t="s">
        <v>6370</v>
      </c>
      <c r="B22" s="34" t="s">
        <v>6461</v>
      </c>
    </row>
    <row r="23" spans="1:28" ht="15" customHeight="1" x14ac:dyDescent="0.2">
      <c r="A23" s="30" t="s">
        <v>6370</v>
      </c>
      <c r="B23" s="30" t="s">
        <v>6436</v>
      </c>
      <c r="C23" s="3">
        <v>14</v>
      </c>
      <c r="D23" s="3" t="s">
        <v>6462</v>
      </c>
      <c r="L23" s="3" t="s">
        <v>14</v>
      </c>
      <c r="Q23" s="3">
        <v>255</v>
      </c>
    </row>
    <row r="24" spans="1:28" ht="15" customHeight="1" x14ac:dyDescent="0.2">
      <c r="A24" s="30" t="s">
        <v>6370</v>
      </c>
      <c r="B24" s="30" t="s">
        <v>6436</v>
      </c>
      <c r="C24" s="3">
        <v>15</v>
      </c>
      <c r="D24" s="3" t="s">
        <v>6463</v>
      </c>
      <c r="L24" s="3" t="s">
        <v>14</v>
      </c>
      <c r="Q24" s="3">
        <v>255</v>
      </c>
      <c r="AA24" t="s">
        <v>166</v>
      </c>
      <c r="AB24" t="s">
        <v>6464</v>
      </c>
    </row>
    <row r="25" spans="1:28" ht="15" customHeight="1" x14ac:dyDescent="0.2">
      <c r="A25" s="30" t="s">
        <v>6370</v>
      </c>
      <c r="B25" s="30" t="s">
        <v>6436</v>
      </c>
      <c r="C25" s="3">
        <v>16</v>
      </c>
      <c r="D25" s="3" t="s">
        <v>6465</v>
      </c>
      <c r="L25" s="3" t="s">
        <v>14</v>
      </c>
      <c r="Q25" s="3">
        <v>255</v>
      </c>
      <c r="AA25" t="s">
        <v>166</v>
      </c>
      <c r="AB25" t="s">
        <v>6466</v>
      </c>
    </row>
    <row r="26" spans="1:28" ht="15" customHeight="1" x14ac:dyDescent="0.2">
      <c r="A26" s="30" t="s">
        <v>6370</v>
      </c>
      <c r="B26" s="30" t="s">
        <v>6436</v>
      </c>
      <c r="C26" s="3">
        <v>17</v>
      </c>
      <c r="D26" s="3" t="s">
        <v>6467</v>
      </c>
      <c r="L26" s="3" t="s">
        <v>14</v>
      </c>
      <c r="Q26" s="3">
        <v>255</v>
      </c>
      <c r="AA26" t="s">
        <v>166</v>
      </c>
      <c r="AB26" t="s">
        <v>6468</v>
      </c>
    </row>
    <row r="27" spans="1:28" ht="15" customHeight="1" x14ac:dyDescent="0.2">
      <c r="A27" s="30" t="s">
        <v>6370</v>
      </c>
      <c r="B27" s="30" t="s">
        <v>6436</v>
      </c>
      <c r="C27" s="3">
        <v>18</v>
      </c>
      <c r="D27" s="3" t="s">
        <v>6469</v>
      </c>
      <c r="L27" s="3" t="s">
        <v>14</v>
      </c>
      <c r="Q27" s="3">
        <v>255</v>
      </c>
      <c r="AA27" t="s">
        <v>166</v>
      </c>
      <c r="AB27" t="s">
        <v>6470</v>
      </c>
    </row>
    <row r="28" spans="1:28" ht="15" customHeight="1" x14ac:dyDescent="0.2">
      <c r="A28" s="30" t="s">
        <v>6370</v>
      </c>
      <c r="B28" s="30" t="s">
        <v>6436</v>
      </c>
      <c r="C28" s="3">
        <v>19</v>
      </c>
      <c r="D28" t="s">
        <v>6432</v>
      </c>
      <c r="AA28" t="s">
        <v>166</v>
      </c>
      <c r="AB28" t="s">
        <v>6433</v>
      </c>
    </row>
    <row r="29" spans="1:28" ht="15" customHeight="1" x14ac:dyDescent="0.2">
      <c r="A29" s="30" t="s">
        <v>6370</v>
      </c>
      <c r="B29" s="30" t="s">
        <v>6436</v>
      </c>
      <c r="C29" s="3">
        <v>20</v>
      </c>
      <c r="D29" t="s">
        <v>6434</v>
      </c>
      <c r="AA29" t="s">
        <v>166</v>
      </c>
      <c r="AB29" t="s">
        <v>6435</v>
      </c>
    </row>
  </sheetData>
  <dataValidations count="1">
    <dataValidation type="list" allowBlank="1" showInputMessage="1" showErrorMessage="1" sqref="L2:L152" xr:uid="{E63DEF1E-3986-4BFF-9895-EE8D326BC5AB}">
      <formula1>" Boolean,Coded,Complex,Date,Date,Datetime,Document,None,Numeric,Rule,Structured-Numeric,Text,Time"</formula1>
    </dataValidation>
  </dataValidations>
  <hyperlinks>
    <hyperlink ref="I1" r:id="rId1" location="/orgs/CIEL/sources/CIEL/" xr:uid="{DC3F32C4-99CA-4991-ABF8-1EE749FA3B81}"/>
    <hyperlink ref="J1" r:id="rId2" location="/orgs/MSFOCP/sources/MSFOCP/" xr:uid="{8A8ACD08-5196-47FE-9463-7E47288E5D46}"/>
    <hyperlink ref="K1" r:id="rId3" location="/orgs/MSFOCG/sources/MSFOCG/" xr:uid="{97EDBF8C-FF0C-407F-B139-F93E4F3D6E1F}"/>
    <hyperlink ref="L1" r:id="rId4" location="/orgs/OCL/sources/Datatypes/" xr:uid="{574B802F-8325-4086-88E3-D425D12C94E3}"/>
    <hyperlink ref="M1" r:id="rId5" location="/orgs/OCL/sources/Classes/" xr:uid="{F27609F3-69D6-4498-9105-B6F245D67086}"/>
  </hyperlinks>
  <pageMargins left="0.7" right="0.7" top="0.75" bottom="0.75" header="0.3" footer="0.3"/>
  <pageSetup paperSize="9" orientation="portrait" verticalDpi="0" r:id="rId6"/>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EA0B7-8223-4B6C-93D2-3E8E059F1943}">
  <sheetPr codeName="Sheet15">
    <tabColor rgb="FFE2EFDA"/>
    <outlinePr summaryBelow="0" summaryRight="0"/>
  </sheetPr>
  <dimension ref="A1:AB63"/>
  <sheetViews>
    <sheetView workbookViewId="0">
      <pane xSplit="4" ySplit="1" topLeftCell="E5" activePane="bottomRight" state="frozen"/>
      <selection pane="topRight"/>
      <selection pane="bottomLeft"/>
      <selection pane="bottomRight" activeCell="A5" sqref="A5"/>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121</v>
      </c>
      <c r="B1" s="2" t="s">
        <v>122</v>
      </c>
      <c r="C1" s="2" t="s">
        <v>123</v>
      </c>
      <c r="D1" s="2" t="s">
        <v>6080</v>
      </c>
      <c r="E1" s="2" t="s">
        <v>151</v>
      </c>
      <c r="F1" s="2" t="s">
        <v>6081</v>
      </c>
      <c r="G1" s="2" t="s">
        <v>6082</v>
      </c>
      <c r="H1" s="2" t="s">
        <v>6083</v>
      </c>
      <c r="I1" s="7" t="s">
        <v>6084</v>
      </c>
      <c r="J1" s="7" t="s">
        <v>6085</v>
      </c>
      <c r="K1" s="7" t="s">
        <v>6086</v>
      </c>
      <c r="L1" s="32" t="s">
        <v>6164</v>
      </c>
      <c r="M1" s="32" t="s">
        <v>6087</v>
      </c>
      <c r="N1" s="2" t="s">
        <v>126</v>
      </c>
      <c r="O1" s="31" t="s">
        <v>6165</v>
      </c>
      <c r="P1" s="2" t="s">
        <v>135</v>
      </c>
      <c r="Q1" s="2" t="s">
        <v>13</v>
      </c>
      <c r="R1" s="2" t="s">
        <v>6088</v>
      </c>
      <c r="S1" s="2" t="s">
        <v>133</v>
      </c>
      <c r="T1" s="2" t="s">
        <v>6089</v>
      </c>
      <c r="U1" s="2" t="s">
        <v>136</v>
      </c>
      <c r="V1" s="2" t="s">
        <v>137</v>
      </c>
      <c r="W1" s="2" t="s">
        <v>138</v>
      </c>
      <c r="X1" s="2" t="s">
        <v>129</v>
      </c>
      <c r="Y1" s="2" t="s">
        <v>150</v>
      </c>
      <c r="Z1" s="2" t="s">
        <v>151</v>
      </c>
      <c r="AA1" s="2" t="s">
        <v>139</v>
      </c>
      <c r="AB1" s="2" t="s">
        <v>6166</v>
      </c>
    </row>
    <row r="2" spans="1:28" ht="15" customHeight="1" x14ac:dyDescent="0.2">
      <c r="A2" t="s">
        <v>6471</v>
      </c>
      <c r="D2" s="22"/>
      <c r="AA2" t="s">
        <v>166</v>
      </c>
    </row>
    <row r="3" spans="1:28" ht="15" customHeight="1" x14ac:dyDescent="0.2">
      <c r="A3" s="30" t="s">
        <v>6471</v>
      </c>
      <c r="B3" s="3" t="s">
        <v>3343</v>
      </c>
      <c r="D3" s="22"/>
      <c r="AA3" t="s">
        <v>166</v>
      </c>
      <c r="AB3" t="s">
        <v>6472</v>
      </c>
    </row>
    <row r="4" spans="1:28" ht="15" customHeight="1" x14ac:dyDescent="0.2">
      <c r="A4" s="30" t="s">
        <v>6471</v>
      </c>
      <c r="B4" s="30" t="s">
        <v>3343</v>
      </c>
      <c r="C4" s="3">
        <v>1</v>
      </c>
      <c r="D4" s="33" t="s">
        <v>6473</v>
      </c>
      <c r="L4" s="3" t="s">
        <v>18</v>
      </c>
      <c r="O4" s="3" t="s">
        <v>6392</v>
      </c>
      <c r="R4" t="s">
        <v>6375</v>
      </c>
      <c r="AA4" t="s">
        <v>166</v>
      </c>
      <c r="AB4" t="s">
        <v>6474</v>
      </c>
    </row>
    <row r="5" spans="1:28" ht="15" customHeight="1" x14ac:dyDescent="0.2">
      <c r="A5" s="30" t="s">
        <v>6471</v>
      </c>
      <c r="B5" s="30" t="s">
        <v>3343</v>
      </c>
      <c r="D5" s="30" t="s">
        <v>6473</v>
      </c>
      <c r="N5" s="3">
        <v>0</v>
      </c>
    </row>
    <row r="6" spans="1:28" ht="15" customHeight="1" x14ac:dyDescent="0.2">
      <c r="A6" s="30" t="s">
        <v>6471</v>
      </c>
      <c r="B6" s="30" t="s">
        <v>3343</v>
      </c>
      <c r="D6" s="30" t="s">
        <v>6473</v>
      </c>
      <c r="N6" s="3" t="str">
        <f>"+"</f>
        <v>+</v>
      </c>
    </row>
    <row r="7" spans="1:28" ht="15" customHeight="1" x14ac:dyDescent="0.2">
      <c r="A7" s="30" t="s">
        <v>6471</v>
      </c>
      <c r="B7" s="30" t="s">
        <v>3343</v>
      </c>
      <c r="D7" s="30" t="s">
        <v>6473</v>
      </c>
      <c r="N7" s="3" t="str">
        <f>"++"</f>
        <v>++</v>
      </c>
    </row>
    <row r="8" spans="1:28" ht="15" customHeight="1" x14ac:dyDescent="0.2">
      <c r="A8" s="30" t="s">
        <v>6471</v>
      </c>
      <c r="B8" s="30" t="s">
        <v>3343</v>
      </c>
      <c r="D8" s="30" t="s">
        <v>6473</v>
      </c>
      <c r="N8" s="3" t="str">
        <f>"+++"</f>
        <v>+++</v>
      </c>
    </row>
    <row r="9" spans="1:28" ht="15" customHeight="1" x14ac:dyDescent="0.2">
      <c r="A9" s="30" t="s">
        <v>6471</v>
      </c>
      <c r="B9" s="30" t="s">
        <v>3343</v>
      </c>
      <c r="C9" s="3">
        <v>2</v>
      </c>
      <c r="D9" s="33" t="s">
        <v>6475</v>
      </c>
      <c r="L9" s="3" t="s">
        <v>18</v>
      </c>
      <c r="O9" s="3" t="s">
        <v>6378</v>
      </c>
      <c r="AA9" t="s">
        <v>166</v>
      </c>
      <c r="AB9" t="s">
        <v>6476</v>
      </c>
    </row>
    <row r="10" spans="1:28" ht="15" customHeight="1" x14ac:dyDescent="0.2">
      <c r="A10" s="30" t="s">
        <v>6471</v>
      </c>
      <c r="B10" s="30" t="s">
        <v>3343</v>
      </c>
      <c r="D10" s="30" t="s">
        <v>6475</v>
      </c>
      <c r="N10" s="3" t="s">
        <v>6477</v>
      </c>
      <c r="AA10" t="s">
        <v>166</v>
      </c>
      <c r="AB10" t="s">
        <v>6478</v>
      </c>
    </row>
    <row r="11" spans="1:28" ht="15" customHeight="1" x14ac:dyDescent="0.2">
      <c r="A11" s="30" t="s">
        <v>6471</v>
      </c>
      <c r="B11" s="30" t="s">
        <v>3343</v>
      </c>
      <c r="D11" s="30" t="s">
        <v>6475</v>
      </c>
      <c r="N11" s="3" t="s">
        <v>6479</v>
      </c>
      <c r="AA11" t="s">
        <v>166</v>
      </c>
      <c r="AB11" t="s">
        <v>6480</v>
      </c>
    </row>
    <row r="12" spans="1:28" ht="15" customHeight="1" x14ac:dyDescent="0.2">
      <c r="A12" s="30" t="s">
        <v>6471</v>
      </c>
      <c r="B12" s="30" t="s">
        <v>3343</v>
      </c>
      <c r="C12" s="3">
        <v>3</v>
      </c>
      <c r="D12" s="33" t="s">
        <v>6341</v>
      </c>
      <c r="G12" s="3" t="s">
        <v>6342</v>
      </c>
      <c r="L12" s="3" t="s">
        <v>21</v>
      </c>
      <c r="N12"/>
      <c r="AA12" t="s">
        <v>166</v>
      </c>
      <c r="AB12" t="s">
        <v>6343</v>
      </c>
    </row>
    <row r="13" spans="1:28" ht="15" customHeight="1" x14ac:dyDescent="0.2">
      <c r="A13" s="30" t="s">
        <v>6471</v>
      </c>
      <c r="B13" s="30" t="s">
        <v>3343</v>
      </c>
      <c r="C13" s="3">
        <v>4</v>
      </c>
      <c r="D13" s="33" t="s">
        <v>6344</v>
      </c>
      <c r="G13" s="3" t="s">
        <v>6345</v>
      </c>
      <c r="L13" s="3" t="s">
        <v>21</v>
      </c>
      <c r="N13"/>
      <c r="AA13" t="s">
        <v>166</v>
      </c>
      <c r="AB13" t="s">
        <v>6346</v>
      </c>
    </row>
    <row r="14" spans="1:28" ht="15" customHeight="1" x14ac:dyDescent="0.2">
      <c r="A14" s="30" t="s">
        <v>6471</v>
      </c>
      <c r="B14" s="30" t="s">
        <v>3343</v>
      </c>
      <c r="C14" s="3">
        <v>5</v>
      </c>
      <c r="D14" s="33" t="s">
        <v>1746</v>
      </c>
      <c r="G14" s="3" t="s">
        <v>6347</v>
      </c>
      <c r="L14" s="3" t="s">
        <v>21</v>
      </c>
      <c r="N14"/>
      <c r="AA14" t="s">
        <v>166</v>
      </c>
      <c r="AB14" t="s">
        <v>6481</v>
      </c>
    </row>
    <row r="15" spans="1:28" ht="15" customHeight="1" x14ac:dyDescent="0.2">
      <c r="A15" s="30" t="s">
        <v>6471</v>
      </c>
      <c r="B15" s="30" t="s">
        <v>3343</v>
      </c>
      <c r="C15" s="3">
        <v>6</v>
      </c>
      <c r="D15" s="33" t="s">
        <v>6348</v>
      </c>
      <c r="G15" s="3" t="s">
        <v>6349</v>
      </c>
      <c r="L15" s="3" t="s">
        <v>21</v>
      </c>
      <c r="N15"/>
      <c r="AA15" t="s">
        <v>166</v>
      </c>
      <c r="AB15" t="s">
        <v>6248</v>
      </c>
    </row>
    <row r="16" spans="1:28" ht="15" customHeight="1" x14ac:dyDescent="0.2">
      <c r="A16" s="30" t="s">
        <v>6471</v>
      </c>
      <c r="B16" s="30" t="s">
        <v>3343</v>
      </c>
      <c r="C16" s="3">
        <v>7</v>
      </c>
      <c r="D16" s="33" t="s">
        <v>6482</v>
      </c>
      <c r="G16" s="3" t="s">
        <v>6351</v>
      </c>
      <c r="L16" s="3" t="s">
        <v>21</v>
      </c>
      <c r="N16"/>
      <c r="AA16" t="s">
        <v>166</v>
      </c>
      <c r="AB16" t="s">
        <v>6352</v>
      </c>
    </row>
    <row r="17" spans="1:28" ht="15" customHeight="1" x14ac:dyDescent="0.2">
      <c r="A17" s="30" t="s">
        <v>6471</v>
      </c>
      <c r="B17" s="30" t="s">
        <v>3343</v>
      </c>
      <c r="C17" s="3">
        <v>8</v>
      </c>
      <c r="D17" s="33" t="s">
        <v>6483</v>
      </c>
      <c r="L17" s="3" t="s">
        <v>14</v>
      </c>
      <c r="N17"/>
      <c r="AA17" t="s">
        <v>166</v>
      </c>
      <c r="AB17" t="s">
        <v>6484</v>
      </c>
    </row>
    <row r="18" spans="1:28" ht="15" customHeight="1" x14ac:dyDescent="0.2">
      <c r="A18" s="30" t="s">
        <v>6471</v>
      </c>
      <c r="B18" s="3" t="s">
        <v>6485</v>
      </c>
      <c r="D18" s="33"/>
      <c r="AA18" t="s">
        <v>166</v>
      </c>
      <c r="AB18" t="s">
        <v>6486</v>
      </c>
    </row>
    <row r="19" spans="1:28" ht="15" customHeight="1" x14ac:dyDescent="0.2">
      <c r="A19" s="30" t="s">
        <v>6471</v>
      </c>
      <c r="B19" s="30" t="s">
        <v>6485</v>
      </c>
      <c r="C19" s="3">
        <v>9</v>
      </c>
      <c r="D19" s="33" t="s">
        <v>6482</v>
      </c>
      <c r="G19" s="3" t="s">
        <v>6351</v>
      </c>
      <c r="L19" s="3" t="s">
        <v>21</v>
      </c>
      <c r="AA19" t="s">
        <v>166</v>
      </c>
      <c r="AB19" t="s">
        <v>6352</v>
      </c>
    </row>
    <row r="20" spans="1:28" ht="15" customHeight="1" x14ac:dyDescent="0.2">
      <c r="A20" s="30" t="s">
        <v>6471</v>
      </c>
      <c r="B20" s="30" t="s">
        <v>6485</v>
      </c>
      <c r="C20" s="3">
        <v>10</v>
      </c>
      <c r="D20" s="33" t="s">
        <v>6487</v>
      </c>
      <c r="L20" s="3" t="s">
        <v>14</v>
      </c>
      <c r="AA20" t="s">
        <v>166</v>
      </c>
      <c r="AB20" t="s">
        <v>6488</v>
      </c>
    </row>
    <row r="21" spans="1:28" ht="15" customHeight="1" x14ac:dyDescent="0.2">
      <c r="A21" s="30" t="s">
        <v>6471</v>
      </c>
      <c r="B21" s="30" t="s">
        <v>6485</v>
      </c>
      <c r="C21" s="3">
        <v>11</v>
      </c>
      <c r="D21" s="33" t="s">
        <v>6348</v>
      </c>
      <c r="G21" s="3" t="s">
        <v>6349</v>
      </c>
      <c r="L21" s="3" t="s">
        <v>21</v>
      </c>
      <c r="AA21" t="s">
        <v>166</v>
      </c>
      <c r="AB21" t="s">
        <v>6248</v>
      </c>
    </row>
    <row r="22" spans="1:28" ht="15" customHeight="1" x14ac:dyDescent="0.2">
      <c r="A22" s="30" t="s">
        <v>6471</v>
      </c>
      <c r="B22" s="30" t="s">
        <v>6485</v>
      </c>
      <c r="C22" s="3">
        <v>12</v>
      </c>
      <c r="D22" s="33" t="s">
        <v>6489</v>
      </c>
      <c r="L22" s="3" t="s">
        <v>14</v>
      </c>
      <c r="AA22" t="s">
        <v>166</v>
      </c>
      <c r="AB22" t="s">
        <v>6490</v>
      </c>
    </row>
    <row r="23" spans="1:28" ht="15" customHeight="1" x14ac:dyDescent="0.2">
      <c r="A23" s="30" t="s">
        <v>6471</v>
      </c>
      <c r="B23" s="30" t="s">
        <v>6485</v>
      </c>
      <c r="C23" s="3">
        <v>13</v>
      </c>
      <c r="D23" s="33" t="s">
        <v>6491</v>
      </c>
      <c r="L23" s="3" t="s">
        <v>14</v>
      </c>
      <c r="AA23" t="s">
        <v>166</v>
      </c>
      <c r="AB23" t="s">
        <v>6492</v>
      </c>
    </row>
    <row r="24" spans="1:28" ht="15" customHeight="1" x14ac:dyDescent="0.2">
      <c r="A24" s="30" t="s">
        <v>6471</v>
      </c>
      <c r="B24" s="30" t="s">
        <v>6485</v>
      </c>
      <c r="C24" s="3">
        <v>14</v>
      </c>
      <c r="D24" s="33" t="s">
        <v>6432</v>
      </c>
      <c r="L24" s="3" t="s">
        <v>14</v>
      </c>
      <c r="Y24" t="s">
        <v>6493</v>
      </c>
      <c r="AA24" t="s">
        <v>166</v>
      </c>
      <c r="AB24" t="s">
        <v>6433</v>
      </c>
    </row>
    <row r="25" spans="1:28" ht="15" customHeight="1" x14ac:dyDescent="0.2">
      <c r="A25" s="30" t="s">
        <v>6471</v>
      </c>
      <c r="B25" s="30" t="s">
        <v>6485</v>
      </c>
      <c r="C25" s="3">
        <v>15</v>
      </c>
      <c r="D25" s="33" t="s">
        <v>6434</v>
      </c>
      <c r="L25" s="3" t="s">
        <v>14</v>
      </c>
      <c r="Y25" t="s">
        <v>6494</v>
      </c>
      <c r="AA25" t="s">
        <v>166</v>
      </c>
      <c r="AB25" t="s">
        <v>6435</v>
      </c>
    </row>
    <row r="26" spans="1:28" ht="15" customHeight="1" x14ac:dyDescent="0.2">
      <c r="A26" s="30"/>
      <c r="B26" s="30"/>
    </row>
    <row r="27" spans="1:28" ht="15" customHeight="1" x14ac:dyDescent="0.2">
      <c r="A27" s="30"/>
      <c r="B27" s="30"/>
      <c r="D27" s="30"/>
    </row>
    <row r="28" spans="1:28" ht="15" customHeight="1" x14ac:dyDescent="0.2">
      <c r="A28" s="30"/>
      <c r="B28" s="30"/>
      <c r="D28" s="30"/>
    </row>
    <row r="29" spans="1:28" ht="15" customHeight="1" x14ac:dyDescent="0.2">
      <c r="A29" s="30"/>
      <c r="B29" s="30"/>
      <c r="D29" s="30"/>
    </row>
    <row r="30" spans="1:28" ht="15" customHeight="1" x14ac:dyDescent="0.2">
      <c r="A30" s="30"/>
      <c r="B30" s="30"/>
    </row>
    <row r="31" spans="1:28" ht="15" customHeight="1" x14ac:dyDescent="0.2">
      <c r="A31" s="30"/>
      <c r="B31"/>
    </row>
    <row r="32" spans="1:28" ht="15" customHeight="1" x14ac:dyDescent="0.2">
      <c r="A32" s="30"/>
      <c r="B32" s="30"/>
    </row>
    <row r="33" spans="1:2" ht="15" customHeight="1" x14ac:dyDescent="0.2">
      <c r="A33" s="30"/>
      <c r="B33" s="30"/>
    </row>
    <row r="34" spans="1:2" ht="15" customHeight="1" x14ac:dyDescent="0.2">
      <c r="A34" s="30"/>
      <c r="B34" s="30"/>
    </row>
    <row r="35" spans="1:2" ht="15" customHeight="1" x14ac:dyDescent="0.2">
      <c r="A35" s="30"/>
      <c r="B35" s="30"/>
    </row>
    <row r="36" spans="1:2" ht="15" customHeight="1" x14ac:dyDescent="0.2">
      <c r="A36" s="30"/>
      <c r="B36" s="30"/>
    </row>
    <row r="37" spans="1:2" ht="15" customHeight="1" x14ac:dyDescent="0.2">
      <c r="A37" s="30"/>
      <c r="B37" s="30"/>
    </row>
    <row r="38" spans="1:2" ht="15" customHeight="1" x14ac:dyDescent="0.2">
      <c r="A38" s="30"/>
      <c r="B38" s="30"/>
    </row>
    <row r="39" spans="1:2" ht="15" customHeight="1" x14ac:dyDescent="0.2">
      <c r="A39" s="30"/>
    </row>
    <row r="40" spans="1:2" ht="15" customHeight="1" x14ac:dyDescent="0.2">
      <c r="A40" s="30"/>
      <c r="B40" s="30"/>
    </row>
    <row r="41" spans="1:2" ht="15" customHeight="1" x14ac:dyDescent="0.2">
      <c r="A41" s="30"/>
      <c r="B41" s="30"/>
    </row>
    <row r="42" spans="1:2" ht="15" customHeight="1" x14ac:dyDescent="0.2">
      <c r="A42" s="30"/>
      <c r="B42" s="30"/>
    </row>
    <row r="43" spans="1:2" ht="15" customHeight="1" x14ac:dyDescent="0.2">
      <c r="A43" s="30"/>
      <c r="B43" s="30"/>
    </row>
    <row r="44" spans="1:2" ht="15" customHeight="1" x14ac:dyDescent="0.2">
      <c r="A44" s="30"/>
      <c r="B44" s="30"/>
    </row>
    <row r="45" spans="1:2" ht="15" customHeight="1" x14ac:dyDescent="0.2">
      <c r="A45" s="30"/>
      <c r="B45" s="30"/>
    </row>
    <row r="46" spans="1:2" ht="15" customHeight="1" x14ac:dyDescent="0.2">
      <c r="A46" s="30"/>
      <c r="B46" s="30"/>
    </row>
    <row r="47" spans="1:2" ht="15" customHeight="1" x14ac:dyDescent="0.2">
      <c r="A47" s="30"/>
      <c r="B47" s="30"/>
    </row>
    <row r="48" spans="1:2" ht="15" customHeight="1" x14ac:dyDescent="0.2">
      <c r="A48" s="30"/>
      <c r="B48" s="30"/>
    </row>
    <row r="49" spans="1:2" ht="15" customHeight="1" x14ac:dyDescent="0.2">
      <c r="A49" s="30"/>
      <c r="B49" s="30"/>
    </row>
    <row r="50" spans="1:2" ht="15" customHeight="1" x14ac:dyDescent="0.2">
      <c r="A50" s="30"/>
      <c r="B50" s="30"/>
    </row>
    <row r="51" spans="1:2" ht="15" customHeight="1" x14ac:dyDescent="0.2">
      <c r="A51" s="30"/>
      <c r="B51" s="30"/>
    </row>
    <row r="52" spans="1:2" ht="15" customHeight="1" x14ac:dyDescent="0.2">
      <c r="A52" s="30"/>
      <c r="B52" s="30"/>
    </row>
    <row r="53" spans="1:2" ht="15" customHeight="1" x14ac:dyDescent="0.2">
      <c r="A53" s="30"/>
    </row>
    <row r="54" spans="1:2" ht="15" customHeight="1" x14ac:dyDescent="0.2">
      <c r="A54" s="30"/>
      <c r="B54" s="30"/>
    </row>
    <row r="55" spans="1:2" ht="15" customHeight="1" x14ac:dyDescent="0.2">
      <c r="A55" s="30"/>
      <c r="B55" s="30"/>
    </row>
    <row r="56" spans="1:2" ht="15" customHeight="1" x14ac:dyDescent="0.2">
      <c r="A56" s="30"/>
      <c r="B56" s="30"/>
    </row>
    <row r="57" spans="1:2" ht="15" customHeight="1" x14ac:dyDescent="0.2">
      <c r="A57" s="30"/>
      <c r="B57" s="30"/>
    </row>
    <row r="58" spans="1:2" ht="15" customHeight="1" x14ac:dyDescent="0.2">
      <c r="A58" s="30"/>
      <c r="B58" s="34"/>
    </row>
    <row r="59" spans="1:2" ht="15" customHeight="1" x14ac:dyDescent="0.2">
      <c r="A59" s="30"/>
      <c r="B59" s="30"/>
    </row>
    <row r="60" spans="1:2" ht="15" customHeight="1" x14ac:dyDescent="0.2">
      <c r="A60" s="30"/>
      <c r="B60" s="30"/>
    </row>
    <row r="61" spans="1:2" ht="15" customHeight="1" x14ac:dyDescent="0.2">
      <c r="A61" s="30"/>
      <c r="B61" s="30"/>
    </row>
    <row r="62" spans="1:2" ht="15" customHeight="1" x14ac:dyDescent="0.2">
      <c r="A62" s="30"/>
      <c r="B62" s="30"/>
    </row>
    <row r="63" spans="1:2" ht="15" customHeight="1" x14ac:dyDescent="0.2">
      <c r="A63" s="30"/>
      <c r="B63" s="30"/>
    </row>
  </sheetData>
  <dataValidations disablePrompts="1" count="1">
    <dataValidation type="list" allowBlank="1" showInputMessage="1" showErrorMessage="1" sqref="L2:L188" xr:uid="{FBBC2553-091F-4B01-AE9E-2D30AB288F48}">
      <formula1>" Boolean,Coded,Complex,Date,Date,Datetime,Document,None,Numeric,Rule,Structured-Numeric,Text,Time"</formula1>
    </dataValidation>
  </dataValidations>
  <hyperlinks>
    <hyperlink ref="I1" r:id="rId1" location="/orgs/CIEL/sources/CIEL/" xr:uid="{36F3C123-6708-4DDC-980A-23520F8B4CD1}"/>
    <hyperlink ref="J1" r:id="rId2" location="/orgs/MSFOCP/sources/MSFOCP/" xr:uid="{495C9F12-905B-4782-B545-B13399F6FE43}"/>
    <hyperlink ref="K1" r:id="rId3" location="/orgs/MSFOCG/sources/MSFOCG/" xr:uid="{B75979BA-94AD-418B-98F4-9645DFC9798A}"/>
    <hyperlink ref="L1" r:id="rId4" location="/orgs/OCL/sources/Datatypes/" xr:uid="{D974F622-3763-4BFB-8CFB-FF1BCCE6BBB6}"/>
    <hyperlink ref="M1" r:id="rId5" location="/orgs/OCL/sources/Classes/" xr:uid="{ACB48628-679B-4D2F-9AEC-8F7ECFCCA9A5}"/>
  </hyperlinks>
  <pageMargins left="0.7" right="0.7" top="0.75" bottom="0.75" header="0.3" footer="0.3"/>
  <pageSetup paperSize="9" orientation="portrait" verticalDpi="0" r:id="rId6"/>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FDB43-68E7-464C-8441-B2E4F267BA43}">
  <sheetPr>
    <tabColor rgb="FFE2EFDA"/>
    <outlinePr summaryBelow="0" summaryRight="0"/>
  </sheetPr>
  <dimension ref="A1:AB101"/>
  <sheetViews>
    <sheetView workbookViewId="0">
      <pane xSplit="4" ySplit="1" topLeftCell="M78" activePane="bottomRight" state="frozen"/>
      <selection pane="topRight"/>
      <selection pane="bottomLeft"/>
      <selection pane="bottomRight" activeCell="M78" sqref="M78"/>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121</v>
      </c>
      <c r="B1" s="2" t="s">
        <v>122</v>
      </c>
      <c r="C1" s="2" t="s">
        <v>123</v>
      </c>
      <c r="D1" s="2" t="s">
        <v>6080</v>
      </c>
      <c r="E1" s="2" t="s">
        <v>151</v>
      </c>
      <c r="F1" s="2" t="s">
        <v>6081</v>
      </c>
      <c r="G1" s="2" t="s">
        <v>6082</v>
      </c>
      <c r="H1" s="2" t="s">
        <v>6083</v>
      </c>
      <c r="I1" s="7" t="s">
        <v>6084</v>
      </c>
      <c r="J1" s="7" t="s">
        <v>6085</v>
      </c>
      <c r="K1" s="7" t="s">
        <v>6086</v>
      </c>
      <c r="L1" s="32" t="s">
        <v>6164</v>
      </c>
      <c r="M1" s="32" t="s">
        <v>6087</v>
      </c>
      <c r="N1" s="2" t="s">
        <v>126</v>
      </c>
      <c r="O1" s="31" t="s">
        <v>6165</v>
      </c>
      <c r="P1" s="2" t="s">
        <v>135</v>
      </c>
      <c r="Q1" s="2" t="s">
        <v>13</v>
      </c>
      <c r="R1" s="2" t="s">
        <v>6088</v>
      </c>
      <c r="S1" s="2" t="s">
        <v>133</v>
      </c>
      <c r="T1" s="2" t="s">
        <v>6089</v>
      </c>
      <c r="U1" s="2" t="s">
        <v>136</v>
      </c>
      <c r="V1" s="2" t="s">
        <v>137</v>
      </c>
      <c r="W1" s="2" t="s">
        <v>138</v>
      </c>
      <c r="X1" s="2" t="s">
        <v>129</v>
      </c>
      <c r="Y1" s="2" t="s">
        <v>150</v>
      </c>
      <c r="Z1" s="2" t="s">
        <v>151</v>
      </c>
      <c r="AA1" s="2" t="s">
        <v>139</v>
      </c>
      <c r="AB1" s="2" t="s">
        <v>6166</v>
      </c>
    </row>
    <row r="2" spans="1:28" ht="15" customHeight="1" x14ac:dyDescent="0.2">
      <c r="A2" t="s">
        <v>5872</v>
      </c>
      <c r="D2" s="22"/>
      <c r="AA2" t="s">
        <v>166</v>
      </c>
      <c r="AB2" t="s">
        <v>6495</v>
      </c>
    </row>
    <row r="3" spans="1:28" ht="15" customHeight="1" x14ac:dyDescent="0.2">
      <c r="A3" s="30" t="s">
        <v>5872</v>
      </c>
      <c r="B3" t="s">
        <v>5872</v>
      </c>
      <c r="D3" s="22"/>
      <c r="AA3" t="s">
        <v>166</v>
      </c>
      <c r="AB3" t="s">
        <v>6495</v>
      </c>
    </row>
    <row r="4" spans="1:28" ht="15" customHeight="1" x14ac:dyDescent="0.2">
      <c r="A4" s="30" t="s">
        <v>5872</v>
      </c>
      <c r="B4" s="30" t="s">
        <v>5872</v>
      </c>
      <c r="D4" t="s">
        <v>6496</v>
      </c>
      <c r="L4" s="3" t="s">
        <v>21</v>
      </c>
      <c r="AA4" t="s">
        <v>166</v>
      </c>
      <c r="AB4" t="s">
        <v>6497</v>
      </c>
    </row>
    <row r="5" spans="1:28" ht="15" customHeight="1" x14ac:dyDescent="0.2">
      <c r="A5" s="30" t="s">
        <v>5872</v>
      </c>
      <c r="B5" s="30" t="s">
        <v>5872</v>
      </c>
      <c r="D5" s="3" t="s">
        <v>6498</v>
      </c>
      <c r="L5" s="3" t="s">
        <v>18</v>
      </c>
      <c r="AA5" t="s">
        <v>166</v>
      </c>
      <c r="AB5" t="s">
        <v>6499</v>
      </c>
    </row>
    <row r="6" spans="1:28" ht="15" customHeight="1" x14ac:dyDescent="0.2">
      <c r="A6" s="30" t="s">
        <v>5872</v>
      </c>
      <c r="B6" s="30" t="s">
        <v>5872</v>
      </c>
      <c r="D6" s="30"/>
      <c r="N6" s="3" t="s">
        <v>2262</v>
      </c>
      <c r="AA6" t="s">
        <v>166</v>
      </c>
      <c r="AB6" t="s">
        <v>6500</v>
      </c>
    </row>
    <row r="7" spans="1:28" ht="15" customHeight="1" x14ac:dyDescent="0.2">
      <c r="A7" s="30" t="s">
        <v>5872</v>
      </c>
      <c r="B7" s="30" t="s">
        <v>5872</v>
      </c>
      <c r="D7" s="30"/>
      <c r="N7" s="3" t="s">
        <v>5699</v>
      </c>
      <c r="AA7" t="s">
        <v>166</v>
      </c>
      <c r="AB7" t="s">
        <v>6501</v>
      </c>
    </row>
    <row r="8" spans="1:28" s="3" customFormat="1" ht="15" customHeight="1" x14ac:dyDescent="0.2">
      <c r="A8" s="30" t="s">
        <v>5872</v>
      </c>
      <c r="B8" s="30" t="s">
        <v>5872</v>
      </c>
      <c r="N8" s="3" t="s">
        <v>6502</v>
      </c>
      <c r="R8"/>
      <c r="S8"/>
      <c r="T8"/>
      <c r="U8"/>
      <c r="V8"/>
      <c r="W8"/>
      <c r="X8"/>
      <c r="Y8"/>
      <c r="Z8"/>
      <c r="AA8" t="s">
        <v>166</v>
      </c>
      <c r="AB8" t="s">
        <v>6503</v>
      </c>
    </row>
    <row r="9" spans="1:28" s="3" customFormat="1" ht="15" customHeight="1" x14ac:dyDescent="0.2">
      <c r="A9" s="30" t="s">
        <v>5872</v>
      </c>
      <c r="B9" s="30" t="s">
        <v>5872</v>
      </c>
      <c r="N9" s="3" t="s">
        <v>6504</v>
      </c>
      <c r="R9"/>
      <c r="S9"/>
      <c r="T9"/>
      <c r="U9"/>
      <c r="V9"/>
      <c r="W9"/>
      <c r="X9"/>
      <c r="Y9"/>
      <c r="Z9"/>
      <c r="AA9" t="s">
        <v>166</v>
      </c>
      <c r="AB9" t="s">
        <v>6505</v>
      </c>
    </row>
    <row r="10" spans="1:28" s="3" customFormat="1" ht="15" customHeight="1" x14ac:dyDescent="0.2">
      <c r="A10" s="30" t="s">
        <v>5872</v>
      </c>
      <c r="B10" s="30" t="s">
        <v>5872</v>
      </c>
      <c r="D10" s="3" t="s">
        <v>6506</v>
      </c>
      <c r="L10" s="3" t="s">
        <v>14</v>
      </c>
      <c r="P10" s="3" t="s">
        <v>6507</v>
      </c>
      <c r="R10"/>
      <c r="S10"/>
      <c r="T10"/>
      <c r="U10"/>
      <c r="V10"/>
      <c r="W10"/>
      <c r="X10"/>
      <c r="Y10"/>
      <c r="Z10"/>
      <c r="AA10" t="s">
        <v>166</v>
      </c>
      <c r="AB10" t="s">
        <v>6508</v>
      </c>
    </row>
    <row r="11" spans="1:28" s="3" customFormat="1" ht="15" customHeight="1" x14ac:dyDescent="0.2">
      <c r="A11" s="30" t="s">
        <v>5872</v>
      </c>
      <c r="B11" t="s">
        <v>6509</v>
      </c>
      <c r="R11"/>
      <c r="S11"/>
      <c r="T11"/>
      <c r="U11"/>
      <c r="V11"/>
      <c r="W11"/>
      <c r="X11"/>
      <c r="Y11"/>
      <c r="Z11"/>
      <c r="AA11" t="s">
        <v>166</v>
      </c>
      <c r="AB11" t="s">
        <v>6510</v>
      </c>
    </row>
    <row r="12" spans="1:28" s="3" customFormat="1" ht="15" customHeight="1" x14ac:dyDescent="0.2">
      <c r="A12" s="30" t="s">
        <v>5872</v>
      </c>
      <c r="B12" s="30" t="s">
        <v>6509</v>
      </c>
      <c r="D12" s="3" t="s">
        <v>6511</v>
      </c>
      <c r="G12" s="3" t="s">
        <v>6512</v>
      </c>
      <c r="L12" s="3" t="s">
        <v>21</v>
      </c>
      <c r="R12"/>
      <c r="S12"/>
      <c r="T12"/>
      <c r="U12"/>
      <c r="V12"/>
      <c r="W12"/>
      <c r="X12"/>
      <c r="Y12"/>
      <c r="Z12"/>
      <c r="AA12" t="s">
        <v>166</v>
      </c>
      <c r="AB12" t="s">
        <v>6513</v>
      </c>
    </row>
    <row r="13" spans="1:28" s="3" customFormat="1" ht="15" customHeight="1" x14ac:dyDescent="0.2">
      <c r="A13" s="30" t="s">
        <v>5872</v>
      </c>
      <c r="B13" s="30" t="s">
        <v>6509</v>
      </c>
      <c r="D13" s="3" t="s">
        <v>1746</v>
      </c>
      <c r="G13" s="3" t="s">
        <v>6347</v>
      </c>
      <c r="L13" s="3" t="s">
        <v>21</v>
      </c>
      <c r="R13"/>
      <c r="S13"/>
      <c r="T13"/>
      <c r="U13"/>
      <c r="V13"/>
      <c r="W13"/>
      <c r="X13"/>
      <c r="Y13"/>
      <c r="Z13"/>
      <c r="AA13" t="s">
        <v>166</v>
      </c>
      <c r="AB13" t="s">
        <v>6268</v>
      </c>
    </row>
    <row r="14" spans="1:28" s="3" customFormat="1" ht="15" customHeight="1" x14ac:dyDescent="0.2">
      <c r="A14" s="30" t="s">
        <v>5872</v>
      </c>
      <c r="B14" s="30" t="s">
        <v>6509</v>
      </c>
      <c r="D14" s="3" t="s">
        <v>6348</v>
      </c>
      <c r="G14" s="3" t="s">
        <v>6349</v>
      </c>
      <c r="L14" s="3" t="s">
        <v>21</v>
      </c>
      <c r="R14"/>
      <c r="S14"/>
      <c r="T14"/>
      <c r="U14"/>
      <c r="V14"/>
      <c r="W14"/>
      <c r="X14"/>
      <c r="Y14"/>
      <c r="Z14"/>
      <c r="AA14" t="s">
        <v>166</v>
      </c>
      <c r="AB14" t="s">
        <v>6248</v>
      </c>
    </row>
    <row r="15" spans="1:28" s="3" customFormat="1" ht="15" customHeight="1" x14ac:dyDescent="0.2">
      <c r="A15" s="30" t="s">
        <v>5872</v>
      </c>
      <c r="B15" s="30" t="s">
        <v>6509</v>
      </c>
      <c r="D15" s="3" t="s">
        <v>6514</v>
      </c>
      <c r="L15" s="3" t="s">
        <v>25</v>
      </c>
      <c r="O15" s="3" t="s">
        <v>26</v>
      </c>
      <c r="R15"/>
      <c r="S15"/>
      <c r="T15"/>
      <c r="U15"/>
      <c r="V15"/>
      <c r="W15"/>
      <c r="X15"/>
      <c r="Y15"/>
      <c r="Z15"/>
      <c r="AA15" t="s">
        <v>166</v>
      </c>
      <c r="AB15" t="s">
        <v>6515</v>
      </c>
    </row>
    <row r="16" spans="1:28" s="3" customFormat="1" ht="15" customHeight="1" x14ac:dyDescent="0.2">
      <c r="A16" s="30" t="s">
        <v>5872</v>
      </c>
      <c r="B16" s="30" t="s">
        <v>6509</v>
      </c>
      <c r="D16" t="s">
        <v>6516</v>
      </c>
      <c r="L16" s="3" t="s">
        <v>25</v>
      </c>
      <c r="O16" s="3" t="s">
        <v>26</v>
      </c>
      <c r="R16"/>
      <c r="S16"/>
      <c r="T16"/>
      <c r="U16"/>
      <c r="V16"/>
      <c r="W16"/>
      <c r="X16"/>
      <c r="Y16"/>
      <c r="Z16"/>
      <c r="AA16" t="s">
        <v>166</v>
      </c>
      <c r="AB16" t="s">
        <v>6517</v>
      </c>
    </row>
    <row r="17" spans="1:28" s="3" customFormat="1" ht="15" customHeight="1" x14ac:dyDescent="0.2">
      <c r="A17" s="30" t="s">
        <v>5872</v>
      </c>
      <c r="B17" s="30" t="s">
        <v>6509</v>
      </c>
      <c r="D17" s="3" t="s">
        <v>6518</v>
      </c>
      <c r="L17" s="3" t="s">
        <v>25</v>
      </c>
      <c r="O17" s="3" t="s">
        <v>26</v>
      </c>
      <c r="R17"/>
      <c r="S17"/>
      <c r="T17"/>
      <c r="U17"/>
      <c r="V17"/>
      <c r="W17"/>
      <c r="X17"/>
      <c r="Y17"/>
      <c r="Z17"/>
      <c r="AA17" t="s">
        <v>166</v>
      </c>
      <c r="AB17" t="s">
        <v>6519</v>
      </c>
    </row>
    <row r="18" spans="1:28" s="3" customFormat="1" ht="15" customHeight="1" x14ac:dyDescent="0.2">
      <c r="A18" s="30" t="s">
        <v>5872</v>
      </c>
      <c r="B18" s="30" t="s">
        <v>6509</v>
      </c>
      <c r="D18" s="3" t="s">
        <v>6520</v>
      </c>
      <c r="L18" s="3" t="s">
        <v>14</v>
      </c>
      <c r="R18"/>
      <c r="S18"/>
      <c r="T18"/>
      <c r="U18"/>
      <c r="V18"/>
      <c r="W18"/>
      <c r="X18"/>
      <c r="Y18"/>
      <c r="Z18"/>
      <c r="AA18" t="s">
        <v>166</v>
      </c>
      <c r="AB18" t="s">
        <v>6521</v>
      </c>
    </row>
    <row r="19" spans="1:28" ht="15" customHeight="1" x14ac:dyDescent="0.2">
      <c r="A19" s="30" t="s">
        <v>5872</v>
      </c>
      <c r="B19" s="30" t="s">
        <v>6509</v>
      </c>
      <c r="D19" s="3" t="s">
        <v>6522</v>
      </c>
      <c r="L19" s="3" t="s">
        <v>14</v>
      </c>
      <c r="AA19" t="s">
        <v>166</v>
      </c>
      <c r="AB19" t="s">
        <v>6523</v>
      </c>
    </row>
    <row r="20" spans="1:28" ht="15" customHeight="1" x14ac:dyDescent="0.2">
      <c r="A20" s="30" t="s">
        <v>5872</v>
      </c>
      <c r="B20" s="3" t="s">
        <v>6524</v>
      </c>
      <c r="AA20" t="s">
        <v>166</v>
      </c>
      <c r="AB20" t="s">
        <v>6525</v>
      </c>
    </row>
    <row r="21" spans="1:28" ht="15" customHeight="1" x14ac:dyDescent="0.2">
      <c r="A21" s="30" t="s">
        <v>5872</v>
      </c>
      <c r="B21" s="30" t="s">
        <v>6524</v>
      </c>
      <c r="D21" s="3" t="s">
        <v>6348</v>
      </c>
      <c r="L21" s="3" t="s">
        <v>21</v>
      </c>
      <c r="AA21" t="s">
        <v>166</v>
      </c>
      <c r="AB21" t="s">
        <v>6248</v>
      </c>
    </row>
    <row r="22" spans="1:28" ht="15" customHeight="1" x14ac:dyDescent="0.2">
      <c r="A22" s="30" t="s">
        <v>5872</v>
      </c>
      <c r="B22" s="30" t="s">
        <v>6524</v>
      </c>
      <c r="D22" s="3" t="s">
        <v>6267</v>
      </c>
      <c r="L22" s="3" t="s">
        <v>21</v>
      </c>
      <c r="AA22" t="s">
        <v>166</v>
      </c>
      <c r="AB22" t="s">
        <v>6268</v>
      </c>
    </row>
    <row r="23" spans="1:28" ht="15" customHeight="1" x14ac:dyDescent="0.2">
      <c r="A23" s="30" t="s">
        <v>5872</v>
      </c>
      <c r="B23" s="30" t="s">
        <v>6524</v>
      </c>
      <c r="D23" s="3" t="s">
        <v>6482</v>
      </c>
      <c r="L23" s="3" t="s">
        <v>21</v>
      </c>
      <c r="AA23" t="s">
        <v>166</v>
      </c>
      <c r="AB23" t="s">
        <v>6352</v>
      </c>
    </row>
    <row r="24" spans="1:28" ht="15" customHeight="1" x14ac:dyDescent="0.2">
      <c r="A24" s="30" t="s">
        <v>5872</v>
      </c>
      <c r="B24" s="30" t="s">
        <v>6524</v>
      </c>
      <c r="D24" s="3" t="s">
        <v>6526</v>
      </c>
      <c r="L24" s="3" t="s">
        <v>25</v>
      </c>
      <c r="O24" s="3" t="s">
        <v>26</v>
      </c>
      <c r="AA24" t="s">
        <v>166</v>
      </c>
      <c r="AB24" t="s">
        <v>6527</v>
      </c>
    </row>
    <row r="25" spans="1:28" ht="15" customHeight="1" x14ac:dyDescent="0.2">
      <c r="A25" s="30" t="s">
        <v>5872</v>
      </c>
      <c r="B25" s="30" t="s">
        <v>6524</v>
      </c>
      <c r="D25" s="3" t="s">
        <v>6518</v>
      </c>
      <c r="L25" s="3" t="s">
        <v>25</v>
      </c>
      <c r="O25" s="3" t="s">
        <v>26</v>
      </c>
      <c r="AA25" t="s">
        <v>166</v>
      </c>
      <c r="AB25" t="s">
        <v>6519</v>
      </c>
    </row>
    <row r="26" spans="1:28" ht="15" customHeight="1" x14ac:dyDescent="0.2">
      <c r="A26" s="30" t="s">
        <v>5872</v>
      </c>
      <c r="B26" s="30" t="s">
        <v>6524</v>
      </c>
      <c r="D26" s="3" t="s">
        <v>6528</v>
      </c>
      <c r="L26" s="3" t="s">
        <v>18</v>
      </c>
      <c r="AA26" t="s">
        <v>166</v>
      </c>
      <c r="AB26" t="s">
        <v>6529</v>
      </c>
    </row>
    <row r="27" spans="1:28" ht="15" customHeight="1" x14ac:dyDescent="0.2">
      <c r="A27" s="30" t="s">
        <v>5872</v>
      </c>
      <c r="B27" s="30" t="s">
        <v>6524</v>
      </c>
      <c r="D27" s="30" t="s">
        <v>6528</v>
      </c>
      <c r="N27" s="3" t="s">
        <v>6530</v>
      </c>
      <c r="AA27" t="s">
        <v>166</v>
      </c>
      <c r="AB27" t="s">
        <v>6531</v>
      </c>
    </row>
    <row r="28" spans="1:28" ht="15" customHeight="1" x14ac:dyDescent="0.2">
      <c r="A28" s="30" t="s">
        <v>5872</v>
      </c>
      <c r="B28" s="30" t="s">
        <v>6524</v>
      </c>
      <c r="D28" s="30" t="s">
        <v>6528</v>
      </c>
      <c r="N28" s="3" t="s">
        <v>6532</v>
      </c>
      <c r="AA28" t="s">
        <v>166</v>
      </c>
      <c r="AB28" t="s">
        <v>6533</v>
      </c>
    </row>
    <row r="29" spans="1:28" ht="15" customHeight="1" x14ac:dyDescent="0.2">
      <c r="A29" s="30" t="s">
        <v>5872</v>
      </c>
      <c r="B29" s="30" t="s">
        <v>6524</v>
      </c>
      <c r="D29" s="3" t="s">
        <v>5723</v>
      </c>
      <c r="L29" s="3" t="s">
        <v>25</v>
      </c>
      <c r="O29" s="3" t="s">
        <v>30</v>
      </c>
      <c r="AA29" t="s">
        <v>166</v>
      </c>
      <c r="AB29" t="s">
        <v>6534</v>
      </c>
    </row>
    <row r="30" spans="1:28" ht="15" customHeight="1" x14ac:dyDescent="0.2">
      <c r="A30" s="30" t="s">
        <v>5872</v>
      </c>
      <c r="B30" s="30" t="s">
        <v>6524</v>
      </c>
      <c r="D30" s="3" t="s">
        <v>6535</v>
      </c>
      <c r="L30" s="3" t="s">
        <v>25</v>
      </c>
      <c r="O30" s="3" t="s">
        <v>30</v>
      </c>
      <c r="AA30" t="s">
        <v>166</v>
      </c>
      <c r="AB30" t="s">
        <v>6536</v>
      </c>
    </row>
    <row r="31" spans="1:28" ht="15" customHeight="1" x14ac:dyDescent="0.2">
      <c r="A31" s="30" t="s">
        <v>5872</v>
      </c>
      <c r="B31" s="30" t="s">
        <v>6524</v>
      </c>
      <c r="D31" s="3" t="s">
        <v>3488</v>
      </c>
      <c r="L31" s="3" t="s">
        <v>25</v>
      </c>
      <c r="O31" s="3" t="s">
        <v>30</v>
      </c>
      <c r="AA31" t="s">
        <v>166</v>
      </c>
      <c r="AB31" t="s">
        <v>6537</v>
      </c>
    </row>
    <row r="32" spans="1:28" ht="15" customHeight="1" x14ac:dyDescent="0.2">
      <c r="A32" s="30" t="s">
        <v>5872</v>
      </c>
      <c r="B32" s="3" t="s">
        <v>6538</v>
      </c>
      <c r="C32" s="3" t="s">
        <v>6538</v>
      </c>
      <c r="AA32" t="s">
        <v>166</v>
      </c>
      <c r="AB32" t="s">
        <v>6539</v>
      </c>
    </row>
    <row r="33" spans="1:28" ht="15" customHeight="1" x14ac:dyDescent="0.2">
      <c r="A33" s="30" t="s">
        <v>5872</v>
      </c>
      <c r="B33" s="30" t="s">
        <v>6538</v>
      </c>
      <c r="D33" s="3" t="s">
        <v>6540</v>
      </c>
      <c r="L33" s="3" t="s">
        <v>14</v>
      </c>
      <c r="AA33" t="s">
        <v>166</v>
      </c>
      <c r="AB33" t="s">
        <v>6541</v>
      </c>
    </row>
    <row r="34" spans="1:28" ht="15" customHeight="1" x14ac:dyDescent="0.2">
      <c r="A34" s="30" t="s">
        <v>5872</v>
      </c>
      <c r="B34" s="30" t="s">
        <v>6538</v>
      </c>
      <c r="D34" s="3" t="s">
        <v>6542</v>
      </c>
      <c r="L34" s="3" t="s">
        <v>14</v>
      </c>
      <c r="AA34" t="s">
        <v>166</v>
      </c>
      <c r="AB34" t="s">
        <v>6543</v>
      </c>
    </row>
    <row r="35" spans="1:28" ht="15" customHeight="1" x14ac:dyDescent="0.2">
      <c r="A35" s="30" t="s">
        <v>5872</v>
      </c>
      <c r="B35" s="30" t="s">
        <v>6538</v>
      </c>
      <c r="D35" s="3" t="s">
        <v>6544</v>
      </c>
      <c r="L35" s="3" t="s">
        <v>14</v>
      </c>
      <c r="AA35" t="s">
        <v>166</v>
      </c>
      <c r="AB35" t="s">
        <v>6545</v>
      </c>
    </row>
    <row r="36" spans="1:28" ht="15" customHeight="1" x14ac:dyDescent="0.2">
      <c r="A36" s="30" t="s">
        <v>5872</v>
      </c>
      <c r="B36" s="30" t="s">
        <v>6538</v>
      </c>
      <c r="D36" s="3" t="s">
        <v>6546</v>
      </c>
      <c r="L36" s="3" t="s">
        <v>14</v>
      </c>
      <c r="AA36" t="s">
        <v>166</v>
      </c>
      <c r="AB36" t="s">
        <v>6547</v>
      </c>
    </row>
    <row r="37" spans="1:28" ht="15" customHeight="1" x14ac:dyDescent="0.2">
      <c r="A37" s="30" t="s">
        <v>5872</v>
      </c>
      <c r="B37" s="30" t="s">
        <v>6538</v>
      </c>
      <c r="D37" s="3" t="s">
        <v>6548</v>
      </c>
      <c r="L37" s="3" t="s">
        <v>14</v>
      </c>
      <c r="AA37" t="s">
        <v>166</v>
      </c>
      <c r="AB37" t="s">
        <v>6549</v>
      </c>
    </row>
    <row r="38" spans="1:28" ht="15" customHeight="1" x14ac:dyDescent="0.2">
      <c r="A38" s="30" t="s">
        <v>5872</v>
      </c>
      <c r="B38" s="30" t="s">
        <v>6538</v>
      </c>
      <c r="D38" s="3" t="s">
        <v>580</v>
      </c>
      <c r="L38" s="3" t="s">
        <v>14</v>
      </c>
      <c r="AA38" t="s">
        <v>166</v>
      </c>
      <c r="AB38" t="s">
        <v>834</v>
      </c>
    </row>
    <row r="39" spans="1:28" ht="15" customHeight="1" x14ac:dyDescent="0.2">
      <c r="A39" s="30" t="s">
        <v>5872</v>
      </c>
      <c r="B39" s="3" t="s">
        <v>6550</v>
      </c>
      <c r="L39" s="3" t="s">
        <v>14</v>
      </c>
      <c r="AA39" t="s">
        <v>166</v>
      </c>
      <c r="AB39" t="s">
        <v>6551</v>
      </c>
    </row>
    <row r="40" spans="1:28" ht="15" customHeight="1" x14ac:dyDescent="0.2">
      <c r="A40" s="30" t="s">
        <v>5872</v>
      </c>
      <c r="B40" s="30" t="s">
        <v>6550</v>
      </c>
      <c r="D40" s="3" t="s">
        <v>6552</v>
      </c>
      <c r="L40" s="3" t="s">
        <v>14</v>
      </c>
      <c r="AA40" t="s">
        <v>166</v>
      </c>
      <c r="AB40" t="s">
        <v>6553</v>
      </c>
    </row>
    <row r="41" spans="1:28" ht="15" customHeight="1" x14ac:dyDescent="0.2">
      <c r="A41" s="30" t="s">
        <v>5872</v>
      </c>
      <c r="B41" s="30" t="s">
        <v>6550</v>
      </c>
      <c r="D41" s="3" t="s">
        <v>6554</v>
      </c>
      <c r="L41" s="3" t="s">
        <v>14</v>
      </c>
      <c r="AA41" t="s">
        <v>166</v>
      </c>
      <c r="AB41" t="s">
        <v>6555</v>
      </c>
    </row>
    <row r="42" spans="1:28" ht="15" customHeight="1" x14ac:dyDescent="0.2">
      <c r="A42" s="30" t="s">
        <v>5872</v>
      </c>
      <c r="B42" s="30" t="s">
        <v>6550</v>
      </c>
      <c r="D42" s="3" t="s">
        <v>6556</v>
      </c>
      <c r="L42" s="3" t="s">
        <v>14</v>
      </c>
      <c r="AA42" t="s">
        <v>166</v>
      </c>
      <c r="AB42" t="s">
        <v>6557</v>
      </c>
    </row>
    <row r="43" spans="1:28" ht="15" customHeight="1" x14ac:dyDescent="0.2">
      <c r="A43" s="30" t="s">
        <v>5872</v>
      </c>
      <c r="B43" s="30" t="s">
        <v>6550</v>
      </c>
      <c r="D43" s="3" t="s">
        <v>6546</v>
      </c>
      <c r="L43" s="3" t="s">
        <v>14</v>
      </c>
      <c r="AA43" t="s">
        <v>166</v>
      </c>
      <c r="AB43" t="s">
        <v>6547</v>
      </c>
    </row>
    <row r="44" spans="1:28" ht="15" customHeight="1" x14ac:dyDescent="0.2">
      <c r="A44" s="30" t="s">
        <v>5872</v>
      </c>
      <c r="B44" s="30" t="s">
        <v>6550</v>
      </c>
      <c r="D44" s="3" t="s">
        <v>6548</v>
      </c>
      <c r="L44" s="3" t="s">
        <v>14</v>
      </c>
      <c r="AA44" t="s">
        <v>166</v>
      </c>
      <c r="AB44" t="s">
        <v>6549</v>
      </c>
    </row>
    <row r="45" spans="1:28" ht="15" customHeight="1" x14ac:dyDescent="0.2">
      <c r="A45" s="30" t="s">
        <v>5872</v>
      </c>
      <c r="B45" s="30" t="s">
        <v>6550</v>
      </c>
      <c r="D45" s="3" t="s">
        <v>6558</v>
      </c>
      <c r="L45" s="3" t="s">
        <v>14</v>
      </c>
      <c r="AA45" t="s">
        <v>166</v>
      </c>
      <c r="AB45" t="s">
        <v>6559</v>
      </c>
    </row>
    <row r="46" spans="1:28" ht="15" customHeight="1" x14ac:dyDescent="0.2">
      <c r="A46" s="30" t="s">
        <v>5872</v>
      </c>
      <c r="B46" s="30" t="s">
        <v>6550</v>
      </c>
      <c r="D46" s="3" t="s">
        <v>6560</v>
      </c>
      <c r="L46" s="3" t="s">
        <v>14</v>
      </c>
      <c r="AA46" t="s">
        <v>166</v>
      </c>
      <c r="AB46" t="s">
        <v>6561</v>
      </c>
    </row>
    <row r="47" spans="1:28" ht="15" customHeight="1" x14ac:dyDescent="0.2">
      <c r="A47" s="30" t="s">
        <v>5872</v>
      </c>
      <c r="B47" s="3" t="s">
        <v>6562</v>
      </c>
      <c r="L47" s="3" t="s">
        <v>14</v>
      </c>
      <c r="AA47" t="s">
        <v>166</v>
      </c>
      <c r="AB47" t="s">
        <v>6563</v>
      </c>
    </row>
    <row r="48" spans="1:28" ht="15" customHeight="1" x14ac:dyDescent="0.2">
      <c r="A48" s="30" t="s">
        <v>5872</v>
      </c>
      <c r="B48" s="30" t="s">
        <v>6562</v>
      </c>
      <c r="D48" s="3" t="s">
        <v>6564</v>
      </c>
      <c r="L48" s="3" t="s">
        <v>25</v>
      </c>
      <c r="O48" s="3" t="s">
        <v>30</v>
      </c>
      <c r="AA48" t="s">
        <v>166</v>
      </c>
      <c r="AB48" t="s">
        <v>6565</v>
      </c>
    </row>
    <row r="49" spans="1:28" ht="15" customHeight="1" x14ac:dyDescent="0.2">
      <c r="A49" s="30" t="s">
        <v>5872</v>
      </c>
      <c r="B49" s="30" t="s">
        <v>6562</v>
      </c>
      <c r="D49" s="3" t="s">
        <v>6566</v>
      </c>
      <c r="G49" s="3" t="s">
        <v>6567</v>
      </c>
      <c r="L49" s="3" t="s">
        <v>14</v>
      </c>
      <c r="P49" s="3" t="s">
        <v>6568</v>
      </c>
      <c r="AA49" t="s">
        <v>166</v>
      </c>
      <c r="AB49" t="s">
        <v>6569</v>
      </c>
    </row>
    <row r="50" spans="1:28" ht="15" customHeight="1" x14ac:dyDescent="0.2">
      <c r="A50" s="30" t="s">
        <v>5872</v>
      </c>
      <c r="B50" s="30" t="s">
        <v>6562</v>
      </c>
      <c r="D50" s="3" t="s">
        <v>6570</v>
      </c>
      <c r="G50" s="3" t="s">
        <v>6571</v>
      </c>
      <c r="L50" s="3" t="s">
        <v>14</v>
      </c>
      <c r="P50" s="3" t="s">
        <v>6568</v>
      </c>
      <c r="AA50" t="s">
        <v>166</v>
      </c>
      <c r="AB50" t="s">
        <v>6572</v>
      </c>
    </row>
    <row r="51" spans="1:28" ht="15" customHeight="1" x14ac:dyDescent="0.2">
      <c r="A51" s="30" t="s">
        <v>5872</v>
      </c>
      <c r="B51" s="30" t="s">
        <v>6562</v>
      </c>
      <c r="D51" s="3" t="s">
        <v>6573</v>
      </c>
      <c r="L51" s="3" t="s">
        <v>25</v>
      </c>
      <c r="O51" s="3" t="s">
        <v>30</v>
      </c>
      <c r="AA51" t="s">
        <v>166</v>
      </c>
      <c r="AB51" t="s">
        <v>6574</v>
      </c>
    </row>
    <row r="52" spans="1:28" ht="15" customHeight="1" x14ac:dyDescent="0.2">
      <c r="A52" s="30" t="s">
        <v>5872</v>
      </c>
      <c r="B52" s="30" t="s">
        <v>6562</v>
      </c>
      <c r="D52" s="3" t="s">
        <v>6575</v>
      </c>
      <c r="G52" s="3" t="s">
        <v>6567</v>
      </c>
      <c r="L52" s="3" t="s">
        <v>14</v>
      </c>
      <c r="P52" s="3" t="s">
        <v>6576</v>
      </c>
      <c r="AA52" t="s">
        <v>166</v>
      </c>
      <c r="AB52" t="s">
        <v>6569</v>
      </c>
    </row>
    <row r="53" spans="1:28" ht="15" customHeight="1" x14ac:dyDescent="0.2">
      <c r="A53" s="30" t="s">
        <v>5872</v>
      </c>
      <c r="B53" s="30" t="s">
        <v>6562</v>
      </c>
      <c r="D53" s="3" t="s">
        <v>6577</v>
      </c>
      <c r="G53" s="3" t="s">
        <v>6571</v>
      </c>
      <c r="L53" s="3" t="s">
        <v>14</v>
      </c>
      <c r="P53" s="3" t="s">
        <v>6576</v>
      </c>
      <c r="AA53" t="s">
        <v>166</v>
      </c>
      <c r="AB53" t="s">
        <v>6572</v>
      </c>
    </row>
    <row r="54" spans="1:28" ht="15" customHeight="1" x14ac:dyDescent="0.2">
      <c r="A54" s="30" t="s">
        <v>5872</v>
      </c>
      <c r="B54" s="30" t="s">
        <v>6562</v>
      </c>
      <c r="D54" s="3" t="s">
        <v>6578</v>
      </c>
      <c r="L54" s="3" t="s">
        <v>29</v>
      </c>
      <c r="AA54" t="s">
        <v>166</v>
      </c>
      <c r="AB54" t="s">
        <v>6579</v>
      </c>
    </row>
    <row r="55" spans="1:28" ht="15" customHeight="1" x14ac:dyDescent="0.2">
      <c r="A55" s="30" t="s">
        <v>5872</v>
      </c>
      <c r="B55" s="30" t="s">
        <v>6562</v>
      </c>
      <c r="D55" s="3" t="s">
        <v>6580</v>
      </c>
      <c r="L55" s="3" t="s">
        <v>25</v>
      </c>
      <c r="O55" s="3" t="s">
        <v>26</v>
      </c>
      <c r="AA55" t="s">
        <v>166</v>
      </c>
      <c r="AB55" t="s">
        <v>6581</v>
      </c>
    </row>
    <row r="56" spans="1:28" ht="15" customHeight="1" x14ac:dyDescent="0.2">
      <c r="A56" s="30" t="s">
        <v>5872</v>
      </c>
      <c r="B56" s="30" t="s">
        <v>6562</v>
      </c>
      <c r="D56" s="3" t="s">
        <v>6582</v>
      </c>
      <c r="G56" s="3" t="s">
        <v>29</v>
      </c>
      <c r="L56" s="3" t="s">
        <v>29</v>
      </c>
      <c r="P56" s="3" t="s">
        <v>6583</v>
      </c>
      <c r="AA56" t="s">
        <v>166</v>
      </c>
      <c r="AB56" t="s">
        <v>6584</v>
      </c>
    </row>
    <row r="57" spans="1:28" ht="15" customHeight="1" x14ac:dyDescent="0.2">
      <c r="A57" s="30" t="s">
        <v>5872</v>
      </c>
      <c r="B57" s="30" t="s">
        <v>6562</v>
      </c>
      <c r="D57" s="3" t="s">
        <v>6585</v>
      </c>
      <c r="G57" s="3" t="s">
        <v>6586</v>
      </c>
      <c r="L57" s="3" t="s">
        <v>14</v>
      </c>
      <c r="P57" s="3" t="s">
        <v>6583</v>
      </c>
      <c r="AA57" t="s">
        <v>166</v>
      </c>
      <c r="AB57" t="s">
        <v>6499</v>
      </c>
    </row>
    <row r="58" spans="1:28" ht="15" customHeight="1" x14ac:dyDescent="0.2">
      <c r="A58" s="30" t="s">
        <v>5872</v>
      </c>
      <c r="B58" s="30" t="s">
        <v>6562</v>
      </c>
      <c r="D58" s="3" t="s">
        <v>6587</v>
      </c>
      <c r="L58" s="3" t="s">
        <v>29</v>
      </c>
      <c r="AA58" t="s">
        <v>166</v>
      </c>
      <c r="AB58" t="s">
        <v>6588</v>
      </c>
    </row>
    <row r="59" spans="1:28" ht="15" customHeight="1" x14ac:dyDescent="0.2">
      <c r="A59" s="30" t="s">
        <v>5872</v>
      </c>
      <c r="B59" s="30" t="s">
        <v>6562</v>
      </c>
      <c r="D59" s="3" t="s">
        <v>6589</v>
      </c>
      <c r="L59" s="3" t="s">
        <v>14</v>
      </c>
      <c r="AA59" t="s">
        <v>166</v>
      </c>
      <c r="AB59" t="s">
        <v>6590</v>
      </c>
    </row>
    <row r="60" spans="1:28" ht="15" customHeight="1" x14ac:dyDescent="0.2">
      <c r="A60" s="30" t="s">
        <v>5872</v>
      </c>
      <c r="B60" s="3" t="s">
        <v>6591</v>
      </c>
      <c r="L60" s="11" t="s">
        <v>18</v>
      </c>
      <c r="AA60" t="s">
        <v>166</v>
      </c>
      <c r="AB60" t="s">
        <v>6592</v>
      </c>
    </row>
    <row r="61" spans="1:28" ht="15" customHeight="1" x14ac:dyDescent="0.2">
      <c r="A61" s="30" t="s">
        <v>5872</v>
      </c>
      <c r="B61" s="30" t="s">
        <v>6591</v>
      </c>
      <c r="D61" s="3" t="s">
        <v>5804</v>
      </c>
      <c r="L61" s="3" t="s">
        <v>25</v>
      </c>
      <c r="M61" s="3" t="s">
        <v>66</v>
      </c>
      <c r="O61" s="3" t="s">
        <v>30</v>
      </c>
      <c r="AA61" t="s">
        <v>166</v>
      </c>
      <c r="AB61" t="s">
        <v>6593</v>
      </c>
    </row>
    <row r="62" spans="1:28" ht="15" customHeight="1" x14ac:dyDescent="0.2">
      <c r="A62" s="30" t="s">
        <v>5872</v>
      </c>
      <c r="B62" s="30" t="s">
        <v>6591</v>
      </c>
      <c r="D62" s="3" t="s">
        <v>6594</v>
      </c>
      <c r="L62" s="3" t="s">
        <v>25</v>
      </c>
      <c r="M62" s="3" t="s">
        <v>66</v>
      </c>
      <c r="O62" s="3" t="s">
        <v>30</v>
      </c>
      <c r="AA62" t="s">
        <v>166</v>
      </c>
      <c r="AB62" t="s">
        <v>6595</v>
      </c>
    </row>
    <row r="63" spans="1:28" ht="15" customHeight="1" x14ac:dyDescent="0.2">
      <c r="A63" s="30" t="s">
        <v>5872</v>
      </c>
      <c r="B63" s="30" t="s">
        <v>6591</v>
      </c>
      <c r="D63" s="3" t="s">
        <v>6409</v>
      </c>
      <c r="L63" s="3" t="s">
        <v>25</v>
      </c>
      <c r="M63" s="3" t="s">
        <v>66</v>
      </c>
      <c r="O63" s="3" t="s">
        <v>30</v>
      </c>
      <c r="AA63" t="s">
        <v>166</v>
      </c>
      <c r="AB63" t="s">
        <v>6410</v>
      </c>
    </row>
    <row r="64" spans="1:28" ht="15" customHeight="1" x14ac:dyDescent="0.2">
      <c r="A64" s="30" t="s">
        <v>5872</v>
      </c>
      <c r="B64" s="30" t="s">
        <v>6591</v>
      </c>
      <c r="D64" s="3" t="s">
        <v>6596</v>
      </c>
      <c r="L64" s="3" t="s">
        <v>25</v>
      </c>
      <c r="M64" s="3" t="s">
        <v>66</v>
      </c>
      <c r="O64" s="3" t="s">
        <v>30</v>
      </c>
    </row>
    <row r="65" spans="1:28" ht="15" customHeight="1" x14ac:dyDescent="0.2">
      <c r="A65" s="30" t="s">
        <v>5872</v>
      </c>
      <c r="B65" s="30" t="s">
        <v>6591</v>
      </c>
      <c r="D65" s="3" t="s">
        <v>6597</v>
      </c>
      <c r="L65" s="3" t="s">
        <v>25</v>
      </c>
      <c r="M65" s="3" t="s">
        <v>66</v>
      </c>
      <c r="O65" s="3" t="s">
        <v>30</v>
      </c>
    </row>
    <row r="66" spans="1:28" ht="15" customHeight="1" x14ac:dyDescent="0.2">
      <c r="A66" s="30" t="s">
        <v>5872</v>
      </c>
      <c r="B66" s="30" t="s">
        <v>6591</v>
      </c>
      <c r="D66" s="3" t="s">
        <v>6598</v>
      </c>
      <c r="L66" s="3" t="s">
        <v>25</v>
      </c>
      <c r="M66" s="3" t="s">
        <v>66</v>
      </c>
      <c r="O66" s="3" t="s">
        <v>30</v>
      </c>
      <c r="AA66" t="s">
        <v>166</v>
      </c>
      <c r="AB66" t="s">
        <v>6599</v>
      </c>
    </row>
    <row r="67" spans="1:28" ht="15" customHeight="1" x14ac:dyDescent="0.2">
      <c r="A67" s="30" t="s">
        <v>5872</v>
      </c>
      <c r="B67" s="30" t="s">
        <v>6591</v>
      </c>
      <c r="D67" s="3" t="s">
        <v>6600</v>
      </c>
      <c r="L67" s="3" t="s">
        <v>25</v>
      </c>
      <c r="M67" s="3" t="s">
        <v>66</v>
      </c>
      <c r="O67" s="3" t="s">
        <v>30</v>
      </c>
      <c r="AA67" t="s">
        <v>166</v>
      </c>
      <c r="AB67" t="s">
        <v>6601</v>
      </c>
    </row>
    <row r="68" spans="1:28" ht="15" customHeight="1" x14ac:dyDescent="0.2">
      <c r="A68" s="30" t="s">
        <v>5872</v>
      </c>
      <c r="B68" s="30" t="s">
        <v>6591</v>
      </c>
      <c r="D68" s="3" t="s">
        <v>6419</v>
      </c>
      <c r="L68" s="3" t="s">
        <v>25</v>
      </c>
      <c r="M68" s="3" t="s">
        <v>66</v>
      </c>
      <c r="O68" s="3" t="s">
        <v>30</v>
      </c>
      <c r="AA68" t="s">
        <v>166</v>
      </c>
      <c r="AB68" t="s">
        <v>6420</v>
      </c>
    </row>
    <row r="69" spans="1:28" ht="15" customHeight="1" x14ac:dyDescent="0.2">
      <c r="A69" s="30" t="s">
        <v>5872</v>
      </c>
      <c r="B69" s="30" t="s">
        <v>6591</v>
      </c>
      <c r="D69" s="3" t="s">
        <v>6602</v>
      </c>
      <c r="L69" s="3" t="s">
        <v>25</v>
      </c>
      <c r="M69" s="3" t="s">
        <v>66</v>
      </c>
      <c r="O69" s="3" t="s">
        <v>30</v>
      </c>
      <c r="AA69" t="s">
        <v>166</v>
      </c>
      <c r="AB69" t="s">
        <v>6603</v>
      </c>
    </row>
    <row r="70" spans="1:28" ht="15" customHeight="1" x14ac:dyDescent="0.2">
      <c r="A70" s="30" t="s">
        <v>5872</v>
      </c>
      <c r="B70" s="30" t="s">
        <v>6591</v>
      </c>
      <c r="D70" s="3" t="s">
        <v>6604</v>
      </c>
      <c r="L70" s="3" t="s">
        <v>25</v>
      </c>
      <c r="M70" s="3" t="s">
        <v>66</v>
      </c>
      <c r="O70" s="3" t="s">
        <v>30</v>
      </c>
      <c r="AA70" t="s">
        <v>166</v>
      </c>
      <c r="AB70" t="s">
        <v>6605</v>
      </c>
    </row>
    <row r="71" spans="1:28" ht="15" customHeight="1" x14ac:dyDescent="0.2">
      <c r="A71" s="30" t="s">
        <v>5872</v>
      </c>
      <c r="B71" s="30" t="s">
        <v>6591</v>
      </c>
      <c r="D71" s="3" t="s">
        <v>6606</v>
      </c>
      <c r="L71" s="3" t="s">
        <v>25</v>
      </c>
      <c r="M71" s="3" t="s">
        <v>66</v>
      </c>
      <c r="O71" s="3" t="s">
        <v>30</v>
      </c>
    </row>
    <row r="72" spans="1:28" ht="15" customHeight="1" x14ac:dyDescent="0.2">
      <c r="A72" s="30" t="s">
        <v>5872</v>
      </c>
      <c r="B72" s="30" t="s">
        <v>6591</v>
      </c>
      <c r="D72" s="3" t="s">
        <v>6607</v>
      </c>
      <c r="L72" s="3" t="s">
        <v>25</v>
      </c>
      <c r="M72" s="3" t="s">
        <v>66</v>
      </c>
      <c r="O72" s="3" t="s">
        <v>30</v>
      </c>
    </row>
    <row r="73" spans="1:28" ht="15" customHeight="1" x14ac:dyDescent="0.2">
      <c r="A73" s="30" t="s">
        <v>5872</v>
      </c>
      <c r="B73" s="30" t="s">
        <v>6591</v>
      </c>
      <c r="D73" s="3" t="s">
        <v>6608</v>
      </c>
      <c r="L73" s="3" t="s">
        <v>25</v>
      </c>
      <c r="M73" s="3" t="s">
        <v>66</v>
      </c>
      <c r="O73" s="3" t="s">
        <v>30</v>
      </c>
      <c r="AA73" t="s">
        <v>166</v>
      </c>
      <c r="AB73" t="s">
        <v>6609</v>
      </c>
    </row>
    <row r="74" spans="1:28" ht="15" customHeight="1" x14ac:dyDescent="0.2">
      <c r="A74" s="30" t="s">
        <v>5872</v>
      </c>
      <c r="B74" s="30" t="s">
        <v>6591</v>
      </c>
      <c r="D74" s="3" t="s">
        <v>6610</v>
      </c>
      <c r="L74" s="3" t="s">
        <v>25</v>
      </c>
      <c r="M74" s="3" t="s">
        <v>66</v>
      </c>
      <c r="O74" s="3" t="s">
        <v>30</v>
      </c>
    </row>
    <row r="75" spans="1:28" ht="15" customHeight="1" x14ac:dyDescent="0.2">
      <c r="A75" s="30" t="s">
        <v>5872</v>
      </c>
      <c r="B75" s="30" t="s">
        <v>6591</v>
      </c>
      <c r="D75" s="3" t="s">
        <v>6611</v>
      </c>
      <c r="L75" s="3" t="s">
        <v>25</v>
      </c>
      <c r="M75" s="3" t="s">
        <v>66</v>
      </c>
      <c r="O75" s="3" t="s">
        <v>30</v>
      </c>
    </row>
    <row r="76" spans="1:28" ht="15" customHeight="1" x14ac:dyDescent="0.2">
      <c r="A76" s="30" t="s">
        <v>5872</v>
      </c>
      <c r="B76" s="30" t="s">
        <v>6591</v>
      </c>
      <c r="D76" s="3" t="s">
        <v>6612</v>
      </c>
      <c r="L76" s="3" t="s">
        <v>25</v>
      </c>
      <c r="M76" s="3" t="s">
        <v>66</v>
      </c>
      <c r="O76" s="3" t="s">
        <v>30</v>
      </c>
    </row>
    <row r="77" spans="1:28" ht="15" customHeight="1" x14ac:dyDescent="0.2">
      <c r="A77" s="30" t="s">
        <v>5872</v>
      </c>
      <c r="B77" s="3" t="s">
        <v>6613</v>
      </c>
      <c r="L77" s="11" t="s">
        <v>18</v>
      </c>
      <c r="AA77" t="s">
        <v>166</v>
      </c>
      <c r="AB77" t="s">
        <v>6614</v>
      </c>
    </row>
    <row r="78" spans="1:28" ht="15" customHeight="1" x14ac:dyDescent="0.2">
      <c r="A78" s="30" t="s">
        <v>5872</v>
      </c>
      <c r="B78" s="30" t="s">
        <v>6613</v>
      </c>
      <c r="D78" s="3" t="s">
        <v>6615</v>
      </c>
      <c r="L78" s="3" t="s">
        <v>25</v>
      </c>
      <c r="M78" s="3" t="s">
        <v>66</v>
      </c>
      <c r="O78" s="3" t="s">
        <v>30</v>
      </c>
      <c r="AA78" t="s">
        <v>166</v>
      </c>
      <c r="AB78" t="s">
        <v>6616</v>
      </c>
    </row>
    <row r="79" spans="1:28" ht="15" customHeight="1" x14ac:dyDescent="0.2">
      <c r="A79" s="30" t="s">
        <v>5872</v>
      </c>
      <c r="B79" s="30" t="s">
        <v>6613</v>
      </c>
      <c r="D79" s="3" t="s">
        <v>6617</v>
      </c>
      <c r="L79" s="3" t="s">
        <v>25</v>
      </c>
      <c r="M79" s="3" t="s">
        <v>66</v>
      </c>
      <c r="O79" s="3" t="s">
        <v>30</v>
      </c>
    </row>
    <row r="80" spans="1:28" ht="15" customHeight="1" x14ac:dyDescent="0.2">
      <c r="A80" s="30" t="s">
        <v>5872</v>
      </c>
      <c r="B80" s="30" t="s">
        <v>6613</v>
      </c>
      <c r="D80" s="3" t="s">
        <v>6618</v>
      </c>
      <c r="L80" s="3" t="s">
        <v>25</v>
      </c>
      <c r="M80" s="3" t="s">
        <v>66</v>
      </c>
      <c r="O80" s="3" t="s">
        <v>30</v>
      </c>
    </row>
    <row r="81" spans="1:28" ht="15" customHeight="1" x14ac:dyDescent="0.2">
      <c r="A81" s="30" t="s">
        <v>5872</v>
      </c>
      <c r="B81" s="30" t="s">
        <v>6613</v>
      </c>
      <c r="D81" s="3" t="s">
        <v>6619</v>
      </c>
      <c r="L81" s="3" t="s">
        <v>25</v>
      </c>
      <c r="M81" s="3" t="s">
        <v>66</v>
      </c>
      <c r="O81" s="3" t="s">
        <v>30</v>
      </c>
      <c r="AA81" t="s">
        <v>166</v>
      </c>
      <c r="AB81" t="s">
        <v>6620</v>
      </c>
    </row>
    <row r="82" spans="1:28" ht="15" customHeight="1" x14ac:dyDescent="0.2">
      <c r="A82" s="30" t="s">
        <v>5872</v>
      </c>
      <c r="B82" s="30" t="s">
        <v>6613</v>
      </c>
      <c r="D82" s="3" t="s">
        <v>6621</v>
      </c>
      <c r="L82" s="3" t="s">
        <v>25</v>
      </c>
      <c r="M82" s="3" t="s">
        <v>66</v>
      </c>
      <c r="O82" s="3" t="s">
        <v>30</v>
      </c>
    </row>
    <row r="83" spans="1:28" ht="15" customHeight="1" x14ac:dyDescent="0.2">
      <c r="A83" s="30" t="s">
        <v>5872</v>
      </c>
      <c r="B83" s="30" t="s">
        <v>6613</v>
      </c>
      <c r="D83" s="3" t="s">
        <v>6622</v>
      </c>
      <c r="L83" s="3" t="s">
        <v>25</v>
      </c>
      <c r="M83" s="3" t="s">
        <v>66</v>
      </c>
      <c r="O83" s="3" t="s">
        <v>30</v>
      </c>
    </row>
    <row r="84" spans="1:28" ht="15" customHeight="1" x14ac:dyDescent="0.2">
      <c r="A84" s="30" t="s">
        <v>5872</v>
      </c>
      <c r="B84" s="30" t="s">
        <v>6613</v>
      </c>
      <c r="D84" s="3" t="s">
        <v>6623</v>
      </c>
      <c r="L84" s="3" t="s">
        <v>25</v>
      </c>
      <c r="M84" s="3" t="s">
        <v>66</v>
      </c>
      <c r="O84" s="3" t="s">
        <v>30</v>
      </c>
      <c r="AA84" t="s">
        <v>166</v>
      </c>
      <c r="AB84" t="s">
        <v>6624</v>
      </c>
    </row>
    <row r="85" spans="1:28" ht="15" customHeight="1" x14ac:dyDescent="0.2">
      <c r="A85" s="30" t="s">
        <v>5872</v>
      </c>
      <c r="B85" s="30" t="s">
        <v>6613</v>
      </c>
      <c r="D85" s="3" t="s">
        <v>6625</v>
      </c>
      <c r="L85" s="3" t="s">
        <v>25</v>
      </c>
      <c r="M85" s="3" t="s">
        <v>66</v>
      </c>
      <c r="O85" s="3" t="s">
        <v>30</v>
      </c>
      <c r="AA85" t="s">
        <v>166</v>
      </c>
      <c r="AB85" t="s">
        <v>6626</v>
      </c>
    </row>
    <row r="86" spans="1:28" ht="15" customHeight="1" x14ac:dyDescent="0.2">
      <c r="A86" s="30" t="s">
        <v>5872</v>
      </c>
      <c r="B86" s="30" t="s">
        <v>6613</v>
      </c>
      <c r="D86" s="3" t="s">
        <v>6627</v>
      </c>
      <c r="L86" s="3" t="s">
        <v>25</v>
      </c>
      <c r="M86" s="3" t="s">
        <v>66</v>
      </c>
      <c r="O86" s="3" t="s">
        <v>30</v>
      </c>
    </row>
    <row r="87" spans="1:28" ht="15" customHeight="1" x14ac:dyDescent="0.2">
      <c r="A87" s="30" t="s">
        <v>5872</v>
      </c>
      <c r="B87" s="30" t="s">
        <v>6613</v>
      </c>
      <c r="D87" s="3" t="s">
        <v>6628</v>
      </c>
      <c r="L87" s="3" t="s">
        <v>25</v>
      </c>
      <c r="M87" s="3" t="s">
        <v>66</v>
      </c>
      <c r="O87" s="3" t="s">
        <v>30</v>
      </c>
      <c r="AA87" t="s">
        <v>166</v>
      </c>
      <c r="AB87" t="s">
        <v>6629</v>
      </c>
    </row>
    <row r="88" spans="1:28" ht="15" customHeight="1" x14ac:dyDescent="0.2">
      <c r="A88" s="30" t="s">
        <v>5872</v>
      </c>
      <c r="B88" s="30" t="s">
        <v>6613</v>
      </c>
      <c r="D88" s="3" t="s">
        <v>6630</v>
      </c>
      <c r="L88" s="3" t="s">
        <v>25</v>
      </c>
      <c r="M88" s="3" t="s">
        <v>66</v>
      </c>
      <c r="O88" s="3" t="s">
        <v>30</v>
      </c>
      <c r="AA88" t="s">
        <v>166</v>
      </c>
      <c r="AB88" t="s">
        <v>6631</v>
      </c>
    </row>
    <row r="89" spans="1:28" ht="15" customHeight="1" x14ac:dyDescent="0.2">
      <c r="A89" s="30" t="s">
        <v>5872</v>
      </c>
      <c r="B89" s="30" t="s">
        <v>6613</v>
      </c>
      <c r="D89" s="3" t="s">
        <v>6632</v>
      </c>
      <c r="L89" s="3" t="s">
        <v>25</v>
      </c>
      <c r="M89" s="3" t="s">
        <v>66</v>
      </c>
      <c r="O89" s="3" t="s">
        <v>30</v>
      </c>
    </row>
    <row r="90" spans="1:28" ht="15" customHeight="1" x14ac:dyDescent="0.2">
      <c r="A90" s="30" t="s">
        <v>5872</v>
      </c>
      <c r="B90" s="30" t="s">
        <v>6613</v>
      </c>
      <c r="D90" s="3" t="s">
        <v>6633</v>
      </c>
      <c r="L90" s="3" t="s">
        <v>25</v>
      </c>
      <c r="M90" s="3" t="s">
        <v>66</v>
      </c>
      <c r="O90" s="3" t="s">
        <v>30</v>
      </c>
      <c r="AA90" t="s">
        <v>166</v>
      </c>
      <c r="AB90" t="s">
        <v>6634</v>
      </c>
    </row>
    <row r="91" spans="1:28" ht="15" customHeight="1" x14ac:dyDescent="0.2">
      <c r="A91" s="30" t="s">
        <v>5872</v>
      </c>
      <c r="B91" s="30" t="s">
        <v>6613</v>
      </c>
      <c r="D91" s="3" t="s">
        <v>6635</v>
      </c>
      <c r="L91" s="3" t="s">
        <v>25</v>
      </c>
      <c r="M91" s="3" t="s">
        <v>66</v>
      </c>
      <c r="O91" s="3" t="s">
        <v>30</v>
      </c>
      <c r="AA91" t="s">
        <v>166</v>
      </c>
      <c r="AB91" t="s">
        <v>6636</v>
      </c>
    </row>
    <row r="92" spans="1:28" ht="15" customHeight="1" x14ac:dyDescent="0.2">
      <c r="A92" s="30" t="s">
        <v>5872</v>
      </c>
      <c r="B92" s="30" t="s">
        <v>6613</v>
      </c>
      <c r="D92" s="3" t="s">
        <v>6637</v>
      </c>
      <c r="L92" s="3" t="s">
        <v>25</v>
      </c>
      <c r="M92" s="3" t="s">
        <v>66</v>
      </c>
      <c r="O92" s="3" t="s">
        <v>30</v>
      </c>
      <c r="AA92" t="s">
        <v>166</v>
      </c>
      <c r="AB92" t="s">
        <v>6638</v>
      </c>
    </row>
    <row r="93" spans="1:28" ht="15" customHeight="1" x14ac:dyDescent="0.2">
      <c r="A93" s="30" t="s">
        <v>5872</v>
      </c>
      <c r="B93" s="30" t="s">
        <v>6613</v>
      </c>
      <c r="D93" s="3" t="s">
        <v>6639</v>
      </c>
      <c r="L93" s="3" t="s">
        <v>25</v>
      </c>
      <c r="M93" s="3" t="s">
        <v>66</v>
      </c>
      <c r="O93" s="3" t="s">
        <v>30</v>
      </c>
    </row>
    <row r="94" spans="1:28" ht="15" customHeight="1" x14ac:dyDescent="0.2">
      <c r="A94" s="30" t="s">
        <v>5872</v>
      </c>
      <c r="B94" s="30" t="s">
        <v>6613</v>
      </c>
      <c r="D94" s="3" t="s">
        <v>6640</v>
      </c>
      <c r="L94" s="3" t="s">
        <v>25</v>
      </c>
      <c r="M94" s="3" t="s">
        <v>66</v>
      </c>
      <c r="O94" s="3" t="s">
        <v>30</v>
      </c>
    </row>
    <row r="95" spans="1:28" ht="15" customHeight="1" x14ac:dyDescent="0.2">
      <c r="A95" s="30" t="s">
        <v>5872</v>
      </c>
      <c r="B95" s="30" t="s">
        <v>6613</v>
      </c>
      <c r="D95" s="3" t="s">
        <v>6641</v>
      </c>
      <c r="L95" s="3" t="s">
        <v>25</v>
      </c>
      <c r="M95" s="3" t="s">
        <v>66</v>
      </c>
      <c r="O95" s="3" t="s">
        <v>30</v>
      </c>
    </row>
    <row r="96" spans="1:28" ht="15" customHeight="1" x14ac:dyDescent="0.2">
      <c r="A96" s="30" t="s">
        <v>5872</v>
      </c>
      <c r="B96" s="30" t="s">
        <v>6613</v>
      </c>
      <c r="D96" s="3" t="s">
        <v>6642</v>
      </c>
      <c r="L96" s="3" t="s">
        <v>25</v>
      </c>
      <c r="M96" s="3" t="s">
        <v>66</v>
      </c>
      <c r="O96" s="3" t="s">
        <v>30</v>
      </c>
      <c r="AA96" t="s">
        <v>166</v>
      </c>
      <c r="AB96" t="s">
        <v>6643</v>
      </c>
    </row>
    <row r="97" spans="1:28" ht="15" customHeight="1" x14ac:dyDescent="0.2">
      <c r="A97" s="30" t="s">
        <v>5872</v>
      </c>
      <c r="B97" s="30" t="s">
        <v>6613</v>
      </c>
      <c r="D97" s="3" t="s">
        <v>6644</v>
      </c>
      <c r="L97" s="3" t="s">
        <v>25</v>
      </c>
      <c r="M97" s="3" t="s">
        <v>66</v>
      </c>
      <c r="O97" s="3" t="s">
        <v>30</v>
      </c>
    </row>
    <row r="98" spans="1:28" ht="15" customHeight="1" x14ac:dyDescent="0.2">
      <c r="A98" s="30" t="s">
        <v>5872</v>
      </c>
      <c r="B98" s="30" t="s">
        <v>6613</v>
      </c>
      <c r="D98" s="3" t="s">
        <v>6645</v>
      </c>
      <c r="L98" s="3" t="s">
        <v>25</v>
      </c>
      <c r="M98" s="3" t="s">
        <v>66</v>
      </c>
      <c r="O98" s="3" t="s">
        <v>30</v>
      </c>
    </row>
    <row r="99" spans="1:28" ht="15" customHeight="1" x14ac:dyDescent="0.2">
      <c r="A99" s="30" t="s">
        <v>5872</v>
      </c>
      <c r="B99" s="30" t="s">
        <v>6613</v>
      </c>
      <c r="D99" s="3" t="s">
        <v>6646</v>
      </c>
      <c r="L99" s="3" t="s">
        <v>25</v>
      </c>
      <c r="M99" s="3" t="s">
        <v>66</v>
      </c>
      <c r="O99" s="3" t="s">
        <v>30</v>
      </c>
    </row>
    <row r="100" spans="1:28" ht="15" customHeight="1" x14ac:dyDescent="0.2">
      <c r="A100" s="30" t="s">
        <v>5872</v>
      </c>
      <c r="B100" s="30" t="s">
        <v>6613</v>
      </c>
      <c r="D100" s="3" t="s">
        <v>6647</v>
      </c>
      <c r="G100" s="3" t="s">
        <v>580</v>
      </c>
      <c r="L100" s="3" t="s">
        <v>25</v>
      </c>
      <c r="M100" s="3" t="s">
        <v>66</v>
      </c>
      <c r="O100" s="3" t="s">
        <v>30</v>
      </c>
      <c r="AA100" t="s">
        <v>166</v>
      </c>
      <c r="AB100" t="s">
        <v>834</v>
      </c>
    </row>
    <row r="101" spans="1:28" ht="15" customHeight="1" x14ac:dyDescent="0.2">
      <c r="A101" s="30" t="s">
        <v>5872</v>
      </c>
      <c r="B101" s="30" t="s">
        <v>6613</v>
      </c>
      <c r="D101" s="3" t="s">
        <v>6648</v>
      </c>
      <c r="L101" s="3" t="s">
        <v>14</v>
      </c>
      <c r="P101" s="3" t="s">
        <v>6649</v>
      </c>
    </row>
  </sheetData>
  <dataValidations count="1">
    <dataValidation type="list" allowBlank="1" showInputMessage="1" showErrorMessage="1" sqref="L2:L131" xr:uid="{3442F615-CF3F-42B0-A570-D87480D97434}">
      <formula1>" Boolean,Coded,Complex,Date,Date,Datetime,Document,None,Numeric,Rule,Structured-Numeric,Text,Time"</formula1>
    </dataValidation>
  </dataValidations>
  <hyperlinks>
    <hyperlink ref="I1" r:id="rId1" location="/orgs/CIEL/sources/CIEL/" xr:uid="{156D1263-4729-462D-8E71-3B2C29837D18}"/>
    <hyperlink ref="J1" r:id="rId2" location="/orgs/MSFOCP/sources/MSFOCP/" xr:uid="{9114EEB1-4C9A-4C24-9A91-FF0559392D88}"/>
    <hyperlink ref="K1" r:id="rId3" location="/orgs/MSFOCG/sources/MSFOCG/" xr:uid="{AAF2022D-CBEF-48E7-8CFC-1233CFC71D1D}"/>
    <hyperlink ref="L1" r:id="rId4" location="/orgs/OCL/sources/Datatypes/" xr:uid="{6F6F588B-685D-48CE-9DF0-28310D97C39C}"/>
    <hyperlink ref="M1" r:id="rId5" location="/orgs/OCL/sources/Classes/" xr:uid="{63A9AB0C-0795-42EE-89AB-9AADA1579E78}"/>
  </hyperlinks>
  <pageMargins left="0.7" right="0.7" top="0.75" bottom="0.75" header="0.3" footer="0.3"/>
  <pageSetup paperSize="9" orientation="portrait" verticalDpi="0" r:id="rId6"/>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6D872-8426-41AD-AD1B-3AB98D8E434D}">
  <sheetPr codeName="Sheet17"/>
  <dimension ref="A1:I21"/>
  <sheetViews>
    <sheetView workbookViewId="0">
      <selection activeCell="A21" sqref="A21"/>
    </sheetView>
  </sheetViews>
  <sheetFormatPr baseColWidth="10" defaultColWidth="8.6640625" defaultRowHeight="15" x14ac:dyDescent="0.2"/>
  <sheetData>
    <row r="1" spans="1:9" x14ac:dyDescent="0.2">
      <c r="A1" t="s">
        <v>6121</v>
      </c>
      <c r="E1" t="s">
        <v>6650</v>
      </c>
      <c r="H1" t="s">
        <v>6651</v>
      </c>
    </row>
    <row r="2" spans="1:9" ht="16" x14ac:dyDescent="0.2">
      <c r="A2" s="18">
        <v>140238</v>
      </c>
      <c r="B2" s="18" t="s">
        <v>6652</v>
      </c>
      <c r="C2" t="s">
        <v>6653</v>
      </c>
      <c r="E2" s="18">
        <v>117399</v>
      </c>
      <c r="F2" s="18" t="s">
        <v>6654</v>
      </c>
      <c r="G2" t="s">
        <v>6653</v>
      </c>
      <c r="H2" s="18" t="s">
        <v>6655</v>
      </c>
      <c r="I2" t="s">
        <v>6653</v>
      </c>
    </row>
    <row r="3" spans="1:9" ht="16" x14ac:dyDescent="0.2">
      <c r="A3" s="18"/>
      <c r="B3" s="18" t="s">
        <v>6656</v>
      </c>
      <c r="C3" t="s">
        <v>6653</v>
      </c>
      <c r="E3" s="18">
        <v>130987</v>
      </c>
      <c r="F3" s="18" t="s">
        <v>6657</v>
      </c>
      <c r="G3" t="s">
        <v>6653</v>
      </c>
      <c r="H3" s="18" t="s">
        <v>2247</v>
      </c>
      <c r="I3" t="s">
        <v>6653</v>
      </c>
    </row>
    <row r="4" spans="1:9" ht="16" x14ac:dyDescent="0.2">
      <c r="A4" s="18">
        <v>139084</v>
      </c>
      <c r="B4" s="18" t="s">
        <v>6658</v>
      </c>
      <c r="C4" t="s">
        <v>6653</v>
      </c>
      <c r="E4" s="18">
        <v>122496</v>
      </c>
      <c r="F4" s="18" t="s">
        <v>6659</v>
      </c>
      <c r="G4" t="s">
        <v>6653</v>
      </c>
      <c r="H4" s="18" t="s">
        <v>3331</v>
      </c>
      <c r="I4" t="s">
        <v>6653</v>
      </c>
    </row>
    <row r="5" spans="1:9" ht="16" x14ac:dyDescent="0.2">
      <c r="A5" s="18">
        <v>122983</v>
      </c>
      <c r="B5" s="18" t="s">
        <v>6660</v>
      </c>
      <c r="C5" t="s">
        <v>6653</v>
      </c>
      <c r="E5" s="18">
        <v>121375</v>
      </c>
      <c r="F5" s="18" t="s">
        <v>6661</v>
      </c>
      <c r="G5" t="s">
        <v>6653</v>
      </c>
      <c r="H5" s="18" t="s">
        <v>6662</v>
      </c>
      <c r="I5" t="s">
        <v>6653</v>
      </c>
    </row>
    <row r="6" spans="1:9" ht="16" x14ac:dyDescent="0.2">
      <c r="A6" s="18">
        <v>113054</v>
      </c>
      <c r="B6" s="18" t="s">
        <v>6663</v>
      </c>
      <c r="C6" t="s">
        <v>6653</v>
      </c>
      <c r="E6" s="18">
        <v>112141</v>
      </c>
      <c r="F6" s="18" t="s">
        <v>6664</v>
      </c>
      <c r="G6" t="s">
        <v>6653</v>
      </c>
      <c r="H6" s="18" t="s">
        <v>6665</v>
      </c>
      <c r="I6" t="s">
        <v>6653</v>
      </c>
    </row>
    <row r="7" spans="1:9" ht="16" x14ac:dyDescent="0.2">
      <c r="A7" s="18">
        <v>122496</v>
      </c>
      <c r="B7" s="18" t="s">
        <v>6659</v>
      </c>
      <c r="C7" t="s">
        <v>6653</v>
      </c>
      <c r="E7" s="18">
        <v>119481</v>
      </c>
      <c r="F7" s="18" t="s">
        <v>6666</v>
      </c>
      <c r="G7" t="s">
        <v>6653</v>
      </c>
      <c r="H7" s="18" t="s">
        <v>6667</v>
      </c>
    </row>
    <row r="8" spans="1:9" ht="16" x14ac:dyDescent="0.2">
      <c r="A8" s="18">
        <v>143264</v>
      </c>
      <c r="B8" s="18" t="s">
        <v>6668</v>
      </c>
      <c r="C8" t="s">
        <v>6653</v>
      </c>
      <c r="E8" s="18">
        <v>121610</v>
      </c>
      <c r="F8" s="18" t="s">
        <v>6669</v>
      </c>
      <c r="G8" t="s">
        <v>6653</v>
      </c>
    </row>
    <row r="9" spans="1:9" ht="16" x14ac:dyDescent="0.2">
      <c r="A9" s="18">
        <v>126001</v>
      </c>
      <c r="B9" s="18" t="s">
        <v>6670</v>
      </c>
      <c r="C9" t="s">
        <v>6653</v>
      </c>
      <c r="E9" s="18">
        <v>114262</v>
      </c>
      <c r="F9" s="18" t="s">
        <v>6671</v>
      </c>
      <c r="G9" t="s">
        <v>6653</v>
      </c>
      <c r="H9" t="str">
        <f>_xlfn.CONCAT(H2:I7)</f>
        <v>Emergency room (ER);Health facility;NGO;Operation theatre (OT);Intensive care unit (ICU);Maternity</v>
      </c>
    </row>
    <row r="10" spans="1:9" ht="16" x14ac:dyDescent="0.2">
      <c r="A10" s="18"/>
      <c r="B10" s="18" t="s">
        <v>6672</v>
      </c>
      <c r="C10" t="s">
        <v>6653</v>
      </c>
      <c r="E10" s="18">
        <v>136443</v>
      </c>
      <c r="F10" s="18" t="s">
        <v>6673</v>
      </c>
      <c r="G10" t="s">
        <v>6653</v>
      </c>
    </row>
    <row r="11" spans="1:9" ht="16" x14ac:dyDescent="0.2">
      <c r="A11" s="18">
        <v>128061</v>
      </c>
      <c r="B11" s="18" t="s">
        <v>6674</v>
      </c>
      <c r="C11" t="s">
        <v>6653</v>
      </c>
      <c r="E11" s="18">
        <v>155</v>
      </c>
      <c r="F11" s="18" t="s">
        <v>5951</v>
      </c>
      <c r="G11" t="s">
        <v>6653</v>
      </c>
    </row>
    <row r="12" spans="1:9" ht="16" x14ac:dyDescent="0.2">
      <c r="A12" s="18">
        <v>142412</v>
      </c>
      <c r="B12" s="18" t="s">
        <v>6675</v>
      </c>
      <c r="C12" t="s">
        <v>6653</v>
      </c>
      <c r="E12" s="18">
        <v>111479</v>
      </c>
      <c r="F12" s="18" t="s">
        <v>6676</v>
      </c>
      <c r="G12" t="s">
        <v>6653</v>
      </c>
    </row>
    <row r="13" spans="1:9" ht="16" x14ac:dyDescent="0.2">
      <c r="A13" s="18"/>
      <c r="B13" s="18" t="s">
        <v>6677</v>
      </c>
      <c r="C13" t="s">
        <v>6653</v>
      </c>
      <c r="E13" s="18">
        <v>1295</v>
      </c>
      <c r="F13" s="18" t="s">
        <v>3630</v>
      </c>
      <c r="G13" t="s">
        <v>6653</v>
      </c>
    </row>
    <row r="14" spans="1:9" ht="16" x14ac:dyDescent="0.2">
      <c r="A14" s="18">
        <v>118771</v>
      </c>
      <c r="B14" s="18" t="s">
        <v>6678</v>
      </c>
      <c r="C14" t="s">
        <v>6653</v>
      </c>
      <c r="E14" s="18">
        <v>117460</v>
      </c>
      <c r="F14" s="18" t="s">
        <v>6679</v>
      </c>
    </row>
    <row r="15" spans="1:9" ht="16" x14ac:dyDescent="0.2">
      <c r="A15" s="18"/>
      <c r="B15" s="18" t="s">
        <v>6680</v>
      </c>
      <c r="C15" t="s">
        <v>6653</v>
      </c>
    </row>
    <row r="16" spans="1:9" ht="16" x14ac:dyDescent="0.2">
      <c r="A16" s="18">
        <v>136455</v>
      </c>
      <c r="B16" s="18" t="s">
        <v>6681</v>
      </c>
      <c r="E16" t="str">
        <f>_xlfn.CONCAT(F2:G14)</f>
        <v xml:space="preserve">Hypertension;Palpitations;Dyspnea;Asthma;Tuberculosis;Diabetes Mellitus;Angina;Peptic Ulcer;Jaundice;Epilepsy;Hepatitis;COPD;High Cholesterol </v>
      </c>
    </row>
    <row r="17" spans="1:5" x14ac:dyDescent="0.2">
      <c r="E17" t="s">
        <v>6682</v>
      </c>
    </row>
    <row r="19" spans="1:5" x14ac:dyDescent="0.2">
      <c r="A19" t="str">
        <f>_xlfn.CONCAT(B2:C16)</f>
        <v>Fever;Shivers;Headache;Vomit;Convulsions;Dyspnea;Cough;Sputum;Sputum with blood;Purulent;Diarrhoea;Diarrhoea with blood;Dysuria;Dysuria with blood;Itching</v>
      </c>
    </row>
    <row r="20" spans="1:5" x14ac:dyDescent="0.2">
      <c r="A20" t="s">
        <v>6683</v>
      </c>
    </row>
    <row r="21" spans="1:5" x14ac:dyDescent="0.2">
      <c r="A21" t="s">
        <v>6684</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5694F-306C-4B0B-B586-00BA419E733D}">
  <sheetPr codeName="Sheet18">
    <tabColor rgb="FFC6E0B4"/>
  </sheetPr>
  <dimension ref="A1:X33"/>
  <sheetViews>
    <sheetView workbookViewId="0">
      <pane xSplit="3" ySplit="1" topLeftCell="I31" activePane="bottomRight" state="frozen"/>
      <selection pane="topRight"/>
      <selection pane="bottomLeft"/>
      <selection pane="bottomRight" activeCell="I31" sqref="I31"/>
    </sheetView>
  </sheetViews>
  <sheetFormatPr baseColWidth="10" defaultColWidth="8.6640625" defaultRowHeight="15" customHeight="1" x14ac:dyDescent="0.2"/>
  <cols>
    <col min="1" max="1" width="15.5" customWidth="1"/>
    <col min="2" max="2" width="4.6640625" customWidth="1"/>
    <col min="3" max="3" width="44.5" customWidth="1"/>
    <col min="4" max="5" width="16.6640625" customWidth="1"/>
    <col min="6" max="7" width="25.5" style="3" customWidth="1"/>
    <col min="8" max="8" width="27" style="3" customWidth="1"/>
    <col min="9" max="9" width="18.5" style="3" customWidth="1"/>
    <col min="10" max="10" width="16.6640625" customWidth="1"/>
    <col min="11" max="11" width="70.33203125" customWidth="1"/>
    <col min="12" max="13" width="32" customWidth="1"/>
    <col min="14" max="14" width="25.5" customWidth="1"/>
    <col min="15" max="17" width="13.6640625" customWidth="1"/>
    <col min="18" max="18" width="17.33203125" customWidth="1"/>
    <col min="19" max="19" width="16.6640625" customWidth="1"/>
    <col min="20" max="20" width="15.6640625" customWidth="1"/>
    <col min="21" max="21" width="19.33203125" customWidth="1"/>
    <col min="22" max="22" width="17.33203125" customWidth="1"/>
    <col min="23" max="23" width="34" customWidth="1"/>
    <col min="24" max="24" width="40.33203125" customWidth="1"/>
  </cols>
  <sheetData>
    <row r="1" spans="1:24" ht="26.25" customHeight="1" x14ac:dyDescent="0.2">
      <c r="A1" s="2" t="s">
        <v>122</v>
      </c>
      <c r="B1" s="2" t="s">
        <v>123</v>
      </c>
      <c r="C1" s="2" t="s">
        <v>6080</v>
      </c>
      <c r="D1" s="2" t="s">
        <v>6082</v>
      </c>
      <c r="E1" s="2" t="s">
        <v>6083</v>
      </c>
      <c r="F1" s="7" t="s">
        <v>6084</v>
      </c>
      <c r="G1" s="7"/>
      <c r="H1" s="7" t="s">
        <v>6085</v>
      </c>
      <c r="I1" s="7" t="s">
        <v>6086</v>
      </c>
      <c r="J1" s="2" t="s">
        <v>6087</v>
      </c>
      <c r="K1" s="2" t="s">
        <v>6685</v>
      </c>
      <c r="L1" s="2" t="s">
        <v>9</v>
      </c>
      <c r="M1" s="2" t="s">
        <v>12</v>
      </c>
      <c r="N1" s="2" t="s">
        <v>13</v>
      </c>
      <c r="O1" s="2" t="s">
        <v>6088</v>
      </c>
      <c r="P1" s="2" t="s">
        <v>133</v>
      </c>
      <c r="Q1" s="2" t="s">
        <v>6089</v>
      </c>
      <c r="R1" s="2" t="s">
        <v>136</v>
      </c>
      <c r="S1" s="2" t="s">
        <v>135</v>
      </c>
      <c r="T1" s="2" t="s">
        <v>137</v>
      </c>
      <c r="U1" s="2" t="s">
        <v>138</v>
      </c>
      <c r="V1" s="2" t="s">
        <v>129</v>
      </c>
      <c r="W1" s="2" t="s">
        <v>150</v>
      </c>
      <c r="X1" s="2" t="s">
        <v>151</v>
      </c>
    </row>
    <row r="2" spans="1:24" ht="15" customHeight="1" x14ac:dyDescent="0.2">
      <c r="C2" s="27" t="s">
        <v>6686</v>
      </c>
      <c r="F2" s="28">
        <v>162869</v>
      </c>
      <c r="G2" s="28"/>
      <c r="I2" s="18" t="s">
        <v>6687</v>
      </c>
      <c r="L2" t="s">
        <v>29</v>
      </c>
      <c r="M2" t="s">
        <v>6688</v>
      </c>
    </row>
    <row r="3" spans="1:24" ht="15" customHeight="1" x14ac:dyDescent="0.2">
      <c r="A3" t="s">
        <v>6689</v>
      </c>
      <c r="C3" s="27" t="s">
        <v>6690</v>
      </c>
      <c r="F3" s="28">
        <v>162084</v>
      </c>
      <c r="G3" s="28"/>
      <c r="I3" s="18" t="s">
        <v>6691</v>
      </c>
      <c r="K3" s="27" t="s">
        <v>6692</v>
      </c>
      <c r="L3" t="s">
        <v>18</v>
      </c>
      <c r="M3" t="s">
        <v>6693</v>
      </c>
    </row>
    <row r="4" spans="1:24" ht="15" customHeight="1" x14ac:dyDescent="0.2">
      <c r="C4" s="27" t="s">
        <v>6694</v>
      </c>
      <c r="F4" s="28">
        <v>110598</v>
      </c>
      <c r="G4" s="28"/>
      <c r="I4" s="18" t="s">
        <v>6695</v>
      </c>
      <c r="K4" s="27" t="s">
        <v>6696</v>
      </c>
      <c r="L4" t="s">
        <v>18</v>
      </c>
      <c r="M4" t="s">
        <v>6693</v>
      </c>
    </row>
    <row r="5" spans="1:24" ht="15" customHeight="1" x14ac:dyDescent="0.2">
      <c r="C5" s="27" t="s">
        <v>6697</v>
      </c>
      <c r="F5" s="28">
        <v>1869</v>
      </c>
      <c r="G5" s="28"/>
      <c r="I5" s="18" t="s">
        <v>6698</v>
      </c>
      <c r="L5" t="s">
        <v>14</v>
      </c>
      <c r="M5" t="s">
        <v>6699</v>
      </c>
    </row>
    <row r="6" spans="1:24" ht="15" customHeight="1" x14ac:dyDescent="0.2">
      <c r="C6" s="27" t="s">
        <v>6700</v>
      </c>
      <c r="F6" s="28">
        <v>166852</v>
      </c>
      <c r="G6" s="28"/>
      <c r="I6" s="18" t="s">
        <v>6701</v>
      </c>
      <c r="K6" s="27" t="s">
        <v>6702</v>
      </c>
      <c r="L6" t="s">
        <v>18</v>
      </c>
      <c r="M6" t="s">
        <v>6703</v>
      </c>
    </row>
    <row r="7" spans="1:24" ht="15" customHeight="1" x14ac:dyDescent="0.2">
      <c r="C7" s="27" t="s">
        <v>6704</v>
      </c>
      <c r="F7" s="11">
        <v>166852</v>
      </c>
      <c r="G7" s="11"/>
      <c r="I7" s="18" t="s">
        <v>6705</v>
      </c>
      <c r="L7" t="s">
        <v>14</v>
      </c>
      <c r="M7" t="s">
        <v>6699</v>
      </c>
    </row>
    <row r="8" spans="1:24" ht="15" customHeight="1" x14ac:dyDescent="0.2">
      <c r="C8" s="27" t="s">
        <v>6706</v>
      </c>
      <c r="F8" s="28">
        <v>166082</v>
      </c>
      <c r="G8" s="28"/>
      <c r="I8" s="18" t="s">
        <v>6707</v>
      </c>
      <c r="L8" t="s">
        <v>14</v>
      </c>
      <c r="M8" t="s">
        <v>6699</v>
      </c>
    </row>
    <row r="9" spans="1:24" ht="15" customHeight="1" x14ac:dyDescent="0.2">
      <c r="C9" s="27" t="s">
        <v>6708</v>
      </c>
      <c r="F9" s="11">
        <v>166082</v>
      </c>
      <c r="G9" s="11"/>
      <c r="I9" s="18" t="s">
        <v>6709</v>
      </c>
      <c r="L9" t="s">
        <v>14</v>
      </c>
      <c r="M9" t="s">
        <v>6699</v>
      </c>
    </row>
    <row r="10" spans="1:24" ht="15" customHeight="1" x14ac:dyDescent="0.2">
      <c r="C10" s="27" t="s">
        <v>6710</v>
      </c>
      <c r="F10" s="11">
        <v>166082</v>
      </c>
      <c r="G10" s="11"/>
      <c r="I10" s="18" t="s">
        <v>6711</v>
      </c>
      <c r="L10" t="s">
        <v>14</v>
      </c>
      <c r="M10" t="s">
        <v>6699</v>
      </c>
    </row>
    <row r="11" spans="1:24" ht="15" customHeight="1" x14ac:dyDescent="0.2">
      <c r="C11" s="27" t="s">
        <v>6712</v>
      </c>
      <c r="F11" s="28">
        <v>166879</v>
      </c>
      <c r="G11" s="28"/>
      <c r="I11" s="18" t="s">
        <v>6713</v>
      </c>
      <c r="K11" s="27" t="s">
        <v>6714</v>
      </c>
      <c r="L11" t="s">
        <v>18</v>
      </c>
      <c r="M11" t="s">
        <v>6693</v>
      </c>
    </row>
    <row r="12" spans="1:24" ht="15" customHeight="1" x14ac:dyDescent="0.2">
      <c r="C12" s="27" t="s">
        <v>6715</v>
      </c>
      <c r="H12" s="29" t="s">
        <v>6716</v>
      </c>
      <c r="I12" s="18" t="s">
        <v>6717</v>
      </c>
      <c r="L12" t="s">
        <v>14</v>
      </c>
      <c r="M12" t="s">
        <v>6699</v>
      </c>
    </row>
    <row r="13" spans="1:24" ht="15" customHeight="1" x14ac:dyDescent="0.2">
      <c r="A13" t="s">
        <v>6718</v>
      </c>
      <c r="C13" s="27" t="s">
        <v>6719</v>
      </c>
      <c r="H13" s="29" t="s">
        <v>6720</v>
      </c>
      <c r="I13" s="18" t="s">
        <v>6721</v>
      </c>
      <c r="K13" s="27" t="s">
        <v>6722</v>
      </c>
      <c r="L13" t="s">
        <v>18</v>
      </c>
      <c r="M13" t="s">
        <v>6693</v>
      </c>
    </row>
    <row r="14" spans="1:24" ht="15" customHeight="1" x14ac:dyDescent="0.2">
      <c r="C14" s="27" t="s">
        <v>6723</v>
      </c>
      <c r="H14" s="29" t="s">
        <v>6724</v>
      </c>
      <c r="I14" s="18" t="s">
        <v>6725</v>
      </c>
      <c r="K14" s="27" t="s">
        <v>6726</v>
      </c>
      <c r="L14" t="s">
        <v>18</v>
      </c>
      <c r="M14" t="s">
        <v>6693</v>
      </c>
    </row>
    <row r="15" spans="1:24" ht="15" customHeight="1" x14ac:dyDescent="0.2">
      <c r="C15" s="27" t="s">
        <v>150</v>
      </c>
      <c r="F15" s="28">
        <v>161011</v>
      </c>
      <c r="G15" s="28"/>
      <c r="I15" s="18" t="s">
        <v>6727</v>
      </c>
      <c r="L15" t="s">
        <v>14</v>
      </c>
      <c r="M15" t="s">
        <v>6699</v>
      </c>
    </row>
    <row r="16" spans="1:24" ht="15" customHeight="1" x14ac:dyDescent="0.2">
      <c r="C16" s="27" t="s">
        <v>6728</v>
      </c>
      <c r="F16" s="28">
        <v>166891</v>
      </c>
      <c r="G16" s="28"/>
      <c r="I16" s="18" t="s">
        <v>6729</v>
      </c>
      <c r="K16" s="27" t="s">
        <v>6730</v>
      </c>
      <c r="L16" t="s">
        <v>18</v>
      </c>
      <c r="M16" t="s">
        <v>6703</v>
      </c>
    </row>
    <row r="17" spans="1:23" ht="15" customHeight="1" x14ac:dyDescent="0.2">
      <c r="C17" s="27" t="s">
        <v>6731</v>
      </c>
      <c r="F17" s="28">
        <v>166587</v>
      </c>
      <c r="G17" s="28"/>
      <c r="I17" s="18" t="s">
        <v>6732</v>
      </c>
      <c r="L17" t="s">
        <v>21</v>
      </c>
      <c r="M17" t="s">
        <v>33</v>
      </c>
      <c r="P17">
        <v>0</v>
      </c>
      <c r="Q17">
        <v>10</v>
      </c>
    </row>
    <row r="18" spans="1:23" ht="15" customHeight="1" x14ac:dyDescent="0.2">
      <c r="C18" s="27" t="s">
        <v>6733</v>
      </c>
      <c r="H18" s="29" t="s">
        <v>6734</v>
      </c>
      <c r="I18" s="18" t="s">
        <v>6735</v>
      </c>
      <c r="K18" s="27" t="s">
        <v>6736</v>
      </c>
      <c r="L18" t="s">
        <v>18</v>
      </c>
      <c r="M18" t="s">
        <v>6703</v>
      </c>
    </row>
    <row r="19" spans="1:23" ht="15" customHeight="1" x14ac:dyDescent="0.2">
      <c r="C19" s="27" t="s">
        <v>6737</v>
      </c>
      <c r="H19" s="29" t="s">
        <v>6738</v>
      </c>
      <c r="I19" s="18" t="s">
        <v>6739</v>
      </c>
      <c r="K19" t="s">
        <v>6740</v>
      </c>
      <c r="L19" t="s">
        <v>14</v>
      </c>
      <c r="M19" t="s">
        <v>6699</v>
      </c>
    </row>
    <row r="20" spans="1:23" ht="15" customHeight="1" x14ac:dyDescent="0.2">
      <c r="C20" s="27" t="s">
        <v>6741</v>
      </c>
      <c r="H20" s="29" t="s">
        <v>6742</v>
      </c>
      <c r="I20" s="18" t="s">
        <v>6743</v>
      </c>
      <c r="K20" t="s">
        <v>6740</v>
      </c>
      <c r="L20" t="s">
        <v>14</v>
      </c>
      <c r="M20" t="s">
        <v>6699</v>
      </c>
    </row>
    <row r="21" spans="1:23" ht="15" customHeight="1" x14ac:dyDescent="0.2">
      <c r="C21" s="27" t="s">
        <v>6744</v>
      </c>
      <c r="F21" s="28">
        <v>161189</v>
      </c>
      <c r="G21" s="28"/>
      <c r="I21" s="18" t="s">
        <v>6745</v>
      </c>
      <c r="K21" s="27" t="s">
        <v>6746</v>
      </c>
      <c r="L21" t="s">
        <v>18</v>
      </c>
      <c r="M21" t="s">
        <v>6693</v>
      </c>
      <c r="W21" s="10" t="s">
        <v>6747</v>
      </c>
    </row>
    <row r="22" spans="1:23" ht="15" customHeight="1" x14ac:dyDescent="0.2">
      <c r="C22" s="27" t="s">
        <v>6748</v>
      </c>
      <c r="F22" s="11">
        <v>166082</v>
      </c>
      <c r="G22" s="11"/>
      <c r="I22" s="18" t="s">
        <v>6749</v>
      </c>
      <c r="L22" t="s">
        <v>14</v>
      </c>
      <c r="M22" t="s">
        <v>6699</v>
      </c>
    </row>
    <row r="23" spans="1:23" ht="15" customHeight="1" x14ac:dyDescent="0.2">
      <c r="C23" s="27" t="s">
        <v>6750</v>
      </c>
      <c r="H23" s="29" t="s">
        <v>6751</v>
      </c>
      <c r="I23" s="18" t="s">
        <v>6752</v>
      </c>
      <c r="K23" s="27" t="s">
        <v>6753</v>
      </c>
      <c r="L23" t="s">
        <v>18</v>
      </c>
      <c r="M23" t="s">
        <v>6703</v>
      </c>
    </row>
    <row r="24" spans="1:23" ht="15" customHeight="1" x14ac:dyDescent="0.2">
      <c r="C24" s="27" t="s">
        <v>6754</v>
      </c>
      <c r="H24" s="29" t="s">
        <v>6755</v>
      </c>
      <c r="I24" s="18" t="s">
        <v>6756</v>
      </c>
      <c r="L24" t="s">
        <v>14</v>
      </c>
      <c r="M24" t="s">
        <v>6699</v>
      </c>
    </row>
    <row r="25" spans="1:23" ht="15" customHeight="1" x14ac:dyDescent="0.2">
      <c r="C25" s="27" t="s">
        <v>6757</v>
      </c>
      <c r="H25" s="29" t="s">
        <v>6758</v>
      </c>
      <c r="I25" s="18" t="s">
        <v>6759</v>
      </c>
      <c r="L25" t="s">
        <v>14</v>
      </c>
      <c r="M25" t="s">
        <v>6699</v>
      </c>
    </row>
    <row r="26" spans="1:23" ht="15" customHeight="1" x14ac:dyDescent="0.2">
      <c r="C26" s="27" t="s">
        <v>6760</v>
      </c>
      <c r="H26" s="29" t="s">
        <v>6761</v>
      </c>
      <c r="I26" s="18" t="s">
        <v>6762</v>
      </c>
      <c r="L26" t="s">
        <v>14</v>
      </c>
      <c r="M26" t="s">
        <v>6699</v>
      </c>
    </row>
    <row r="27" spans="1:23" ht="15" customHeight="1" x14ac:dyDescent="0.2">
      <c r="C27" s="27" t="s">
        <v>6763</v>
      </c>
      <c r="H27" s="29" t="s">
        <v>6764</v>
      </c>
      <c r="I27" s="18" t="s">
        <v>6765</v>
      </c>
      <c r="K27" s="27" t="s">
        <v>6766</v>
      </c>
      <c r="L27" t="s">
        <v>18</v>
      </c>
      <c r="M27" t="s">
        <v>6703</v>
      </c>
    </row>
    <row r="28" spans="1:23" ht="15" customHeight="1" x14ac:dyDescent="0.2">
      <c r="A28" t="s">
        <v>6767</v>
      </c>
      <c r="C28" s="27" t="s">
        <v>6768</v>
      </c>
      <c r="F28" s="28">
        <v>166935</v>
      </c>
      <c r="G28" s="28"/>
      <c r="I28" s="18" t="s">
        <v>6769</v>
      </c>
      <c r="K28" s="27" t="s">
        <v>6770</v>
      </c>
      <c r="L28" t="s">
        <v>18</v>
      </c>
      <c r="M28" t="s">
        <v>6703</v>
      </c>
    </row>
    <row r="29" spans="1:23" ht="15" customHeight="1" x14ac:dyDescent="0.2">
      <c r="C29" s="27" t="s">
        <v>6771</v>
      </c>
      <c r="F29" s="11">
        <v>166082</v>
      </c>
      <c r="G29" s="11"/>
      <c r="I29" s="18" t="s">
        <v>6772</v>
      </c>
      <c r="L29" t="s">
        <v>21</v>
      </c>
      <c r="M29" t="s">
        <v>33</v>
      </c>
      <c r="P29">
        <v>0</v>
      </c>
      <c r="Q29">
        <v>10</v>
      </c>
    </row>
    <row r="30" spans="1:23" ht="15" customHeight="1" x14ac:dyDescent="0.2">
      <c r="C30" s="27" t="s">
        <v>6773</v>
      </c>
      <c r="F30" s="11">
        <v>166082</v>
      </c>
      <c r="G30" s="11"/>
      <c r="I30" s="18" t="s">
        <v>6774</v>
      </c>
      <c r="L30" t="s">
        <v>21</v>
      </c>
      <c r="M30" t="s">
        <v>33</v>
      </c>
      <c r="P30">
        <v>0</v>
      </c>
      <c r="Q30">
        <v>10</v>
      </c>
    </row>
    <row r="31" spans="1:23" ht="15" customHeight="1" x14ac:dyDescent="0.2">
      <c r="C31" s="27" t="s">
        <v>6775</v>
      </c>
      <c r="H31" s="29" t="s">
        <v>6776</v>
      </c>
      <c r="I31" s="18" t="s">
        <v>6777</v>
      </c>
      <c r="L31" t="s">
        <v>14</v>
      </c>
      <c r="M31" t="s">
        <v>6699</v>
      </c>
    </row>
    <row r="32" spans="1:23" ht="15" customHeight="1" x14ac:dyDescent="0.2">
      <c r="A32" t="s">
        <v>6778</v>
      </c>
      <c r="C32" s="27" t="s">
        <v>6779</v>
      </c>
      <c r="F32" s="11">
        <v>166879</v>
      </c>
      <c r="G32" s="11"/>
      <c r="I32" s="18" t="s">
        <v>6780</v>
      </c>
      <c r="K32" s="27" t="s">
        <v>6714</v>
      </c>
      <c r="L32" t="s">
        <v>18</v>
      </c>
      <c r="M32" t="s">
        <v>6693</v>
      </c>
    </row>
    <row r="33" spans="3:17" ht="15" customHeight="1" x14ac:dyDescent="0.2">
      <c r="C33" s="27" t="s">
        <v>6781</v>
      </c>
      <c r="F33" s="11">
        <v>166082</v>
      </c>
      <c r="G33" s="11"/>
      <c r="I33" s="18" t="s">
        <v>6782</v>
      </c>
      <c r="L33" t="s">
        <v>21</v>
      </c>
      <c r="M33" t="s">
        <v>33</v>
      </c>
      <c r="P33">
        <v>0</v>
      </c>
      <c r="Q33">
        <v>10</v>
      </c>
    </row>
  </sheetData>
  <hyperlinks>
    <hyperlink ref="F1" r:id="rId1" location="/orgs/CIEL/sources/CIEL/" xr:uid="{9FF10B64-8316-47B1-8B0D-6571CB27A876}"/>
    <hyperlink ref="H1" r:id="rId2" location="/orgs/MSFOCP/sources/MSFOCP/" xr:uid="{AD733D12-36EA-48CD-9785-67F172A83641}"/>
    <hyperlink ref="I1" r:id="rId3" location="/orgs/MSFOCG/sources/MSFOCG/" xr:uid="{280FC98D-B76C-422A-BCEF-DAD491CAB852}"/>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E0780-5153-4217-93AC-CD44BEC47E77}">
  <sheetPr codeName="Sheet19">
    <tabColor rgb="FFFCE4D6"/>
  </sheetPr>
  <dimension ref="A1:V24"/>
  <sheetViews>
    <sheetView workbookViewId="0">
      <pane xSplit="3" ySplit="1" topLeftCell="D23" activePane="bottomRight" state="frozen"/>
      <selection pane="topRight"/>
      <selection pane="bottomLeft"/>
      <selection pane="bottomRight" activeCell="C23" sqref="C23"/>
    </sheetView>
  </sheetViews>
  <sheetFormatPr baseColWidth="10" defaultColWidth="8.6640625" defaultRowHeight="15" customHeight="1" x14ac:dyDescent="0.2"/>
  <cols>
    <col min="1" max="1" width="15.5" customWidth="1"/>
    <col min="2" max="2" width="4.6640625" customWidth="1"/>
    <col min="3" max="3" width="44.5" customWidth="1"/>
    <col min="4" max="5" width="16.6640625" customWidth="1"/>
    <col min="6" max="6" width="25.5" customWidth="1"/>
    <col min="7" max="7" width="27" customWidth="1"/>
    <col min="8" max="8" width="43.5" customWidth="1"/>
    <col min="9" max="9" width="16.6640625" customWidth="1"/>
    <col min="10" max="11" width="32" customWidth="1"/>
    <col min="12" max="12" width="25.5" customWidth="1"/>
    <col min="13" max="15" width="13.6640625" customWidth="1"/>
    <col min="16" max="16" width="17.33203125" customWidth="1"/>
    <col min="17" max="17" width="16.6640625" customWidth="1"/>
    <col min="18" max="18" width="15.6640625" customWidth="1"/>
    <col min="19" max="19" width="19.33203125" customWidth="1"/>
    <col min="20" max="20" width="17.33203125" customWidth="1"/>
    <col min="21" max="21" width="34" customWidth="1"/>
    <col min="22" max="22" width="40.33203125" customWidth="1"/>
  </cols>
  <sheetData>
    <row r="1" spans="1:22" ht="26.25" customHeight="1" x14ac:dyDescent="0.2">
      <c r="A1" s="2" t="s">
        <v>122</v>
      </c>
      <c r="B1" s="2" t="s">
        <v>123</v>
      </c>
      <c r="C1" s="2" t="s">
        <v>6080</v>
      </c>
      <c r="D1" s="2" t="s">
        <v>6082</v>
      </c>
      <c r="E1" s="2" t="s">
        <v>6083</v>
      </c>
      <c r="F1" s="7" t="s">
        <v>6084</v>
      </c>
      <c r="G1" s="7" t="s">
        <v>6085</v>
      </c>
      <c r="H1" s="7" t="s">
        <v>6086</v>
      </c>
      <c r="I1" s="2" t="s">
        <v>6087</v>
      </c>
      <c r="J1" s="2" t="s">
        <v>126</v>
      </c>
      <c r="K1" s="2" t="s">
        <v>12</v>
      </c>
      <c r="L1" s="2" t="s">
        <v>13</v>
      </c>
      <c r="M1" s="2" t="s">
        <v>6088</v>
      </c>
      <c r="N1" s="2" t="s">
        <v>133</v>
      </c>
      <c r="O1" s="2" t="s">
        <v>6089</v>
      </c>
      <c r="P1" s="2" t="s">
        <v>136</v>
      </c>
      <c r="Q1" s="2" t="s">
        <v>135</v>
      </c>
      <c r="R1" s="2" t="s">
        <v>137</v>
      </c>
      <c r="S1" s="2" t="s">
        <v>138</v>
      </c>
      <c r="T1" s="2" t="s">
        <v>129</v>
      </c>
      <c r="U1" s="2" t="s">
        <v>150</v>
      </c>
      <c r="V1" s="2" t="s">
        <v>151</v>
      </c>
    </row>
    <row r="2" spans="1:22" ht="15" customHeight="1" x14ac:dyDescent="0.2">
      <c r="A2" t="s">
        <v>6090</v>
      </c>
    </row>
    <row r="3" spans="1:22" ht="15" customHeight="1" x14ac:dyDescent="0.2">
      <c r="B3">
        <v>1</v>
      </c>
      <c r="C3" s="13" t="s">
        <v>6783</v>
      </c>
      <c r="P3" t="s">
        <v>157</v>
      </c>
    </row>
    <row r="4" spans="1:22" ht="15" customHeight="1" x14ac:dyDescent="0.2">
      <c r="B4">
        <v>2</v>
      </c>
      <c r="C4" s="13" t="s">
        <v>34</v>
      </c>
      <c r="P4" t="s">
        <v>157</v>
      </c>
    </row>
    <row r="5" spans="1:22" ht="15" customHeight="1" x14ac:dyDescent="0.2">
      <c r="C5" t="s">
        <v>4861</v>
      </c>
    </row>
    <row r="6" spans="1:22" ht="15" customHeight="1" x14ac:dyDescent="0.2">
      <c r="C6" t="s">
        <v>5699</v>
      </c>
    </row>
    <row r="7" spans="1:22" ht="15" customHeight="1" x14ac:dyDescent="0.2">
      <c r="C7" t="s">
        <v>6784</v>
      </c>
    </row>
    <row r="8" spans="1:22" ht="15" customHeight="1" x14ac:dyDescent="0.2">
      <c r="B8">
        <v>3</v>
      </c>
      <c r="C8" s="13" t="s">
        <v>6785</v>
      </c>
      <c r="J8" t="s">
        <v>6786</v>
      </c>
      <c r="P8" t="s">
        <v>157</v>
      </c>
    </row>
    <row r="9" spans="1:22" ht="15" customHeight="1" x14ac:dyDescent="0.2">
      <c r="B9">
        <v>4</v>
      </c>
      <c r="C9" s="13" t="s">
        <v>6787</v>
      </c>
      <c r="J9" s="16" t="s">
        <v>6788</v>
      </c>
    </row>
    <row r="10" spans="1:22" ht="15" customHeight="1" x14ac:dyDescent="0.2">
      <c r="B10">
        <v>5</v>
      </c>
      <c r="C10" s="13" t="s">
        <v>6789</v>
      </c>
      <c r="J10" s="8"/>
      <c r="K10" s="8" t="s">
        <v>6790</v>
      </c>
      <c r="P10" t="s">
        <v>157</v>
      </c>
      <c r="U10" t="s">
        <v>6791</v>
      </c>
    </row>
    <row r="11" spans="1:22" ht="15" customHeight="1" x14ac:dyDescent="0.2">
      <c r="B11">
        <v>5</v>
      </c>
      <c r="C11" s="13" t="s">
        <v>6792</v>
      </c>
      <c r="J11" s="8"/>
      <c r="K11" s="8" t="s">
        <v>6790</v>
      </c>
      <c r="P11" t="s">
        <v>157</v>
      </c>
      <c r="U11" t="s">
        <v>6791</v>
      </c>
    </row>
    <row r="12" spans="1:22" ht="15" customHeight="1" x14ac:dyDescent="0.2">
      <c r="B12">
        <v>6</v>
      </c>
      <c r="C12" s="13" t="s">
        <v>1679</v>
      </c>
      <c r="K12" t="s">
        <v>6793</v>
      </c>
      <c r="P12" t="s">
        <v>157</v>
      </c>
    </row>
    <row r="13" spans="1:22" s="12" customFormat="1" ht="15" customHeight="1" x14ac:dyDescent="0.2">
      <c r="B13" s="12">
        <v>7</v>
      </c>
      <c r="C13" s="17" t="s">
        <v>6794</v>
      </c>
      <c r="P13" s="12" t="s">
        <v>157</v>
      </c>
    </row>
    <row r="14" spans="1:22" s="12" customFormat="1" ht="15" customHeight="1" x14ac:dyDescent="0.2">
      <c r="C14" s="17" t="s">
        <v>6795</v>
      </c>
      <c r="P14" s="12" t="s">
        <v>157</v>
      </c>
    </row>
    <row r="15" spans="1:22" s="12" customFormat="1" ht="15" customHeight="1" x14ac:dyDescent="0.2">
      <c r="C15" s="17" t="s">
        <v>6511</v>
      </c>
      <c r="P15" s="12" t="s">
        <v>157</v>
      </c>
    </row>
    <row r="16" spans="1:22" s="12" customFormat="1" ht="15" customHeight="1" x14ac:dyDescent="0.2">
      <c r="C16" s="17" t="s">
        <v>6796</v>
      </c>
      <c r="P16" s="12" t="s">
        <v>157</v>
      </c>
    </row>
    <row r="17" spans="2:21" s="12" customFormat="1" ht="15" customHeight="1" x14ac:dyDescent="0.2">
      <c r="C17" s="17" t="s">
        <v>6797</v>
      </c>
      <c r="P17" s="12" t="s">
        <v>157</v>
      </c>
    </row>
    <row r="18" spans="2:21" s="12" customFormat="1" ht="15" customHeight="1" x14ac:dyDescent="0.2">
      <c r="C18" s="17" t="s">
        <v>6348</v>
      </c>
      <c r="P18" s="12" t="s">
        <v>6100</v>
      </c>
    </row>
    <row r="19" spans="2:21" ht="15" customHeight="1" x14ac:dyDescent="0.2">
      <c r="B19">
        <v>8</v>
      </c>
      <c r="C19" s="13" t="s">
        <v>6798</v>
      </c>
      <c r="K19" t="s">
        <v>6793</v>
      </c>
      <c r="P19" t="s">
        <v>157</v>
      </c>
    </row>
    <row r="20" spans="2:21" ht="15" customHeight="1" x14ac:dyDescent="0.2">
      <c r="B20">
        <v>9</v>
      </c>
      <c r="C20" s="13" t="s">
        <v>6799</v>
      </c>
      <c r="K20" t="s">
        <v>6793</v>
      </c>
      <c r="U20" t="s">
        <v>6800</v>
      </c>
    </row>
    <row r="21" spans="2:21" ht="15" customHeight="1" x14ac:dyDescent="0.2">
      <c r="B21">
        <v>10</v>
      </c>
      <c r="C21" s="13" t="s">
        <v>6801</v>
      </c>
      <c r="K21" t="s">
        <v>6793</v>
      </c>
      <c r="P21" t="s">
        <v>157</v>
      </c>
    </row>
    <row r="22" spans="2:21" ht="15" customHeight="1" x14ac:dyDescent="0.2">
      <c r="B22">
        <v>11</v>
      </c>
      <c r="C22" s="13" t="s">
        <v>1115</v>
      </c>
      <c r="K22" t="s">
        <v>6793</v>
      </c>
      <c r="P22" t="s">
        <v>157</v>
      </c>
      <c r="U22" t="s">
        <v>6802</v>
      </c>
    </row>
    <row r="23" spans="2:21" ht="15" customHeight="1" x14ac:dyDescent="0.2">
      <c r="B23">
        <v>12</v>
      </c>
      <c r="C23" s="13" t="s">
        <v>6803</v>
      </c>
      <c r="K23" t="s">
        <v>6804</v>
      </c>
      <c r="P23" t="s">
        <v>6100</v>
      </c>
    </row>
    <row r="24" spans="2:21" ht="15" customHeight="1" x14ac:dyDescent="0.2">
      <c r="B24">
        <v>13</v>
      </c>
      <c r="C24" s="12" t="s">
        <v>6805</v>
      </c>
      <c r="P24" t="s">
        <v>6100</v>
      </c>
    </row>
  </sheetData>
  <hyperlinks>
    <hyperlink ref="F1" r:id="rId1" location="/orgs/CIEL/sources/CIEL/" xr:uid="{2CF1D286-F629-438F-8E67-1E72B59EDBE9}"/>
    <hyperlink ref="G1" r:id="rId2" location="/orgs/MSFOCP/sources/MSFOCP/" xr:uid="{072B8751-D7E9-4FE7-8E5C-6C23F5653556}"/>
    <hyperlink ref="H1" r:id="rId3" location="/orgs/MSFOCG/sources/MSFOCG/" xr:uid="{7178393C-02F4-4FC7-913F-CE210519C6E8}"/>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5AAA4-7422-4011-95D4-A4DD053DC3DF}">
  <sheetPr codeName="Sheet20"/>
  <dimension ref="A1:V22"/>
  <sheetViews>
    <sheetView workbookViewId="0">
      <pane xSplit="3" ySplit="1" topLeftCell="V2" activePane="bottomRight" state="frozen"/>
      <selection pane="topRight"/>
      <selection pane="bottomLeft"/>
      <selection pane="bottomRight" activeCell="V2" sqref="U2:V2"/>
    </sheetView>
  </sheetViews>
  <sheetFormatPr baseColWidth="10" defaultColWidth="8.6640625" defaultRowHeight="15" customHeight="1" x14ac:dyDescent="0.2"/>
  <cols>
    <col min="1" max="1" width="15.5" customWidth="1"/>
    <col min="2" max="2" width="4.6640625" customWidth="1"/>
    <col min="3" max="3" width="44.5" customWidth="1"/>
    <col min="4" max="5" width="16.6640625" customWidth="1"/>
    <col min="6" max="6" width="25.5" customWidth="1"/>
    <col min="7" max="7" width="27" customWidth="1"/>
    <col min="8" max="8" width="43.5" customWidth="1"/>
    <col min="9" max="9" width="16.6640625" customWidth="1"/>
    <col min="10" max="11" width="32" customWidth="1"/>
    <col min="12" max="12" width="25.5" customWidth="1"/>
    <col min="13" max="15" width="13.6640625" customWidth="1"/>
    <col min="16" max="16" width="17.33203125" customWidth="1"/>
    <col min="17" max="17" width="16.6640625" customWidth="1"/>
    <col min="18" max="18" width="15.6640625" customWidth="1"/>
    <col min="19" max="19" width="19.33203125" customWidth="1"/>
    <col min="20" max="20" width="17.33203125" customWidth="1"/>
    <col min="21" max="21" width="34" customWidth="1"/>
    <col min="22" max="22" width="40.33203125" customWidth="1"/>
  </cols>
  <sheetData>
    <row r="1" spans="1:22" ht="26.25" customHeight="1" x14ac:dyDescent="0.2">
      <c r="A1" s="2" t="s">
        <v>122</v>
      </c>
      <c r="B1" s="2" t="s">
        <v>123</v>
      </c>
      <c r="C1" s="2" t="s">
        <v>6080</v>
      </c>
      <c r="D1" s="2" t="s">
        <v>6082</v>
      </c>
      <c r="E1" s="2" t="s">
        <v>6083</v>
      </c>
      <c r="F1" s="7" t="s">
        <v>6084</v>
      </c>
      <c r="G1" s="7" t="s">
        <v>6085</v>
      </c>
      <c r="H1" s="7" t="s">
        <v>6086</v>
      </c>
      <c r="I1" s="2" t="s">
        <v>6087</v>
      </c>
      <c r="J1" s="2" t="s">
        <v>126</v>
      </c>
      <c r="K1" s="2" t="s">
        <v>12</v>
      </c>
      <c r="L1" s="2" t="s">
        <v>13</v>
      </c>
      <c r="M1" s="2" t="s">
        <v>6088</v>
      </c>
      <c r="N1" s="2" t="s">
        <v>133</v>
      </c>
      <c r="O1" s="2" t="s">
        <v>6089</v>
      </c>
      <c r="P1" s="2" t="s">
        <v>136</v>
      </c>
      <c r="Q1" s="2" t="s">
        <v>135</v>
      </c>
      <c r="R1" s="2" t="s">
        <v>137</v>
      </c>
      <c r="S1" s="2" t="s">
        <v>138</v>
      </c>
      <c r="T1" s="2" t="s">
        <v>129</v>
      </c>
      <c r="U1" s="2" t="s">
        <v>150</v>
      </c>
      <c r="V1" s="2" t="s">
        <v>151</v>
      </c>
    </row>
    <row r="2" spans="1:22" ht="15" customHeight="1" x14ac:dyDescent="0.2">
      <c r="A2" t="s">
        <v>6090</v>
      </c>
      <c r="B2">
        <v>1</v>
      </c>
      <c r="C2" t="s">
        <v>6348</v>
      </c>
      <c r="F2">
        <v>5088</v>
      </c>
      <c r="H2" t="s">
        <v>6106</v>
      </c>
      <c r="K2" t="s">
        <v>6107</v>
      </c>
      <c r="L2">
        <v>255</v>
      </c>
      <c r="N2">
        <v>34</v>
      </c>
      <c r="O2">
        <v>44</v>
      </c>
      <c r="P2" t="s">
        <v>6100</v>
      </c>
      <c r="U2" t="s">
        <v>6806</v>
      </c>
    </row>
    <row r="3" spans="1:22" ht="15" customHeight="1" x14ac:dyDescent="0.2">
      <c r="B3">
        <v>2</v>
      </c>
      <c r="C3" t="s">
        <v>6267</v>
      </c>
      <c r="D3" t="s">
        <v>6807</v>
      </c>
      <c r="N3">
        <v>0</v>
      </c>
      <c r="O3">
        <v>200</v>
      </c>
      <c r="P3" t="s">
        <v>6100</v>
      </c>
    </row>
    <row r="4" spans="1:22" ht="15" customHeight="1" x14ac:dyDescent="0.2">
      <c r="C4" t="s">
        <v>6808</v>
      </c>
      <c r="N4">
        <v>0</v>
      </c>
      <c r="O4">
        <v>200</v>
      </c>
      <c r="P4" t="s">
        <v>6100</v>
      </c>
      <c r="U4" t="s">
        <v>6809</v>
      </c>
    </row>
    <row r="5" spans="1:22" ht="15" customHeight="1" x14ac:dyDescent="0.2">
      <c r="C5" t="s">
        <v>6810</v>
      </c>
      <c r="U5" t="s">
        <v>6811</v>
      </c>
    </row>
    <row r="6" spans="1:22" ht="15" customHeight="1" x14ac:dyDescent="0.2">
      <c r="C6" t="s">
        <v>6812</v>
      </c>
      <c r="U6" t="s">
        <v>6813</v>
      </c>
    </row>
    <row r="7" spans="1:22" ht="15" customHeight="1" x14ac:dyDescent="0.2">
      <c r="C7" t="s">
        <v>6814</v>
      </c>
      <c r="J7" s="8"/>
      <c r="K7" s="8"/>
      <c r="Q7" t="s">
        <v>6815</v>
      </c>
      <c r="U7" t="s">
        <v>6816</v>
      </c>
    </row>
    <row r="8" spans="1:22" ht="15" customHeight="1" x14ac:dyDescent="0.2">
      <c r="C8" t="s">
        <v>6817</v>
      </c>
      <c r="Q8" t="s">
        <v>6815</v>
      </c>
      <c r="R8" t="s">
        <v>6100</v>
      </c>
      <c r="U8" t="s">
        <v>6818</v>
      </c>
    </row>
    <row r="9" spans="1:22" ht="15" customHeight="1" x14ac:dyDescent="0.2">
      <c r="B9">
        <v>3</v>
      </c>
      <c r="C9" t="s">
        <v>6350</v>
      </c>
      <c r="D9" t="s">
        <v>6819</v>
      </c>
      <c r="P9" t="s">
        <v>6100</v>
      </c>
    </row>
    <row r="10" spans="1:22" ht="15" customHeight="1" x14ac:dyDescent="0.2">
      <c r="C10" t="s">
        <v>6820</v>
      </c>
      <c r="U10" t="s">
        <v>6821</v>
      </c>
    </row>
    <row r="11" spans="1:22" ht="15" customHeight="1" x14ac:dyDescent="0.2">
      <c r="C11" t="s">
        <v>6822</v>
      </c>
      <c r="U11" t="s">
        <v>6823</v>
      </c>
    </row>
    <row r="12" spans="1:22" ht="15" customHeight="1" x14ac:dyDescent="0.2">
      <c r="C12" t="s">
        <v>6824</v>
      </c>
      <c r="U12" t="s">
        <v>6825</v>
      </c>
    </row>
    <row r="13" spans="1:22" ht="15" customHeight="1" x14ac:dyDescent="0.2">
      <c r="C13" t="s">
        <v>6826</v>
      </c>
      <c r="U13" t="s">
        <v>6827</v>
      </c>
    </row>
    <row r="14" spans="1:22" ht="15" customHeight="1" x14ac:dyDescent="0.2">
      <c r="C14" t="s">
        <v>6828</v>
      </c>
      <c r="U14" t="s">
        <v>6829</v>
      </c>
    </row>
    <row r="15" spans="1:22" ht="15" customHeight="1" x14ac:dyDescent="0.2">
      <c r="B15">
        <v>4</v>
      </c>
      <c r="C15" t="s">
        <v>6830</v>
      </c>
      <c r="D15" s="8" t="s">
        <v>6831</v>
      </c>
      <c r="N15">
        <v>0</v>
      </c>
      <c r="O15">
        <v>100</v>
      </c>
      <c r="P15" t="s">
        <v>6100</v>
      </c>
      <c r="U15" t="s">
        <v>6832</v>
      </c>
    </row>
    <row r="16" spans="1:22" ht="15" customHeight="1" x14ac:dyDescent="0.2">
      <c r="B16">
        <v>5</v>
      </c>
      <c r="C16" t="s">
        <v>6511</v>
      </c>
      <c r="D16" t="s">
        <v>6833</v>
      </c>
      <c r="N16">
        <v>0</v>
      </c>
      <c r="O16">
        <v>220</v>
      </c>
      <c r="P16" t="s">
        <v>6100</v>
      </c>
    </row>
    <row r="17" spans="3:21" ht="15" customHeight="1" x14ac:dyDescent="0.2">
      <c r="C17" t="s">
        <v>6820</v>
      </c>
      <c r="P17" t="s">
        <v>6100</v>
      </c>
      <c r="U17" t="s">
        <v>6834</v>
      </c>
    </row>
    <row r="18" spans="3:21" ht="15" customHeight="1" x14ac:dyDescent="0.2">
      <c r="C18" t="s">
        <v>6822</v>
      </c>
      <c r="U18" t="s">
        <v>6835</v>
      </c>
    </row>
    <row r="19" spans="3:21" ht="15" customHeight="1" x14ac:dyDescent="0.2">
      <c r="C19" t="s">
        <v>6824</v>
      </c>
      <c r="U19" t="s">
        <v>6836</v>
      </c>
    </row>
    <row r="20" spans="3:21" ht="15" customHeight="1" x14ac:dyDescent="0.2">
      <c r="C20" t="s">
        <v>6826</v>
      </c>
      <c r="U20" t="s">
        <v>6837</v>
      </c>
    </row>
    <row r="21" spans="3:21" ht="15" customHeight="1" x14ac:dyDescent="0.2">
      <c r="C21" t="s">
        <v>6828</v>
      </c>
      <c r="U21" t="s">
        <v>6838</v>
      </c>
    </row>
    <row r="22" spans="3:21" ht="49.5" customHeight="1" x14ac:dyDescent="0.2">
      <c r="U22" s="9" t="s">
        <v>6839</v>
      </c>
    </row>
  </sheetData>
  <hyperlinks>
    <hyperlink ref="F1" r:id="rId1" location="/orgs/CIEL/sources/CIEL/" xr:uid="{6C7CE93B-2B01-4532-A47C-9B4423007E66}"/>
    <hyperlink ref="G1" r:id="rId2" location="/orgs/MSFOCP/sources/MSFOCP/" xr:uid="{C6A5EE6F-B4E9-4B7D-9B2D-6BEA46275997}"/>
    <hyperlink ref="H1" r:id="rId3" location="/orgs/MSFOCG/sources/MSFOCG/" xr:uid="{B473B8FC-704D-4893-B5E2-1C5309A657AC}"/>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FD732-885E-4547-B100-84682E7B1212}">
  <sheetPr codeName="Sheet21"/>
  <dimension ref="A1"/>
  <sheetViews>
    <sheetView workbookViewId="0"/>
  </sheetViews>
  <sheetFormatPr baseColWidth="10" defaultColWidth="8.6640625" defaultRowHeight="1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0B793-4496-4FA4-8F43-416440E1BBCB}">
  <sheetPr>
    <tabColor rgb="FFFFC000"/>
  </sheetPr>
  <dimension ref="A1:B2"/>
  <sheetViews>
    <sheetView workbookViewId="0">
      <selection activeCell="B25" sqref="B25"/>
    </sheetView>
  </sheetViews>
  <sheetFormatPr baseColWidth="10" defaultColWidth="8.6640625" defaultRowHeight="15" x14ac:dyDescent="0.2"/>
  <cols>
    <col min="1" max="1" width="21.5" style="48" customWidth="1"/>
    <col min="2" max="2" width="16.5" style="48" customWidth="1"/>
  </cols>
  <sheetData>
    <row r="1" spans="1:2" x14ac:dyDescent="0.2">
      <c r="A1" s="49" t="s">
        <v>68</v>
      </c>
      <c r="B1" s="49" t="s">
        <v>69</v>
      </c>
    </row>
    <row r="2" spans="1:2" x14ac:dyDescent="0.2">
      <c r="A2" s="48" t="s">
        <v>8</v>
      </c>
      <c r="B2" s="48">
        <v>1</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F0ACB-6F57-4C49-A9D5-6C5E961BDD75}">
  <sheetPr codeName="Sheet22"/>
  <dimension ref="A1:V10"/>
  <sheetViews>
    <sheetView workbookViewId="0">
      <pane xSplit="3" ySplit="1" topLeftCell="U8" activePane="bottomRight" state="frozen"/>
      <selection pane="topRight"/>
      <selection pane="bottomLeft"/>
      <selection pane="bottomRight" activeCell="U8" sqref="U8"/>
    </sheetView>
  </sheetViews>
  <sheetFormatPr baseColWidth="10" defaultColWidth="8.6640625" defaultRowHeight="15" customHeight="1" x14ac:dyDescent="0.2"/>
  <cols>
    <col min="1" max="1" width="15.5" customWidth="1"/>
    <col min="2" max="2" width="4.6640625" customWidth="1"/>
    <col min="3" max="3" width="44.5" customWidth="1"/>
    <col min="4" max="5" width="16.6640625" customWidth="1"/>
    <col min="6" max="6" width="25.5" customWidth="1"/>
    <col min="7" max="7" width="27" customWidth="1"/>
    <col min="8" max="8" width="43.5" customWidth="1"/>
    <col min="9" max="9" width="16.6640625" customWidth="1"/>
    <col min="10" max="11" width="32" customWidth="1"/>
    <col min="12" max="12" width="25.5" customWidth="1"/>
    <col min="13" max="15" width="13.6640625" customWidth="1"/>
    <col min="16" max="16" width="17.33203125" customWidth="1"/>
    <col min="17" max="17" width="16.6640625" customWidth="1"/>
    <col min="18" max="18" width="15.6640625" customWidth="1"/>
    <col min="19" max="19" width="19.33203125" customWidth="1"/>
    <col min="20" max="20" width="17.33203125" customWidth="1"/>
    <col min="21" max="21" width="16.33203125" customWidth="1"/>
    <col min="22" max="22" width="40.33203125" customWidth="1"/>
  </cols>
  <sheetData>
    <row r="1" spans="1:22" ht="26.25" customHeight="1" x14ac:dyDescent="0.2">
      <c r="A1" s="2" t="s">
        <v>122</v>
      </c>
      <c r="B1" s="2" t="s">
        <v>123</v>
      </c>
      <c r="C1" s="2" t="s">
        <v>6080</v>
      </c>
      <c r="D1" s="2" t="s">
        <v>6082</v>
      </c>
      <c r="E1" s="2" t="s">
        <v>6083</v>
      </c>
      <c r="F1" s="7" t="s">
        <v>6084</v>
      </c>
      <c r="G1" s="7" t="s">
        <v>6085</v>
      </c>
      <c r="H1" s="7" t="s">
        <v>6086</v>
      </c>
      <c r="I1" s="2" t="s">
        <v>6087</v>
      </c>
      <c r="J1" s="2" t="s">
        <v>126</v>
      </c>
      <c r="K1" s="2" t="s">
        <v>12</v>
      </c>
      <c r="L1" s="2" t="s">
        <v>13</v>
      </c>
      <c r="M1" s="2" t="s">
        <v>6088</v>
      </c>
      <c r="N1" s="2" t="s">
        <v>133</v>
      </c>
      <c r="O1" s="2" t="s">
        <v>6089</v>
      </c>
      <c r="P1" s="2" t="s">
        <v>136</v>
      </c>
      <c r="Q1" s="2" t="s">
        <v>135</v>
      </c>
      <c r="R1" s="2" t="s">
        <v>137</v>
      </c>
      <c r="S1" s="2" t="s">
        <v>138</v>
      </c>
      <c r="T1" s="2" t="s">
        <v>129</v>
      </c>
      <c r="U1" s="2" t="s">
        <v>150</v>
      </c>
      <c r="V1" s="2" t="s">
        <v>151</v>
      </c>
    </row>
    <row r="2" spans="1:22" ht="15" customHeight="1" x14ac:dyDescent="0.2">
      <c r="A2" t="s">
        <v>6090</v>
      </c>
      <c r="B2">
        <v>1</v>
      </c>
      <c r="C2" t="s">
        <v>6840</v>
      </c>
      <c r="H2" t="s">
        <v>6106</v>
      </c>
      <c r="K2" t="s">
        <v>6107</v>
      </c>
      <c r="L2">
        <v>255</v>
      </c>
      <c r="P2" t="s">
        <v>6100</v>
      </c>
    </row>
    <row r="3" spans="1:22" ht="15" customHeight="1" x14ac:dyDescent="0.2">
      <c r="B3">
        <v>2</v>
      </c>
      <c r="C3" t="s">
        <v>6841</v>
      </c>
      <c r="H3" t="s">
        <v>6842</v>
      </c>
      <c r="K3" t="s">
        <v>6843</v>
      </c>
      <c r="P3" t="s">
        <v>6100</v>
      </c>
    </row>
    <row r="4" spans="1:22" ht="15" customHeight="1" x14ac:dyDescent="0.2">
      <c r="B4">
        <v>3</v>
      </c>
      <c r="C4" t="s">
        <v>6844</v>
      </c>
      <c r="H4" t="s">
        <v>6845</v>
      </c>
      <c r="K4" t="s">
        <v>6846</v>
      </c>
      <c r="P4" t="s">
        <v>6100</v>
      </c>
    </row>
    <row r="5" spans="1:22" ht="15" customHeight="1" x14ac:dyDescent="0.2">
      <c r="B5">
        <v>4</v>
      </c>
      <c r="C5" t="s">
        <v>6847</v>
      </c>
      <c r="H5" t="s">
        <v>6845</v>
      </c>
      <c r="K5" t="s">
        <v>6107</v>
      </c>
      <c r="L5">
        <v>255</v>
      </c>
    </row>
    <row r="6" spans="1:22" ht="15" customHeight="1" x14ac:dyDescent="0.2">
      <c r="B6">
        <v>5</v>
      </c>
      <c r="C6" t="s">
        <v>6848</v>
      </c>
      <c r="H6" t="s">
        <v>6849</v>
      </c>
      <c r="K6" t="s">
        <v>6849</v>
      </c>
      <c r="P6" t="s">
        <v>6100</v>
      </c>
    </row>
    <row r="7" spans="1:22" ht="15" customHeight="1" x14ac:dyDescent="0.2">
      <c r="B7">
        <v>6</v>
      </c>
      <c r="C7" t="s">
        <v>6058</v>
      </c>
      <c r="H7" t="s">
        <v>6096</v>
      </c>
      <c r="J7" s="8"/>
      <c r="K7" s="8" t="s">
        <v>6850</v>
      </c>
      <c r="P7" t="s">
        <v>6851</v>
      </c>
      <c r="Q7" t="s">
        <v>6815</v>
      </c>
    </row>
    <row r="8" spans="1:22" ht="15" customHeight="1" x14ac:dyDescent="0.2">
      <c r="B8">
        <v>7</v>
      </c>
      <c r="C8" t="s">
        <v>6074</v>
      </c>
      <c r="H8" t="s">
        <v>6096</v>
      </c>
      <c r="K8" t="s">
        <v>6852</v>
      </c>
      <c r="P8" t="s">
        <v>6851</v>
      </c>
      <c r="Q8" t="s">
        <v>6815</v>
      </c>
      <c r="R8" t="s">
        <v>6100</v>
      </c>
    </row>
    <row r="9" spans="1:22" ht="15" customHeight="1" x14ac:dyDescent="0.2">
      <c r="B9">
        <v>8</v>
      </c>
      <c r="C9" t="s">
        <v>6853</v>
      </c>
      <c r="H9" t="s">
        <v>6106</v>
      </c>
      <c r="K9" t="s">
        <v>6107</v>
      </c>
      <c r="L9">
        <v>255</v>
      </c>
      <c r="P9" t="s">
        <v>6854</v>
      </c>
    </row>
    <row r="10" spans="1:22" ht="15" customHeight="1" x14ac:dyDescent="0.2">
      <c r="B10">
        <v>9</v>
      </c>
      <c r="C10" t="s">
        <v>6855</v>
      </c>
      <c r="H10" t="s">
        <v>6106</v>
      </c>
      <c r="K10" t="s">
        <v>6107</v>
      </c>
      <c r="L10">
        <v>255</v>
      </c>
      <c r="P10" t="s">
        <v>6856</v>
      </c>
    </row>
  </sheetData>
  <hyperlinks>
    <hyperlink ref="F1" r:id="rId1" location="/orgs/CIEL/sources/CIEL/" xr:uid="{B6C5A98D-F6D0-4705-A61C-F607F252D326}"/>
    <hyperlink ref="G1" r:id="rId2" location="/orgs/MSFOCP/sources/MSFOCP/" xr:uid="{16C6E46B-9218-4259-8832-3BFC841CACE9}"/>
    <hyperlink ref="H1" r:id="rId3" location="/orgs/MSFOCG/sources/MSFOCG/" xr:uid="{CDBFB2AD-A265-4B7C-8A7F-CD470740B565}"/>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81CDE-5120-48FB-8606-766624F9CA81}">
  <sheetPr codeName="Sheet23"/>
  <dimension ref="A1:D1"/>
  <sheetViews>
    <sheetView workbookViewId="0">
      <pane xSplit="1" ySplit="1" topLeftCell="F7" activePane="bottomRight" state="frozen"/>
      <selection pane="topRight"/>
      <selection pane="bottomLeft"/>
      <selection pane="bottomRight" activeCell="F7" sqref="F7"/>
    </sheetView>
  </sheetViews>
  <sheetFormatPr baseColWidth="10" defaultColWidth="8.6640625" defaultRowHeight="15" x14ac:dyDescent="0.2"/>
  <cols>
    <col min="1" max="1" width="10" customWidth="1"/>
    <col min="2" max="2" width="22.6640625" customWidth="1"/>
    <col min="3" max="4" width="33.33203125" customWidth="1"/>
  </cols>
  <sheetData>
    <row r="1" spans="1:4" ht="26.25" customHeight="1" x14ac:dyDescent="0.2">
      <c r="A1" s="2" t="s">
        <v>89</v>
      </c>
      <c r="B1" s="2" t="s">
        <v>90</v>
      </c>
      <c r="C1" s="2" t="s">
        <v>6857</v>
      </c>
      <c r="D1" s="2" t="s">
        <v>6858</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31669-BB87-49C0-B2AD-6FED1C151A43}">
  <sheetPr codeName="Sheet24"/>
  <dimension ref="A1:G1"/>
  <sheetViews>
    <sheetView workbookViewId="0">
      <pane xSplit="1" ySplit="1" topLeftCell="G2" activePane="bottomRight" state="frozen"/>
      <selection pane="topRight"/>
      <selection pane="bottomLeft"/>
      <selection pane="bottomRight" activeCell="G1" sqref="A1:G1"/>
    </sheetView>
  </sheetViews>
  <sheetFormatPr baseColWidth="10" defaultColWidth="8.6640625" defaultRowHeight="15" x14ac:dyDescent="0.2"/>
  <cols>
    <col min="1" max="1" width="10" customWidth="1"/>
    <col min="2" max="2" width="22.6640625" customWidth="1"/>
    <col min="3" max="4" width="16.6640625" customWidth="1"/>
    <col min="5" max="5" width="15.33203125" customWidth="1"/>
    <col min="6" max="7" width="16.6640625" customWidth="1"/>
  </cols>
  <sheetData>
    <row r="1" spans="1:7" ht="26.25" customHeight="1" x14ac:dyDescent="0.2">
      <c r="A1" s="2" t="s">
        <v>0</v>
      </c>
      <c r="B1" s="2" t="s">
        <v>6859</v>
      </c>
      <c r="C1" s="2" t="s">
        <v>90</v>
      </c>
      <c r="D1" s="2" t="s">
        <v>6860</v>
      </c>
      <c r="E1" s="2" t="s">
        <v>6861</v>
      </c>
      <c r="F1" s="2" t="s">
        <v>6862</v>
      </c>
      <c r="G1" s="2" t="s">
        <v>6858</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5766-21A0-4674-9B56-B1235F072FF9}">
  <sheetPr codeName="Sheet26"/>
  <dimension ref="A1:A13"/>
  <sheetViews>
    <sheetView workbookViewId="0">
      <selection activeCell="K18" sqref="K18"/>
    </sheetView>
  </sheetViews>
  <sheetFormatPr baseColWidth="10" defaultColWidth="8.6640625" defaultRowHeight="15" x14ac:dyDescent="0.2"/>
  <cols>
    <col min="1" max="1" width="22.33203125" customWidth="1"/>
  </cols>
  <sheetData>
    <row r="1" spans="1:1" x14ac:dyDescent="0.2">
      <c r="A1" t="s">
        <v>6863</v>
      </c>
    </row>
    <row r="2" spans="1:1" x14ac:dyDescent="0.2">
      <c r="A2" t="s">
        <v>6864</v>
      </c>
    </row>
    <row r="3" spans="1:1" x14ac:dyDescent="0.2">
      <c r="A3" t="s">
        <v>6865</v>
      </c>
    </row>
    <row r="4" spans="1:1" x14ac:dyDescent="0.2">
      <c r="A4" t="s">
        <v>6866</v>
      </c>
    </row>
    <row r="5" spans="1:1" x14ac:dyDescent="0.2">
      <c r="A5" t="s">
        <v>6867</v>
      </c>
    </row>
    <row r="6" spans="1:1" x14ac:dyDescent="0.2">
      <c r="A6" t="s">
        <v>6868</v>
      </c>
    </row>
    <row r="7" spans="1:1" x14ac:dyDescent="0.2">
      <c r="A7" t="s">
        <v>6869</v>
      </c>
    </row>
    <row r="8" spans="1:1" x14ac:dyDescent="0.2">
      <c r="A8" t="s">
        <v>6870</v>
      </c>
    </row>
    <row r="9" spans="1:1" x14ac:dyDescent="0.2">
      <c r="A9" t="s">
        <v>6871</v>
      </c>
    </row>
    <row r="10" spans="1:1" x14ac:dyDescent="0.2">
      <c r="A10" t="s">
        <v>6872</v>
      </c>
    </row>
    <row r="11" spans="1:1" x14ac:dyDescent="0.2">
      <c r="A11" t="s">
        <v>6873</v>
      </c>
    </row>
    <row r="12" spans="1:1" x14ac:dyDescent="0.2">
      <c r="A12" t="s">
        <v>6874</v>
      </c>
    </row>
    <row r="13" spans="1:1" x14ac:dyDescent="0.2">
      <c r="A13" t="s">
        <v>6875</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51747-5967-436C-A5AB-2719CC7BD6BB}">
  <sheetPr codeName="Sheet27"/>
  <dimension ref="A1:D870"/>
  <sheetViews>
    <sheetView workbookViewId="0">
      <selection activeCell="E13" sqref="E13"/>
    </sheetView>
  </sheetViews>
  <sheetFormatPr baseColWidth="10" defaultColWidth="8.6640625" defaultRowHeight="15" x14ac:dyDescent="0.2"/>
  <cols>
    <col min="1" max="1" width="16.5" bestFit="1" customWidth="1"/>
    <col min="2" max="4" width="38.33203125" customWidth="1"/>
  </cols>
  <sheetData>
    <row r="1" spans="1:4" s="1" customFormat="1" x14ac:dyDescent="0.2">
      <c r="A1" s="1" t="s">
        <v>6876</v>
      </c>
      <c r="B1" s="1" t="s">
        <v>6877</v>
      </c>
      <c r="C1" s="1" t="s">
        <v>6878</v>
      </c>
      <c r="D1" s="1" t="s">
        <v>6879</v>
      </c>
    </row>
    <row r="2" spans="1:4" x14ac:dyDescent="0.2">
      <c r="A2" t="s">
        <v>6880</v>
      </c>
      <c r="B2" t="s">
        <v>6881</v>
      </c>
      <c r="C2" t="s">
        <v>6882</v>
      </c>
      <c r="D2" t="s">
        <v>6883</v>
      </c>
    </row>
    <row r="3" spans="1:4" x14ac:dyDescent="0.2">
      <c r="A3" t="s">
        <v>6884</v>
      </c>
      <c r="B3" t="s">
        <v>6885</v>
      </c>
      <c r="C3" t="s">
        <v>6886</v>
      </c>
      <c r="D3" t="s">
        <v>6887</v>
      </c>
    </row>
    <row r="4" spans="1:4" x14ac:dyDescent="0.2">
      <c r="A4" t="s">
        <v>6888</v>
      </c>
      <c r="B4" t="s">
        <v>6889</v>
      </c>
      <c r="C4" t="s">
        <v>6890</v>
      </c>
      <c r="D4" t="s">
        <v>6890</v>
      </c>
    </row>
    <row r="5" spans="1:4" x14ac:dyDescent="0.2">
      <c r="A5" t="s">
        <v>6891</v>
      </c>
      <c r="B5" t="s">
        <v>6892</v>
      </c>
      <c r="C5" t="s">
        <v>6893</v>
      </c>
      <c r="D5" t="s">
        <v>6894</v>
      </c>
    </row>
    <row r="6" spans="1:4" x14ac:dyDescent="0.2">
      <c r="A6" t="s">
        <v>6895</v>
      </c>
      <c r="B6" t="s">
        <v>6896</v>
      </c>
      <c r="C6" t="s">
        <v>6897</v>
      </c>
      <c r="D6" t="s">
        <v>6898</v>
      </c>
    </row>
    <row r="7" spans="1:4" x14ac:dyDescent="0.2">
      <c r="A7" t="s">
        <v>6899</v>
      </c>
      <c r="B7" t="s">
        <v>6900</v>
      </c>
      <c r="C7" t="s">
        <v>6901</v>
      </c>
      <c r="D7" t="s">
        <v>6902</v>
      </c>
    </row>
    <row r="8" spans="1:4" x14ac:dyDescent="0.2">
      <c r="A8" t="s">
        <v>6903</v>
      </c>
      <c r="B8" t="s">
        <v>6904</v>
      </c>
      <c r="C8" t="s">
        <v>6905</v>
      </c>
      <c r="D8" t="s">
        <v>6906</v>
      </c>
    </row>
    <row r="9" spans="1:4" x14ac:dyDescent="0.2">
      <c r="A9" t="s">
        <v>6907</v>
      </c>
      <c r="B9" t="s">
        <v>6908</v>
      </c>
      <c r="C9" t="s">
        <v>6909</v>
      </c>
      <c r="D9" t="s">
        <v>6909</v>
      </c>
    </row>
    <row r="10" spans="1:4" x14ac:dyDescent="0.2">
      <c r="A10" t="s">
        <v>6910</v>
      </c>
      <c r="B10" t="s">
        <v>6911</v>
      </c>
      <c r="C10" t="s">
        <v>6912</v>
      </c>
      <c r="D10" t="s">
        <v>6912</v>
      </c>
    </row>
    <row r="11" spans="1:4" x14ac:dyDescent="0.2">
      <c r="A11" t="s">
        <v>6913</v>
      </c>
      <c r="B11" t="s">
        <v>6914</v>
      </c>
      <c r="C11" t="s">
        <v>6915</v>
      </c>
      <c r="D11" t="s">
        <v>6915</v>
      </c>
    </row>
    <row r="12" spans="1:4" x14ac:dyDescent="0.2">
      <c r="A12" t="s">
        <v>6916</v>
      </c>
      <c r="B12" t="s">
        <v>6917</v>
      </c>
      <c r="C12" t="s">
        <v>6918</v>
      </c>
      <c r="D12" t="s">
        <v>6919</v>
      </c>
    </row>
    <row r="13" spans="1:4" x14ac:dyDescent="0.2">
      <c r="A13" t="s">
        <v>6920</v>
      </c>
      <c r="B13" t="s">
        <v>6921</v>
      </c>
      <c r="C13" t="s">
        <v>6922</v>
      </c>
      <c r="D13" t="s">
        <v>6923</v>
      </c>
    </row>
    <row r="14" spans="1:4" x14ac:dyDescent="0.2">
      <c r="A14" t="s">
        <v>6924</v>
      </c>
      <c r="B14" t="s">
        <v>6925</v>
      </c>
      <c r="C14" t="s">
        <v>6926</v>
      </c>
      <c r="D14" t="s">
        <v>6927</v>
      </c>
    </row>
    <row r="15" spans="1:4" x14ac:dyDescent="0.2">
      <c r="A15" t="s">
        <v>6928</v>
      </c>
      <c r="B15" t="s">
        <v>6929</v>
      </c>
      <c r="C15" t="s">
        <v>6930</v>
      </c>
      <c r="D15" t="s">
        <v>6931</v>
      </c>
    </row>
    <row r="16" spans="1:4" x14ac:dyDescent="0.2">
      <c r="A16" t="s">
        <v>6932</v>
      </c>
      <c r="B16" t="s">
        <v>6933</v>
      </c>
      <c r="C16" t="s">
        <v>6934</v>
      </c>
      <c r="D16" t="s">
        <v>6935</v>
      </c>
    </row>
    <row r="17" spans="1:4" x14ac:dyDescent="0.2">
      <c r="A17" t="s">
        <v>6936</v>
      </c>
      <c r="B17" t="s">
        <v>6937</v>
      </c>
      <c r="C17" t="s">
        <v>6938</v>
      </c>
      <c r="D17" t="s">
        <v>6939</v>
      </c>
    </row>
    <row r="18" spans="1:4" x14ac:dyDescent="0.2">
      <c r="A18" t="s">
        <v>6940</v>
      </c>
      <c r="B18" t="s">
        <v>6941</v>
      </c>
      <c r="C18" t="s">
        <v>6942</v>
      </c>
      <c r="D18" t="s">
        <v>6943</v>
      </c>
    </row>
    <row r="19" spans="1:4" x14ac:dyDescent="0.2">
      <c r="A19" t="s">
        <v>6944</v>
      </c>
      <c r="B19" t="s">
        <v>6945</v>
      </c>
      <c r="C19" t="s">
        <v>6946</v>
      </c>
      <c r="D19" t="s">
        <v>6947</v>
      </c>
    </row>
    <row r="20" spans="1:4" x14ac:dyDescent="0.2">
      <c r="A20" t="s">
        <v>6948</v>
      </c>
      <c r="B20" t="s">
        <v>6949</v>
      </c>
      <c r="C20" t="s">
        <v>6950</v>
      </c>
      <c r="D20" t="s">
        <v>6950</v>
      </c>
    </row>
    <row r="21" spans="1:4" x14ac:dyDescent="0.2">
      <c r="A21" t="s">
        <v>6951</v>
      </c>
      <c r="B21" t="s">
        <v>6952</v>
      </c>
      <c r="C21" t="s">
        <v>6953</v>
      </c>
      <c r="D21" t="s">
        <v>6954</v>
      </c>
    </row>
    <row r="22" spans="1:4" x14ac:dyDescent="0.2">
      <c r="A22" t="s">
        <v>6955</v>
      </c>
      <c r="B22" t="s">
        <v>6956</v>
      </c>
      <c r="C22" t="s">
        <v>6957</v>
      </c>
      <c r="D22" t="s">
        <v>6958</v>
      </c>
    </row>
    <row r="23" spans="1:4" x14ac:dyDescent="0.2">
      <c r="A23" t="s">
        <v>6959</v>
      </c>
      <c r="B23" t="s">
        <v>6960</v>
      </c>
      <c r="C23" t="s">
        <v>6961</v>
      </c>
      <c r="D23" t="s">
        <v>6962</v>
      </c>
    </row>
    <row r="24" spans="1:4" x14ac:dyDescent="0.2">
      <c r="A24" t="s">
        <v>6963</v>
      </c>
      <c r="B24" t="s">
        <v>6964</v>
      </c>
      <c r="C24" t="s">
        <v>6965</v>
      </c>
      <c r="D24" t="s">
        <v>6966</v>
      </c>
    </row>
    <row r="25" spans="1:4" x14ac:dyDescent="0.2">
      <c r="A25" t="s">
        <v>6967</v>
      </c>
      <c r="B25" t="s">
        <v>6968</v>
      </c>
      <c r="C25" t="s">
        <v>6969</v>
      </c>
      <c r="D25" t="s">
        <v>6970</v>
      </c>
    </row>
    <row r="26" spans="1:4" x14ac:dyDescent="0.2">
      <c r="A26" t="s">
        <v>6971</v>
      </c>
      <c r="B26" t="s">
        <v>6972</v>
      </c>
      <c r="C26" t="s">
        <v>6973</v>
      </c>
      <c r="D26" t="s">
        <v>6974</v>
      </c>
    </row>
    <row r="27" spans="1:4" x14ac:dyDescent="0.2">
      <c r="A27" t="s">
        <v>6975</v>
      </c>
      <c r="B27" t="s">
        <v>6976</v>
      </c>
      <c r="C27" t="s">
        <v>6977</v>
      </c>
      <c r="D27" t="s">
        <v>6978</v>
      </c>
    </row>
    <row r="28" spans="1:4" x14ac:dyDescent="0.2">
      <c r="A28" t="s">
        <v>6979</v>
      </c>
      <c r="B28" t="s">
        <v>6980</v>
      </c>
      <c r="C28" t="s">
        <v>6981</v>
      </c>
      <c r="D28" t="s">
        <v>6982</v>
      </c>
    </row>
    <row r="29" spans="1:4" x14ac:dyDescent="0.2">
      <c r="A29" t="s">
        <v>6983</v>
      </c>
      <c r="B29" t="s">
        <v>6984</v>
      </c>
      <c r="C29" t="s">
        <v>6985</v>
      </c>
      <c r="D29" t="s">
        <v>6986</v>
      </c>
    </row>
    <row r="30" spans="1:4" x14ac:dyDescent="0.2">
      <c r="A30" t="s">
        <v>6987</v>
      </c>
      <c r="B30" t="s">
        <v>6988</v>
      </c>
      <c r="C30" t="s">
        <v>6989</v>
      </c>
      <c r="D30" t="s">
        <v>6990</v>
      </c>
    </row>
    <row r="31" spans="1:4" x14ac:dyDescent="0.2">
      <c r="A31" t="s">
        <v>6991</v>
      </c>
      <c r="B31" t="s">
        <v>6992</v>
      </c>
      <c r="C31" t="s">
        <v>6993</v>
      </c>
      <c r="D31" t="s">
        <v>6994</v>
      </c>
    </row>
    <row r="32" spans="1:4" x14ac:dyDescent="0.2">
      <c r="A32" t="s">
        <v>6995</v>
      </c>
      <c r="B32" t="s">
        <v>6996</v>
      </c>
      <c r="C32" t="s">
        <v>6997</v>
      </c>
      <c r="D32" t="s">
        <v>6998</v>
      </c>
    </row>
    <row r="33" spans="1:4" x14ac:dyDescent="0.2">
      <c r="A33" t="s">
        <v>6999</v>
      </c>
      <c r="B33" t="s">
        <v>7000</v>
      </c>
      <c r="C33" t="s">
        <v>7001</v>
      </c>
      <c r="D33" t="s">
        <v>7002</v>
      </c>
    </row>
    <row r="34" spans="1:4" x14ac:dyDescent="0.2">
      <c r="A34" t="s">
        <v>7003</v>
      </c>
      <c r="B34" t="s">
        <v>7004</v>
      </c>
      <c r="C34" t="s">
        <v>7005</v>
      </c>
      <c r="D34" t="s">
        <v>7006</v>
      </c>
    </row>
    <row r="35" spans="1:4" x14ac:dyDescent="0.2">
      <c r="A35" t="s">
        <v>7007</v>
      </c>
      <c r="B35" t="s">
        <v>7008</v>
      </c>
      <c r="C35" t="s">
        <v>7009</v>
      </c>
      <c r="D35" t="s">
        <v>7010</v>
      </c>
    </row>
    <row r="36" spans="1:4" x14ac:dyDescent="0.2">
      <c r="A36" t="s">
        <v>7011</v>
      </c>
      <c r="B36" t="s">
        <v>7012</v>
      </c>
      <c r="C36" t="s">
        <v>7013</v>
      </c>
      <c r="D36" t="s">
        <v>7014</v>
      </c>
    </row>
    <row r="37" spans="1:4" x14ac:dyDescent="0.2">
      <c r="A37" t="s">
        <v>7015</v>
      </c>
      <c r="B37" t="s">
        <v>7016</v>
      </c>
      <c r="C37" t="s">
        <v>7017</v>
      </c>
      <c r="D37" t="s">
        <v>7018</v>
      </c>
    </row>
    <row r="38" spans="1:4" x14ac:dyDescent="0.2">
      <c r="A38" t="s">
        <v>7019</v>
      </c>
      <c r="B38" t="s">
        <v>7020</v>
      </c>
      <c r="C38" t="s">
        <v>7021</v>
      </c>
      <c r="D38" t="s">
        <v>7022</v>
      </c>
    </row>
    <row r="39" spans="1:4" x14ac:dyDescent="0.2">
      <c r="A39" t="s">
        <v>7023</v>
      </c>
      <c r="B39" t="s">
        <v>7024</v>
      </c>
      <c r="C39" t="s">
        <v>7025</v>
      </c>
      <c r="D39" t="s">
        <v>7026</v>
      </c>
    </row>
    <row r="40" spans="1:4" x14ac:dyDescent="0.2">
      <c r="A40" t="s">
        <v>7027</v>
      </c>
      <c r="B40" t="s">
        <v>7028</v>
      </c>
      <c r="C40" t="s">
        <v>7029</v>
      </c>
      <c r="D40" t="s">
        <v>7030</v>
      </c>
    </row>
    <row r="41" spans="1:4" x14ac:dyDescent="0.2">
      <c r="A41" t="s">
        <v>7031</v>
      </c>
      <c r="B41" t="s">
        <v>7032</v>
      </c>
      <c r="C41" t="s">
        <v>7033</v>
      </c>
      <c r="D41" t="s">
        <v>7034</v>
      </c>
    </row>
    <row r="42" spans="1:4" x14ac:dyDescent="0.2">
      <c r="A42" t="s">
        <v>7035</v>
      </c>
      <c r="B42" t="s">
        <v>7036</v>
      </c>
      <c r="C42" t="s">
        <v>7037</v>
      </c>
      <c r="D42" t="s">
        <v>7038</v>
      </c>
    </row>
    <row r="43" spans="1:4" x14ac:dyDescent="0.2">
      <c r="A43" t="s">
        <v>7039</v>
      </c>
      <c r="B43" t="s">
        <v>7040</v>
      </c>
      <c r="C43" t="s">
        <v>7041</v>
      </c>
      <c r="D43" t="s">
        <v>7042</v>
      </c>
    </row>
    <row r="44" spans="1:4" x14ac:dyDescent="0.2">
      <c r="A44" t="s">
        <v>7043</v>
      </c>
      <c r="B44" t="s">
        <v>7044</v>
      </c>
      <c r="C44" t="s">
        <v>7045</v>
      </c>
      <c r="D44" t="s">
        <v>7046</v>
      </c>
    </row>
    <row r="45" spans="1:4" x14ac:dyDescent="0.2">
      <c r="A45" t="s">
        <v>7047</v>
      </c>
      <c r="B45" t="s">
        <v>7048</v>
      </c>
      <c r="C45" t="s">
        <v>7049</v>
      </c>
      <c r="D45" t="s">
        <v>7050</v>
      </c>
    </row>
    <row r="46" spans="1:4" x14ac:dyDescent="0.2">
      <c r="A46" t="s">
        <v>7051</v>
      </c>
      <c r="B46" t="s">
        <v>7052</v>
      </c>
      <c r="C46" t="s">
        <v>7053</v>
      </c>
      <c r="D46" t="s">
        <v>7054</v>
      </c>
    </row>
    <row r="47" spans="1:4" x14ac:dyDescent="0.2">
      <c r="A47" t="s">
        <v>7055</v>
      </c>
      <c r="B47" t="s">
        <v>7056</v>
      </c>
      <c r="C47" t="s">
        <v>7057</v>
      </c>
      <c r="D47" t="s">
        <v>7058</v>
      </c>
    </row>
    <row r="48" spans="1:4" x14ac:dyDescent="0.2">
      <c r="A48" t="s">
        <v>7059</v>
      </c>
      <c r="B48" t="s">
        <v>7060</v>
      </c>
      <c r="C48" t="s">
        <v>7061</v>
      </c>
      <c r="D48" t="s">
        <v>7062</v>
      </c>
    </row>
    <row r="49" spans="1:4" x14ac:dyDescent="0.2">
      <c r="A49" t="s">
        <v>7063</v>
      </c>
      <c r="B49" t="s">
        <v>7064</v>
      </c>
      <c r="C49" t="s">
        <v>7065</v>
      </c>
      <c r="D49" t="s">
        <v>7066</v>
      </c>
    </row>
    <row r="50" spans="1:4" x14ac:dyDescent="0.2">
      <c r="A50" t="s">
        <v>7067</v>
      </c>
      <c r="B50" t="s">
        <v>7068</v>
      </c>
      <c r="C50" t="s">
        <v>7069</v>
      </c>
      <c r="D50" t="s">
        <v>7070</v>
      </c>
    </row>
    <row r="51" spans="1:4" x14ac:dyDescent="0.2">
      <c r="A51" t="s">
        <v>7071</v>
      </c>
      <c r="B51" t="s">
        <v>7072</v>
      </c>
      <c r="C51" t="s">
        <v>7073</v>
      </c>
      <c r="D51" t="s">
        <v>7074</v>
      </c>
    </row>
    <row r="52" spans="1:4" x14ac:dyDescent="0.2">
      <c r="A52" t="s">
        <v>7075</v>
      </c>
      <c r="B52" t="s">
        <v>7076</v>
      </c>
      <c r="C52" t="s">
        <v>7077</v>
      </c>
      <c r="D52" t="s">
        <v>7078</v>
      </c>
    </row>
    <row r="53" spans="1:4" x14ac:dyDescent="0.2">
      <c r="A53" t="s">
        <v>7079</v>
      </c>
      <c r="B53" t="s">
        <v>7080</v>
      </c>
      <c r="C53" t="s">
        <v>7081</v>
      </c>
      <c r="D53" t="s">
        <v>7082</v>
      </c>
    </row>
    <row r="54" spans="1:4" x14ac:dyDescent="0.2">
      <c r="A54" t="s">
        <v>7083</v>
      </c>
      <c r="B54" t="s">
        <v>7084</v>
      </c>
      <c r="C54" t="s">
        <v>7085</v>
      </c>
      <c r="D54" t="s">
        <v>7086</v>
      </c>
    </row>
    <row r="55" spans="1:4" x14ac:dyDescent="0.2">
      <c r="A55" t="s">
        <v>7087</v>
      </c>
      <c r="B55" t="s">
        <v>7088</v>
      </c>
      <c r="C55" t="s">
        <v>7089</v>
      </c>
      <c r="D55" t="s">
        <v>7090</v>
      </c>
    </row>
    <row r="56" spans="1:4" x14ac:dyDescent="0.2">
      <c r="A56" t="s">
        <v>7091</v>
      </c>
      <c r="B56" t="s">
        <v>7092</v>
      </c>
      <c r="C56" t="s">
        <v>7093</v>
      </c>
      <c r="D56" t="s">
        <v>7094</v>
      </c>
    </row>
    <row r="57" spans="1:4" x14ac:dyDescent="0.2">
      <c r="A57" t="s">
        <v>7095</v>
      </c>
      <c r="B57" t="s">
        <v>7096</v>
      </c>
      <c r="C57" t="s">
        <v>7097</v>
      </c>
      <c r="D57" t="s">
        <v>7098</v>
      </c>
    </row>
    <row r="58" spans="1:4" x14ac:dyDescent="0.2">
      <c r="A58" t="s">
        <v>7099</v>
      </c>
      <c r="B58" t="s">
        <v>7100</v>
      </c>
      <c r="C58" t="s">
        <v>7101</v>
      </c>
      <c r="D58" t="s">
        <v>7102</v>
      </c>
    </row>
    <row r="59" spans="1:4" x14ac:dyDescent="0.2">
      <c r="A59" t="s">
        <v>7103</v>
      </c>
      <c r="B59" t="s">
        <v>7104</v>
      </c>
      <c r="C59" t="s">
        <v>7105</v>
      </c>
      <c r="D59" t="s">
        <v>7106</v>
      </c>
    </row>
    <row r="60" spans="1:4" x14ac:dyDescent="0.2">
      <c r="A60" t="s">
        <v>7107</v>
      </c>
      <c r="B60" t="s">
        <v>7108</v>
      </c>
      <c r="C60" t="s">
        <v>7109</v>
      </c>
      <c r="D60" t="s">
        <v>7110</v>
      </c>
    </row>
    <row r="61" spans="1:4" x14ac:dyDescent="0.2">
      <c r="A61" t="s">
        <v>7111</v>
      </c>
      <c r="B61" t="s">
        <v>7112</v>
      </c>
      <c r="C61" t="s">
        <v>7113</v>
      </c>
      <c r="D61" t="s">
        <v>7114</v>
      </c>
    </row>
    <row r="62" spans="1:4" x14ac:dyDescent="0.2">
      <c r="A62" t="s">
        <v>7115</v>
      </c>
      <c r="B62" t="s">
        <v>7116</v>
      </c>
      <c r="C62" t="s">
        <v>7117</v>
      </c>
      <c r="D62" t="s">
        <v>7118</v>
      </c>
    </row>
    <row r="63" spans="1:4" x14ac:dyDescent="0.2">
      <c r="A63" t="s">
        <v>7119</v>
      </c>
      <c r="B63" t="s">
        <v>7120</v>
      </c>
      <c r="C63" t="s">
        <v>7121</v>
      </c>
      <c r="D63" t="s">
        <v>7122</v>
      </c>
    </row>
    <row r="64" spans="1:4" x14ac:dyDescent="0.2">
      <c r="A64" t="s">
        <v>7123</v>
      </c>
      <c r="B64" t="s">
        <v>7124</v>
      </c>
      <c r="C64" t="s">
        <v>7125</v>
      </c>
      <c r="D64" t="s">
        <v>7126</v>
      </c>
    </row>
    <row r="65" spans="1:4" x14ac:dyDescent="0.2">
      <c r="A65" t="s">
        <v>7127</v>
      </c>
      <c r="B65" t="s">
        <v>7128</v>
      </c>
      <c r="C65" t="s">
        <v>7129</v>
      </c>
      <c r="D65" t="s">
        <v>7130</v>
      </c>
    </row>
    <row r="66" spans="1:4" x14ac:dyDescent="0.2">
      <c r="A66" t="s">
        <v>7131</v>
      </c>
      <c r="B66" t="s">
        <v>7132</v>
      </c>
      <c r="C66" t="s">
        <v>7133</v>
      </c>
      <c r="D66" t="s">
        <v>7134</v>
      </c>
    </row>
    <row r="67" spans="1:4" x14ac:dyDescent="0.2">
      <c r="A67" t="s">
        <v>7135</v>
      </c>
      <c r="B67" t="s">
        <v>7136</v>
      </c>
      <c r="C67" t="s">
        <v>7137</v>
      </c>
      <c r="D67" t="s">
        <v>7138</v>
      </c>
    </row>
    <row r="68" spans="1:4" x14ac:dyDescent="0.2">
      <c r="A68" t="s">
        <v>7139</v>
      </c>
      <c r="B68" t="s">
        <v>7140</v>
      </c>
      <c r="C68" t="s">
        <v>7141</v>
      </c>
      <c r="D68" t="s">
        <v>7142</v>
      </c>
    </row>
    <row r="69" spans="1:4" x14ac:dyDescent="0.2">
      <c r="A69" t="s">
        <v>7143</v>
      </c>
      <c r="B69" t="s">
        <v>7144</v>
      </c>
      <c r="C69" t="s">
        <v>7145</v>
      </c>
      <c r="D69" t="s">
        <v>7146</v>
      </c>
    </row>
    <row r="70" spans="1:4" x14ac:dyDescent="0.2">
      <c r="A70" t="s">
        <v>7147</v>
      </c>
      <c r="B70" t="s">
        <v>7148</v>
      </c>
      <c r="C70" t="s">
        <v>7149</v>
      </c>
      <c r="D70" t="s">
        <v>7150</v>
      </c>
    </row>
    <row r="71" spans="1:4" x14ac:dyDescent="0.2">
      <c r="A71" t="s">
        <v>7151</v>
      </c>
      <c r="B71" t="s">
        <v>7152</v>
      </c>
      <c r="C71" t="s">
        <v>7153</v>
      </c>
      <c r="D71" t="s">
        <v>7154</v>
      </c>
    </row>
    <row r="72" spans="1:4" x14ac:dyDescent="0.2">
      <c r="A72" t="s">
        <v>7155</v>
      </c>
      <c r="B72" t="s">
        <v>7156</v>
      </c>
      <c r="C72" t="s">
        <v>7157</v>
      </c>
      <c r="D72" t="s">
        <v>7158</v>
      </c>
    </row>
    <row r="73" spans="1:4" x14ac:dyDescent="0.2">
      <c r="A73" t="s">
        <v>7159</v>
      </c>
      <c r="B73" t="s">
        <v>7160</v>
      </c>
      <c r="C73" t="s">
        <v>7161</v>
      </c>
      <c r="D73" t="s">
        <v>7162</v>
      </c>
    </row>
    <row r="74" spans="1:4" x14ac:dyDescent="0.2">
      <c r="A74" t="s">
        <v>7163</v>
      </c>
      <c r="B74" t="s">
        <v>7164</v>
      </c>
      <c r="C74" t="s">
        <v>7165</v>
      </c>
      <c r="D74" t="s">
        <v>7166</v>
      </c>
    </row>
    <row r="75" spans="1:4" x14ac:dyDescent="0.2">
      <c r="A75" t="s">
        <v>7167</v>
      </c>
      <c r="B75" t="s">
        <v>7168</v>
      </c>
      <c r="C75" t="s">
        <v>7169</v>
      </c>
      <c r="D75" t="s">
        <v>7170</v>
      </c>
    </row>
    <row r="76" spans="1:4" x14ac:dyDescent="0.2">
      <c r="A76" t="s">
        <v>7171</v>
      </c>
      <c r="B76" t="s">
        <v>7172</v>
      </c>
      <c r="C76" t="s">
        <v>7173</v>
      </c>
      <c r="D76" t="s">
        <v>7174</v>
      </c>
    </row>
    <row r="77" spans="1:4" x14ac:dyDescent="0.2">
      <c r="A77" t="s">
        <v>7175</v>
      </c>
      <c r="B77" t="s">
        <v>7176</v>
      </c>
      <c r="C77" t="s">
        <v>7177</v>
      </c>
      <c r="D77" t="s">
        <v>7178</v>
      </c>
    </row>
    <row r="78" spans="1:4" x14ac:dyDescent="0.2">
      <c r="A78" t="s">
        <v>7179</v>
      </c>
      <c r="B78" t="s">
        <v>7180</v>
      </c>
      <c r="C78" t="s">
        <v>7181</v>
      </c>
      <c r="D78" t="s">
        <v>7182</v>
      </c>
    </row>
    <row r="79" spans="1:4" x14ac:dyDescent="0.2">
      <c r="A79" t="s">
        <v>7183</v>
      </c>
      <c r="B79" t="s">
        <v>7184</v>
      </c>
      <c r="C79" t="s">
        <v>7185</v>
      </c>
      <c r="D79" t="s">
        <v>7186</v>
      </c>
    </row>
    <row r="80" spans="1:4" x14ac:dyDescent="0.2">
      <c r="A80" t="s">
        <v>7187</v>
      </c>
      <c r="B80" t="s">
        <v>7188</v>
      </c>
      <c r="C80" t="s">
        <v>7189</v>
      </c>
      <c r="D80" t="s">
        <v>7190</v>
      </c>
    </row>
    <row r="81" spans="1:4" x14ac:dyDescent="0.2">
      <c r="A81" t="s">
        <v>7191</v>
      </c>
      <c r="B81" t="s">
        <v>7192</v>
      </c>
      <c r="C81" t="s">
        <v>7193</v>
      </c>
      <c r="D81" t="s">
        <v>7194</v>
      </c>
    </row>
    <row r="82" spans="1:4" x14ac:dyDescent="0.2">
      <c r="A82" t="s">
        <v>7195</v>
      </c>
      <c r="B82" t="s">
        <v>7196</v>
      </c>
      <c r="C82" t="s">
        <v>7197</v>
      </c>
      <c r="D82" t="s">
        <v>7198</v>
      </c>
    </row>
    <row r="83" spans="1:4" x14ac:dyDescent="0.2">
      <c r="A83" t="s">
        <v>7199</v>
      </c>
      <c r="B83" t="s">
        <v>7200</v>
      </c>
      <c r="C83" t="s">
        <v>7201</v>
      </c>
      <c r="D83" t="s">
        <v>7202</v>
      </c>
    </row>
    <row r="84" spans="1:4" x14ac:dyDescent="0.2">
      <c r="A84" t="s">
        <v>7203</v>
      </c>
      <c r="B84" t="s">
        <v>7204</v>
      </c>
      <c r="C84" t="s">
        <v>7205</v>
      </c>
      <c r="D84" t="s">
        <v>7206</v>
      </c>
    </row>
    <row r="85" spans="1:4" x14ac:dyDescent="0.2">
      <c r="A85" t="s">
        <v>7207</v>
      </c>
      <c r="B85" t="s">
        <v>7208</v>
      </c>
      <c r="C85" t="s">
        <v>7209</v>
      </c>
      <c r="D85" t="s">
        <v>7210</v>
      </c>
    </row>
    <row r="86" spans="1:4" x14ac:dyDescent="0.2">
      <c r="A86" t="s">
        <v>7211</v>
      </c>
      <c r="B86" t="s">
        <v>7212</v>
      </c>
      <c r="C86" t="s">
        <v>7213</v>
      </c>
      <c r="D86" t="s">
        <v>7214</v>
      </c>
    </row>
    <row r="87" spans="1:4" x14ac:dyDescent="0.2">
      <c r="A87" t="s">
        <v>7215</v>
      </c>
      <c r="B87" t="s">
        <v>7216</v>
      </c>
      <c r="C87" t="s">
        <v>7217</v>
      </c>
      <c r="D87" t="s">
        <v>7218</v>
      </c>
    </row>
    <row r="88" spans="1:4" x14ac:dyDescent="0.2">
      <c r="A88" t="s">
        <v>7219</v>
      </c>
      <c r="B88" t="s">
        <v>7220</v>
      </c>
      <c r="C88" t="s">
        <v>7221</v>
      </c>
      <c r="D88" t="s">
        <v>7222</v>
      </c>
    </row>
    <row r="89" spans="1:4" x14ac:dyDescent="0.2">
      <c r="A89" t="s">
        <v>7223</v>
      </c>
      <c r="B89" t="s">
        <v>7224</v>
      </c>
      <c r="C89" t="s">
        <v>7225</v>
      </c>
      <c r="D89" t="s">
        <v>7226</v>
      </c>
    </row>
    <row r="90" spans="1:4" x14ac:dyDescent="0.2">
      <c r="A90" t="s">
        <v>7227</v>
      </c>
      <c r="B90" t="s">
        <v>7228</v>
      </c>
      <c r="C90" t="s">
        <v>7229</v>
      </c>
      <c r="D90" t="s">
        <v>7230</v>
      </c>
    </row>
    <row r="91" spans="1:4" x14ac:dyDescent="0.2">
      <c r="A91" t="s">
        <v>7231</v>
      </c>
      <c r="B91" t="s">
        <v>7232</v>
      </c>
      <c r="C91" t="s">
        <v>7233</v>
      </c>
      <c r="D91" t="s">
        <v>7234</v>
      </c>
    </row>
    <row r="92" spans="1:4" x14ac:dyDescent="0.2">
      <c r="A92" t="s">
        <v>7235</v>
      </c>
      <c r="B92" t="s">
        <v>7236</v>
      </c>
      <c r="C92" t="s">
        <v>7237</v>
      </c>
      <c r="D92" t="s">
        <v>7238</v>
      </c>
    </row>
    <row r="93" spans="1:4" x14ac:dyDescent="0.2">
      <c r="A93" t="s">
        <v>7239</v>
      </c>
      <c r="B93" t="s">
        <v>7240</v>
      </c>
      <c r="C93" t="s">
        <v>7241</v>
      </c>
      <c r="D93" t="s">
        <v>7242</v>
      </c>
    </row>
    <row r="94" spans="1:4" x14ac:dyDescent="0.2">
      <c r="A94" t="s">
        <v>7243</v>
      </c>
      <c r="B94" t="s">
        <v>7244</v>
      </c>
      <c r="C94" t="s">
        <v>7245</v>
      </c>
      <c r="D94" t="s">
        <v>7246</v>
      </c>
    </row>
    <row r="95" spans="1:4" x14ac:dyDescent="0.2">
      <c r="A95" t="s">
        <v>7247</v>
      </c>
      <c r="B95" t="s">
        <v>7248</v>
      </c>
      <c r="C95" t="s">
        <v>7249</v>
      </c>
      <c r="D95" t="s">
        <v>7250</v>
      </c>
    </row>
    <row r="96" spans="1:4" x14ac:dyDescent="0.2">
      <c r="A96" t="s">
        <v>7251</v>
      </c>
      <c r="B96" t="s">
        <v>7252</v>
      </c>
      <c r="C96" t="s">
        <v>7253</v>
      </c>
      <c r="D96" t="s">
        <v>7254</v>
      </c>
    </row>
    <row r="97" spans="1:4" x14ac:dyDescent="0.2">
      <c r="A97" t="s">
        <v>7255</v>
      </c>
      <c r="B97" t="s">
        <v>7256</v>
      </c>
      <c r="C97" t="s">
        <v>7257</v>
      </c>
      <c r="D97" t="s">
        <v>7258</v>
      </c>
    </row>
    <row r="98" spans="1:4" x14ac:dyDescent="0.2">
      <c r="A98" t="s">
        <v>7259</v>
      </c>
      <c r="B98" t="s">
        <v>7260</v>
      </c>
      <c r="C98" t="s">
        <v>7261</v>
      </c>
      <c r="D98" t="s">
        <v>7262</v>
      </c>
    </row>
    <row r="99" spans="1:4" x14ac:dyDescent="0.2">
      <c r="A99" t="s">
        <v>7263</v>
      </c>
      <c r="B99" t="s">
        <v>7264</v>
      </c>
      <c r="C99" t="s">
        <v>7265</v>
      </c>
      <c r="D99" t="s">
        <v>7266</v>
      </c>
    </row>
    <row r="100" spans="1:4" x14ac:dyDescent="0.2">
      <c r="A100" t="s">
        <v>7267</v>
      </c>
      <c r="B100" t="s">
        <v>7268</v>
      </c>
      <c r="C100" t="s">
        <v>7269</v>
      </c>
      <c r="D100" t="s">
        <v>7270</v>
      </c>
    </row>
    <row r="101" spans="1:4" x14ac:dyDescent="0.2">
      <c r="A101" t="s">
        <v>7271</v>
      </c>
      <c r="B101" t="s">
        <v>7272</v>
      </c>
      <c r="C101" t="s">
        <v>7273</v>
      </c>
      <c r="D101" t="s">
        <v>7274</v>
      </c>
    </row>
    <row r="102" spans="1:4" x14ac:dyDescent="0.2">
      <c r="A102" t="s">
        <v>7275</v>
      </c>
      <c r="B102" t="s">
        <v>7276</v>
      </c>
      <c r="C102" t="s">
        <v>7277</v>
      </c>
      <c r="D102" t="s">
        <v>7278</v>
      </c>
    </row>
    <row r="103" spans="1:4" x14ac:dyDescent="0.2">
      <c r="A103" t="s">
        <v>7279</v>
      </c>
      <c r="B103" t="s">
        <v>7280</v>
      </c>
      <c r="C103" t="s">
        <v>7281</v>
      </c>
      <c r="D103" t="s">
        <v>7281</v>
      </c>
    </row>
    <row r="104" spans="1:4" x14ac:dyDescent="0.2">
      <c r="A104" t="s">
        <v>7282</v>
      </c>
      <c r="B104" t="s">
        <v>7283</v>
      </c>
      <c r="C104" t="s">
        <v>7284</v>
      </c>
      <c r="D104" t="s">
        <v>7285</v>
      </c>
    </row>
    <row r="105" spans="1:4" x14ac:dyDescent="0.2">
      <c r="A105" t="s">
        <v>7286</v>
      </c>
      <c r="B105" t="s">
        <v>7287</v>
      </c>
      <c r="C105" t="s">
        <v>7288</v>
      </c>
      <c r="D105" t="s">
        <v>7289</v>
      </c>
    </row>
    <row r="106" spans="1:4" x14ac:dyDescent="0.2">
      <c r="A106" t="s">
        <v>7290</v>
      </c>
      <c r="B106" t="s">
        <v>7291</v>
      </c>
      <c r="C106" t="s">
        <v>7292</v>
      </c>
      <c r="D106" t="s">
        <v>7293</v>
      </c>
    </row>
    <row r="107" spans="1:4" x14ac:dyDescent="0.2">
      <c r="A107" t="s">
        <v>7294</v>
      </c>
      <c r="B107" t="s">
        <v>7295</v>
      </c>
      <c r="C107" t="s">
        <v>7296</v>
      </c>
      <c r="D107" t="s">
        <v>7297</v>
      </c>
    </row>
    <row r="108" spans="1:4" x14ac:dyDescent="0.2">
      <c r="A108" t="s">
        <v>7298</v>
      </c>
      <c r="B108" t="s">
        <v>7299</v>
      </c>
      <c r="C108" t="s">
        <v>7300</v>
      </c>
      <c r="D108" t="s">
        <v>7301</v>
      </c>
    </row>
    <row r="109" spans="1:4" x14ac:dyDescent="0.2">
      <c r="A109" t="s">
        <v>7302</v>
      </c>
      <c r="B109" t="s">
        <v>7303</v>
      </c>
      <c r="C109" t="s">
        <v>7304</v>
      </c>
      <c r="D109" t="s">
        <v>7305</v>
      </c>
    </row>
    <row r="110" spans="1:4" x14ac:dyDescent="0.2">
      <c r="A110" t="s">
        <v>7306</v>
      </c>
      <c r="B110" t="s">
        <v>7307</v>
      </c>
      <c r="C110" t="s">
        <v>7308</v>
      </c>
      <c r="D110" t="s">
        <v>7309</v>
      </c>
    </row>
    <row r="111" spans="1:4" x14ac:dyDescent="0.2">
      <c r="A111" t="s">
        <v>7310</v>
      </c>
      <c r="B111" t="s">
        <v>7311</v>
      </c>
      <c r="C111" t="s">
        <v>7312</v>
      </c>
      <c r="D111" t="s">
        <v>7313</v>
      </c>
    </row>
    <row r="112" spans="1:4" x14ac:dyDescent="0.2">
      <c r="A112" t="s">
        <v>7314</v>
      </c>
      <c r="B112" t="s">
        <v>7315</v>
      </c>
      <c r="C112" t="s">
        <v>7316</v>
      </c>
      <c r="D112" t="s">
        <v>7317</v>
      </c>
    </row>
    <row r="113" spans="1:4" x14ac:dyDescent="0.2">
      <c r="A113" t="s">
        <v>7318</v>
      </c>
      <c r="B113" t="s">
        <v>7319</v>
      </c>
      <c r="C113" t="s">
        <v>7320</v>
      </c>
      <c r="D113" t="s">
        <v>7321</v>
      </c>
    </row>
    <row r="114" spans="1:4" x14ac:dyDescent="0.2">
      <c r="A114" t="s">
        <v>7322</v>
      </c>
      <c r="B114" t="s">
        <v>7323</v>
      </c>
      <c r="C114" t="s">
        <v>7324</v>
      </c>
      <c r="D114" t="s">
        <v>7325</v>
      </c>
    </row>
    <row r="115" spans="1:4" x14ac:dyDescent="0.2">
      <c r="A115" t="s">
        <v>7326</v>
      </c>
      <c r="B115" t="s">
        <v>7327</v>
      </c>
      <c r="C115" t="s">
        <v>7328</v>
      </c>
      <c r="D115" t="s">
        <v>7329</v>
      </c>
    </row>
    <row r="116" spans="1:4" x14ac:dyDescent="0.2">
      <c r="A116" t="s">
        <v>7330</v>
      </c>
      <c r="B116" t="s">
        <v>7331</v>
      </c>
      <c r="C116" t="s">
        <v>7332</v>
      </c>
      <c r="D116" t="s">
        <v>7333</v>
      </c>
    </row>
    <row r="117" spans="1:4" x14ac:dyDescent="0.2">
      <c r="A117" t="s">
        <v>7334</v>
      </c>
      <c r="B117" t="s">
        <v>7335</v>
      </c>
      <c r="C117" t="s">
        <v>7336</v>
      </c>
      <c r="D117" t="s">
        <v>7337</v>
      </c>
    </row>
    <row r="118" spans="1:4" x14ac:dyDescent="0.2">
      <c r="A118" t="s">
        <v>7338</v>
      </c>
      <c r="B118" t="s">
        <v>7339</v>
      </c>
      <c r="C118" t="s">
        <v>7340</v>
      </c>
      <c r="D118" t="s">
        <v>7341</v>
      </c>
    </row>
    <row r="119" spans="1:4" x14ac:dyDescent="0.2">
      <c r="A119" t="s">
        <v>7342</v>
      </c>
      <c r="B119" t="s">
        <v>7343</v>
      </c>
      <c r="C119" t="s">
        <v>7344</v>
      </c>
      <c r="D119" t="s">
        <v>7345</v>
      </c>
    </row>
    <row r="120" spans="1:4" x14ac:dyDescent="0.2">
      <c r="A120" t="s">
        <v>7346</v>
      </c>
      <c r="B120" t="s">
        <v>7347</v>
      </c>
      <c r="C120" t="s">
        <v>7348</v>
      </c>
      <c r="D120" t="s">
        <v>7348</v>
      </c>
    </row>
    <row r="121" spans="1:4" x14ac:dyDescent="0.2">
      <c r="A121" t="s">
        <v>7349</v>
      </c>
      <c r="B121" t="s">
        <v>7350</v>
      </c>
      <c r="C121" t="s">
        <v>7351</v>
      </c>
      <c r="D121" t="s">
        <v>7351</v>
      </c>
    </row>
    <row r="122" spans="1:4" x14ac:dyDescent="0.2">
      <c r="A122" t="s">
        <v>7352</v>
      </c>
      <c r="B122" t="s">
        <v>7353</v>
      </c>
      <c r="C122" t="s">
        <v>7354</v>
      </c>
      <c r="D122" t="s">
        <v>7354</v>
      </c>
    </row>
    <row r="123" spans="1:4" x14ac:dyDescent="0.2">
      <c r="A123" t="s">
        <v>7355</v>
      </c>
      <c r="B123" t="s">
        <v>7356</v>
      </c>
      <c r="C123" t="s">
        <v>7357</v>
      </c>
      <c r="D123" t="s">
        <v>7357</v>
      </c>
    </row>
    <row r="124" spans="1:4" x14ac:dyDescent="0.2">
      <c r="A124" t="s">
        <v>7358</v>
      </c>
      <c r="B124" t="s">
        <v>7359</v>
      </c>
      <c r="C124" t="s">
        <v>7360</v>
      </c>
      <c r="D124" t="s">
        <v>7361</v>
      </c>
    </row>
    <row r="125" spans="1:4" x14ac:dyDescent="0.2">
      <c r="A125" t="s">
        <v>7362</v>
      </c>
      <c r="B125" t="s">
        <v>7363</v>
      </c>
      <c r="C125" t="s">
        <v>7364</v>
      </c>
      <c r="D125" t="s">
        <v>7365</v>
      </c>
    </row>
    <row r="126" spans="1:4" x14ac:dyDescent="0.2">
      <c r="A126" t="s">
        <v>7366</v>
      </c>
      <c r="B126" t="s">
        <v>7367</v>
      </c>
      <c r="C126" t="s">
        <v>7368</v>
      </c>
      <c r="D126" t="s">
        <v>7368</v>
      </c>
    </row>
    <row r="127" spans="1:4" x14ac:dyDescent="0.2">
      <c r="A127" t="s">
        <v>7369</v>
      </c>
      <c r="B127" t="s">
        <v>7370</v>
      </c>
      <c r="C127" t="s">
        <v>7371</v>
      </c>
      <c r="D127" t="s">
        <v>7371</v>
      </c>
    </row>
    <row r="128" spans="1:4" x14ac:dyDescent="0.2">
      <c r="A128" t="s">
        <v>7372</v>
      </c>
      <c r="B128" t="s">
        <v>7373</v>
      </c>
      <c r="C128" t="s">
        <v>7374</v>
      </c>
      <c r="D128" t="s">
        <v>7374</v>
      </c>
    </row>
    <row r="129" spans="1:4" x14ac:dyDescent="0.2">
      <c r="A129" t="s">
        <v>7375</v>
      </c>
      <c r="B129" t="s">
        <v>7376</v>
      </c>
      <c r="C129" t="s">
        <v>7377</v>
      </c>
      <c r="D129" t="s">
        <v>7378</v>
      </c>
    </row>
    <row r="130" spans="1:4" x14ac:dyDescent="0.2">
      <c r="A130" t="s">
        <v>7379</v>
      </c>
      <c r="B130" t="s">
        <v>7380</v>
      </c>
      <c r="C130" t="s">
        <v>7381</v>
      </c>
      <c r="D130" t="s">
        <v>7382</v>
      </c>
    </row>
    <row r="131" spans="1:4" x14ac:dyDescent="0.2">
      <c r="A131" t="s">
        <v>7383</v>
      </c>
      <c r="B131" t="s">
        <v>7384</v>
      </c>
      <c r="C131" t="s">
        <v>7385</v>
      </c>
      <c r="D131" t="s">
        <v>7386</v>
      </c>
    </row>
    <row r="132" spans="1:4" x14ac:dyDescent="0.2">
      <c r="A132" t="s">
        <v>7387</v>
      </c>
      <c r="B132" t="s">
        <v>7388</v>
      </c>
      <c r="C132" t="s">
        <v>7389</v>
      </c>
      <c r="D132" t="s">
        <v>7390</v>
      </c>
    </row>
    <row r="133" spans="1:4" x14ac:dyDescent="0.2">
      <c r="A133" t="s">
        <v>7391</v>
      </c>
      <c r="B133" t="s">
        <v>7392</v>
      </c>
      <c r="C133" t="s">
        <v>7393</v>
      </c>
      <c r="D133" t="s">
        <v>7394</v>
      </c>
    </row>
    <row r="134" spans="1:4" x14ac:dyDescent="0.2">
      <c r="A134" t="s">
        <v>7395</v>
      </c>
      <c r="B134" t="s">
        <v>7396</v>
      </c>
      <c r="C134" t="s">
        <v>7397</v>
      </c>
      <c r="D134" t="s">
        <v>7398</v>
      </c>
    </row>
    <row r="135" spans="1:4" x14ac:dyDescent="0.2">
      <c r="A135" t="s">
        <v>7399</v>
      </c>
      <c r="B135" t="s">
        <v>7400</v>
      </c>
      <c r="C135" t="s">
        <v>7401</v>
      </c>
      <c r="D135" t="s">
        <v>7402</v>
      </c>
    </row>
    <row r="136" spans="1:4" x14ac:dyDescent="0.2">
      <c r="A136" t="s">
        <v>7403</v>
      </c>
      <c r="B136" t="s">
        <v>7404</v>
      </c>
      <c r="C136" t="s">
        <v>7405</v>
      </c>
      <c r="D136" t="s">
        <v>7406</v>
      </c>
    </row>
    <row r="137" spans="1:4" x14ac:dyDescent="0.2">
      <c r="A137" t="s">
        <v>7407</v>
      </c>
      <c r="B137" t="s">
        <v>7408</v>
      </c>
      <c r="C137" t="s">
        <v>7409</v>
      </c>
      <c r="D137" t="s">
        <v>7410</v>
      </c>
    </row>
    <row r="138" spans="1:4" x14ac:dyDescent="0.2">
      <c r="A138" t="s">
        <v>7411</v>
      </c>
      <c r="B138" t="s">
        <v>7412</v>
      </c>
      <c r="C138" t="s">
        <v>7413</v>
      </c>
      <c r="D138" t="s">
        <v>7414</v>
      </c>
    </row>
    <row r="139" spans="1:4" x14ac:dyDescent="0.2">
      <c r="A139" t="s">
        <v>7415</v>
      </c>
      <c r="B139" t="s">
        <v>7416</v>
      </c>
      <c r="C139" t="s">
        <v>7417</v>
      </c>
      <c r="D139" t="s">
        <v>7417</v>
      </c>
    </row>
    <row r="140" spans="1:4" x14ac:dyDescent="0.2">
      <c r="A140" t="s">
        <v>7418</v>
      </c>
      <c r="B140" t="s">
        <v>7419</v>
      </c>
      <c r="C140" t="s">
        <v>7420</v>
      </c>
      <c r="D140" t="s">
        <v>7420</v>
      </c>
    </row>
    <row r="141" spans="1:4" x14ac:dyDescent="0.2">
      <c r="A141" t="s">
        <v>7421</v>
      </c>
      <c r="B141" t="s">
        <v>7422</v>
      </c>
      <c r="C141" t="s">
        <v>7423</v>
      </c>
      <c r="D141" t="s">
        <v>7424</v>
      </c>
    </row>
    <row r="142" spans="1:4" x14ac:dyDescent="0.2">
      <c r="A142" t="s">
        <v>7425</v>
      </c>
      <c r="B142" t="s">
        <v>7426</v>
      </c>
      <c r="C142" t="s">
        <v>7427</v>
      </c>
      <c r="D142" t="s">
        <v>7428</v>
      </c>
    </row>
    <row r="143" spans="1:4" x14ac:dyDescent="0.2">
      <c r="A143" t="s">
        <v>7429</v>
      </c>
      <c r="B143" t="s">
        <v>7430</v>
      </c>
      <c r="C143" t="s">
        <v>7431</v>
      </c>
      <c r="D143" t="s">
        <v>7432</v>
      </c>
    </row>
    <row r="144" spans="1:4" x14ac:dyDescent="0.2">
      <c r="A144" t="s">
        <v>7433</v>
      </c>
      <c r="B144" t="s">
        <v>7434</v>
      </c>
      <c r="C144" t="s">
        <v>7435</v>
      </c>
      <c r="D144" t="s">
        <v>7436</v>
      </c>
    </row>
    <row r="145" spans="1:4" x14ac:dyDescent="0.2">
      <c r="A145" t="s">
        <v>7437</v>
      </c>
      <c r="B145" t="s">
        <v>7438</v>
      </c>
      <c r="C145" t="s">
        <v>7439</v>
      </c>
      <c r="D145" t="s">
        <v>7440</v>
      </c>
    </row>
    <row r="146" spans="1:4" x14ac:dyDescent="0.2">
      <c r="A146" t="s">
        <v>7441</v>
      </c>
      <c r="B146" t="s">
        <v>7442</v>
      </c>
      <c r="C146" t="s">
        <v>7443</v>
      </c>
      <c r="D146" t="s">
        <v>7444</v>
      </c>
    </row>
    <row r="147" spans="1:4" x14ac:dyDescent="0.2">
      <c r="A147" t="s">
        <v>7445</v>
      </c>
      <c r="B147" t="s">
        <v>7446</v>
      </c>
      <c r="C147" t="s">
        <v>7447</v>
      </c>
      <c r="D147" t="s">
        <v>7448</v>
      </c>
    </row>
    <row r="148" spans="1:4" x14ac:dyDescent="0.2">
      <c r="A148" t="s">
        <v>7449</v>
      </c>
      <c r="B148" t="s">
        <v>7450</v>
      </c>
      <c r="C148" t="s">
        <v>7451</v>
      </c>
      <c r="D148" t="s">
        <v>7452</v>
      </c>
    </row>
    <row r="149" spans="1:4" x14ac:dyDescent="0.2">
      <c r="A149" t="s">
        <v>7453</v>
      </c>
      <c r="B149" t="s">
        <v>7454</v>
      </c>
      <c r="C149" t="s">
        <v>7455</v>
      </c>
      <c r="D149" t="s">
        <v>7456</v>
      </c>
    </row>
    <row r="150" spans="1:4" x14ac:dyDescent="0.2">
      <c r="A150" t="s">
        <v>7457</v>
      </c>
      <c r="B150" t="s">
        <v>7458</v>
      </c>
      <c r="C150" t="s">
        <v>7459</v>
      </c>
      <c r="D150" t="s">
        <v>7460</v>
      </c>
    </row>
    <row r="151" spans="1:4" x14ac:dyDescent="0.2">
      <c r="A151" t="s">
        <v>7461</v>
      </c>
      <c r="B151" t="s">
        <v>7462</v>
      </c>
      <c r="C151" t="s">
        <v>7463</v>
      </c>
      <c r="D151" t="s">
        <v>7464</v>
      </c>
    </row>
    <row r="152" spans="1:4" x14ac:dyDescent="0.2">
      <c r="A152" t="s">
        <v>7465</v>
      </c>
      <c r="B152" t="s">
        <v>7466</v>
      </c>
      <c r="C152" t="s">
        <v>7467</v>
      </c>
      <c r="D152" t="s">
        <v>7468</v>
      </c>
    </row>
    <row r="153" spans="1:4" x14ac:dyDescent="0.2">
      <c r="A153" t="s">
        <v>7469</v>
      </c>
      <c r="B153" t="s">
        <v>7470</v>
      </c>
      <c r="C153" t="s">
        <v>7471</v>
      </c>
      <c r="D153" t="s">
        <v>7472</v>
      </c>
    </row>
    <row r="154" spans="1:4" x14ac:dyDescent="0.2">
      <c r="A154" t="s">
        <v>7473</v>
      </c>
      <c r="B154" t="s">
        <v>7474</v>
      </c>
      <c r="C154" t="s">
        <v>7475</v>
      </c>
      <c r="D154" t="s">
        <v>7476</v>
      </c>
    </row>
    <row r="155" spans="1:4" x14ac:dyDescent="0.2">
      <c r="A155" t="s">
        <v>7477</v>
      </c>
      <c r="B155" t="s">
        <v>7478</v>
      </c>
      <c r="C155" t="s">
        <v>7479</v>
      </c>
      <c r="D155" t="s">
        <v>7479</v>
      </c>
    </row>
    <row r="156" spans="1:4" x14ac:dyDescent="0.2">
      <c r="A156" t="s">
        <v>7480</v>
      </c>
      <c r="B156" t="s">
        <v>7481</v>
      </c>
      <c r="C156" t="s">
        <v>7482</v>
      </c>
      <c r="D156" t="s">
        <v>7483</v>
      </c>
    </row>
    <row r="157" spans="1:4" x14ac:dyDescent="0.2">
      <c r="A157" t="s">
        <v>7484</v>
      </c>
      <c r="B157" t="s">
        <v>7485</v>
      </c>
      <c r="C157" t="s">
        <v>7486</v>
      </c>
      <c r="D157" t="s">
        <v>7487</v>
      </c>
    </row>
    <row r="158" spans="1:4" x14ac:dyDescent="0.2">
      <c r="A158" t="s">
        <v>7488</v>
      </c>
      <c r="B158" t="s">
        <v>7489</v>
      </c>
      <c r="C158" t="s">
        <v>7490</v>
      </c>
      <c r="D158" t="s">
        <v>7491</v>
      </c>
    </row>
    <row r="159" spans="1:4" x14ac:dyDescent="0.2">
      <c r="A159" t="s">
        <v>7492</v>
      </c>
      <c r="B159" t="s">
        <v>7493</v>
      </c>
      <c r="C159" t="s">
        <v>7494</v>
      </c>
      <c r="D159" t="s">
        <v>7495</v>
      </c>
    </row>
    <row r="160" spans="1:4" x14ac:dyDescent="0.2">
      <c r="A160" t="s">
        <v>7496</v>
      </c>
      <c r="B160" t="s">
        <v>7497</v>
      </c>
      <c r="C160" t="s">
        <v>7498</v>
      </c>
      <c r="D160" t="s">
        <v>7499</v>
      </c>
    </row>
    <row r="161" spans="1:4" x14ac:dyDescent="0.2">
      <c r="A161" t="s">
        <v>7500</v>
      </c>
      <c r="B161" t="s">
        <v>7501</v>
      </c>
      <c r="C161" t="s">
        <v>7502</v>
      </c>
      <c r="D161" t="s">
        <v>7503</v>
      </c>
    </row>
    <row r="162" spans="1:4" x14ac:dyDescent="0.2">
      <c r="A162" t="s">
        <v>7504</v>
      </c>
      <c r="B162" t="s">
        <v>7505</v>
      </c>
      <c r="C162" t="s">
        <v>7506</v>
      </c>
      <c r="D162" t="s">
        <v>7507</v>
      </c>
    </row>
    <row r="163" spans="1:4" x14ac:dyDescent="0.2">
      <c r="A163" t="s">
        <v>7508</v>
      </c>
      <c r="B163" t="s">
        <v>7509</v>
      </c>
      <c r="C163" t="s">
        <v>7510</v>
      </c>
      <c r="D163" t="s">
        <v>7511</v>
      </c>
    </row>
    <row r="164" spans="1:4" x14ac:dyDescent="0.2">
      <c r="A164" t="s">
        <v>7512</v>
      </c>
      <c r="B164" t="s">
        <v>7513</v>
      </c>
      <c r="C164" t="s">
        <v>7514</v>
      </c>
      <c r="D164" t="s">
        <v>7515</v>
      </c>
    </row>
    <row r="165" spans="1:4" x14ac:dyDescent="0.2">
      <c r="A165" t="s">
        <v>7516</v>
      </c>
      <c r="B165" t="s">
        <v>7517</v>
      </c>
      <c r="C165" t="s">
        <v>7518</v>
      </c>
      <c r="D165" t="s">
        <v>7519</v>
      </c>
    </row>
    <row r="166" spans="1:4" x14ac:dyDescent="0.2">
      <c r="A166" t="s">
        <v>7520</v>
      </c>
      <c r="B166" t="s">
        <v>7521</v>
      </c>
      <c r="C166" t="s">
        <v>7522</v>
      </c>
      <c r="D166" t="s">
        <v>7523</v>
      </c>
    </row>
    <row r="167" spans="1:4" x14ac:dyDescent="0.2">
      <c r="A167" t="s">
        <v>7524</v>
      </c>
      <c r="B167" t="s">
        <v>7525</v>
      </c>
      <c r="C167" t="s">
        <v>7526</v>
      </c>
      <c r="D167" t="s">
        <v>7527</v>
      </c>
    </row>
    <row r="168" spans="1:4" x14ac:dyDescent="0.2">
      <c r="A168" t="s">
        <v>7528</v>
      </c>
      <c r="B168" t="s">
        <v>7529</v>
      </c>
      <c r="C168" t="s">
        <v>7530</v>
      </c>
      <c r="D168" t="s">
        <v>7531</v>
      </c>
    </row>
    <row r="169" spans="1:4" x14ac:dyDescent="0.2">
      <c r="A169" t="s">
        <v>7532</v>
      </c>
      <c r="B169" t="s">
        <v>7533</v>
      </c>
      <c r="C169" t="s">
        <v>7534</v>
      </c>
      <c r="D169" t="s">
        <v>7535</v>
      </c>
    </row>
    <row r="170" spans="1:4" x14ac:dyDescent="0.2">
      <c r="A170" t="s">
        <v>7536</v>
      </c>
      <c r="B170" t="s">
        <v>7537</v>
      </c>
      <c r="C170" t="s">
        <v>7538</v>
      </c>
      <c r="D170" t="s">
        <v>7539</v>
      </c>
    </row>
    <row r="171" spans="1:4" x14ac:dyDescent="0.2">
      <c r="A171" t="s">
        <v>7540</v>
      </c>
      <c r="B171" t="s">
        <v>7541</v>
      </c>
      <c r="C171" t="s">
        <v>7542</v>
      </c>
      <c r="D171" t="s">
        <v>7543</v>
      </c>
    </row>
    <row r="172" spans="1:4" x14ac:dyDescent="0.2">
      <c r="A172" t="s">
        <v>7544</v>
      </c>
      <c r="B172" t="s">
        <v>7545</v>
      </c>
      <c r="C172" t="s">
        <v>7546</v>
      </c>
      <c r="D172" t="s">
        <v>7547</v>
      </c>
    </row>
    <row r="173" spans="1:4" x14ac:dyDescent="0.2">
      <c r="A173" t="s">
        <v>7548</v>
      </c>
      <c r="B173" t="s">
        <v>7549</v>
      </c>
      <c r="C173" t="s">
        <v>7550</v>
      </c>
      <c r="D173" t="s">
        <v>7551</v>
      </c>
    </row>
    <row r="174" spans="1:4" x14ac:dyDescent="0.2">
      <c r="A174" t="s">
        <v>7552</v>
      </c>
      <c r="B174" t="s">
        <v>7553</v>
      </c>
      <c r="C174" t="s">
        <v>7554</v>
      </c>
      <c r="D174" t="s">
        <v>7555</v>
      </c>
    </row>
    <row r="175" spans="1:4" x14ac:dyDescent="0.2">
      <c r="A175" t="s">
        <v>7556</v>
      </c>
      <c r="B175" t="s">
        <v>7557</v>
      </c>
      <c r="C175" t="s">
        <v>7558</v>
      </c>
      <c r="D175" t="s">
        <v>7559</v>
      </c>
    </row>
    <row r="176" spans="1:4" x14ac:dyDescent="0.2">
      <c r="A176" t="s">
        <v>7560</v>
      </c>
      <c r="B176" t="s">
        <v>7561</v>
      </c>
      <c r="C176" t="s">
        <v>7562</v>
      </c>
      <c r="D176" t="s">
        <v>7563</v>
      </c>
    </row>
    <row r="177" spans="1:4" x14ac:dyDescent="0.2">
      <c r="A177" t="s">
        <v>7564</v>
      </c>
      <c r="B177" t="s">
        <v>7565</v>
      </c>
      <c r="C177" t="s">
        <v>7566</v>
      </c>
      <c r="D177" t="s">
        <v>7567</v>
      </c>
    </row>
    <row r="178" spans="1:4" x14ac:dyDescent="0.2">
      <c r="A178" t="s">
        <v>7568</v>
      </c>
      <c r="B178" t="s">
        <v>7569</v>
      </c>
      <c r="C178" t="s">
        <v>7570</v>
      </c>
      <c r="D178" t="s">
        <v>7571</v>
      </c>
    </row>
    <row r="179" spans="1:4" x14ac:dyDescent="0.2">
      <c r="A179" t="s">
        <v>7572</v>
      </c>
      <c r="B179" t="s">
        <v>7573</v>
      </c>
      <c r="C179" t="s">
        <v>7574</v>
      </c>
      <c r="D179" t="s">
        <v>7575</v>
      </c>
    </row>
    <row r="180" spans="1:4" x14ac:dyDescent="0.2">
      <c r="A180" t="s">
        <v>7576</v>
      </c>
      <c r="B180" t="s">
        <v>7577</v>
      </c>
      <c r="C180" t="s">
        <v>7578</v>
      </c>
      <c r="D180" t="s">
        <v>7579</v>
      </c>
    </row>
    <row r="181" spans="1:4" x14ac:dyDescent="0.2">
      <c r="A181" t="s">
        <v>7580</v>
      </c>
      <c r="B181" t="s">
        <v>7581</v>
      </c>
      <c r="C181" t="s">
        <v>7582</v>
      </c>
      <c r="D181" t="s">
        <v>7583</v>
      </c>
    </row>
    <row r="182" spans="1:4" x14ac:dyDescent="0.2">
      <c r="A182" t="s">
        <v>7584</v>
      </c>
      <c r="B182" t="s">
        <v>7585</v>
      </c>
      <c r="C182" t="s">
        <v>7586</v>
      </c>
      <c r="D182" t="s">
        <v>7587</v>
      </c>
    </row>
    <row r="183" spans="1:4" x14ac:dyDescent="0.2">
      <c r="A183" t="s">
        <v>7588</v>
      </c>
      <c r="B183" t="s">
        <v>7589</v>
      </c>
      <c r="C183" t="s">
        <v>7590</v>
      </c>
      <c r="D183" t="s">
        <v>7591</v>
      </c>
    </row>
    <row r="184" spans="1:4" x14ac:dyDescent="0.2">
      <c r="A184" t="s">
        <v>7592</v>
      </c>
      <c r="B184" t="s">
        <v>7593</v>
      </c>
      <c r="C184" t="s">
        <v>7594</v>
      </c>
      <c r="D184" t="s">
        <v>7595</v>
      </c>
    </row>
    <row r="185" spans="1:4" x14ac:dyDescent="0.2">
      <c r="A185" t="s">
        <v>7596</v>
      </c>
      <c r="B185" t="s">
        <v>7597</v>
      </c>
      <c r="C185" t="s">
        <v>7598</v>
      </c>
      <c r="D185" t="s">
        <v>7599</v>
      </c>
    </row>
    <row r="186" spans="1:4" x14ac:dyDescent="0.2">
      <c r="A186" t="s">
        <v>7600</v>
      </c>
      <c r="B186" t="s">
        <v>7601</v>
      </c>
      <c r="C186" t="s">
        <v>7602</v>
      </c>
      <c r="D186" t="s">
        <v>7603</v>
      </c>
    </row>
    <row r="187" spans="1:4" x14ac:dyDescent="0.2">
      <c r="A187" t="s">
        <v>7604</v>
      </c>
      <c r="B187" t="s">
        <v>7605</v>
      </c>
      <c r="C187" t="s">
        <v>7606</v>
      </c>
      <c r="D187" t="s">
        <v>7607</v>
      </c>
    </row>
    <row r="188" spans="1:4" x14ac:dyDescent="0.2">
      <c r="A188" t="s">
        <v>7608</v>
      </c>
      <c r="B188" t="s">
        <v>7609</v>
      </c>
      <c r="C188" t="s">
        <v>7610</v>
      </c>
      <c r="D188" t="s">
        <v>7611</v>
      </c>
    </row>
    <row r="189" spans="1:4" x14ac:dyDescent="0.2">
      <c r="A189" t="s">
        <v>7612</v>
      </c>
      <c r="B189" t="s">
        <v>7613</v>
      </c>
      <c r="C189" t="s">
        <v>7614</v>
      </c>
      <c r="D189" t="s">
        <v>7615</v>
      </c>
    </row>
    <row r="190" spans="1:4" x14ac:dyDescent="0.2">
      <c r="A190" t="s">
        <v>7616</v>
      </c>
      <c r="B190" t="s">
        <v>7617</v>
      </c>
      <c r="C190" t="s">
        <v>7618</v>
      </c>
      <c r="D190" t="s">
        <v>7619</v>
      </c>
    </row>
    <row r="191" spans="1:4" x14ac:dyDescent="0.2">
      <c r="A191" t="s">
        <v>7620</v>
      </c>
      <c r="B191" t="s">
        <v>7621</v>
      </c>
      <c r="C191" t="s">
        <v>7622</v>
      </c>
      <c r="D191" t="s">
        <v>7623</v>
      </c>
    </row>
    <row r="192" spans="1:4" x14ac:dyDescent="0.2">
      <c r="A192" t="s">
        <v>7624</v>
      </c>
      <c r="B192" t="s">
        <v>7625</v>
      </c>
      <c r="C192" t="s">
        <v>7626</v>
      </c>
      <c r="D192" t="s">
        <v>7627</v>
      </c>
    </row>
    <row r="193" spans="1:4" x14ac:dyDescent="0.2">
      <c r="A193" t="s">
        <v>7628</v>
      </c>
      <c r="B193" t="s">
        <v>7629</v>
      </c>
      <c r="C193" t="s">
        <v>7630</v>
      </c>
      <c r="D193" t="s">
        <v>7631</v>
      </c>
    </row>
    <row r="194" spans="1:4" x14ac:dyDescent="0.2">
      <c r="A194" t="s">
        <v>7632</v>
      </c>
      <c r="B194" t="s">
        <v>7633</v>
      </c>
      <c r="C194" t="s">
        <v>7634</v>
      </c>
      <c r="D194" t="s">
        <v>7635</v>
      </c>
    </row>
    <row r="195" spans="1:4" x14ac:dyDescent="0.2">
      <c r="A195" t="s">
        <v>7636</v>
      </c>
      <c r="B195" t="s">
        <v>7637</v>
      </c>
      <c r="C195" t="s">
        <v>7638</v>
      </c>
      <c r="D195" t="s">
        <v>7639</v>
      </c>
    </row>
    <row r="196" spans="1:4" x14ac:dyDescent="0.2">
      <c r="A196" t="s">
        <v>7640</v>
      </c>
      <c r="B196" t="s">
        <v>7641</v>
      </c>
      <c r="C196" t="s">
        <v>7642</v>
      </c>
      <c r="D196" t="s">
        <v>7643</v>
      </c>
    </row>
    <row r="197" spans="1:4" x14ac:dyDescent="0.2">
      <c r="A197" t="s">
        <v>7644</v>
      </c>
      <c r="B197" t="s">
        <v>7645</v>
      </c>
      <c r="C197" t="s">
        <v>7646</v>
      </c>
      <c r="D197" t="s">
        <v>7647</v>
      </c>
    </row>
    <row r="198" spans="1:4" x14ac:dyDescent="0.2">
      <c r="A198" t="s">
        <v>7648</v>
      </c>
      <c r="B198" t="s">
        <v>7649</v>
      </c>
      <c r="C198" t="s">
        <v>7650</v>
      </c>
      <c r="D198" t="s">
        <v>7651</v>
      </c>
    </row>
    <row r="199" spans="1:4" x14ac:dyDescent="0.2">
      <c r="A199" t="s">
        <v>7652</v>
      </c>
      <c r="B199" t="s">
        <v>7653</v>
      </c>
      <c r="C199" t="s">
        <v>7654</v>
      </c>
      <c r="D199" t="s">
        <v>7655</v>
      </c>
    </row>
    <row r="200" spans="1:4" x14ac:dyDescent="0.2">
      <c r="A200" t="s">
        <v>7656</v>
      </c>
      <c r="B200" t="s">
        <v>7657</v>
      </c>
      <c r="C200" t="s">
        <v>7658</v>
      </c>
      <c r="D200" t="s">
        <v>7659</v>
      </c>
    </row>
    <row r="201" spans="1:4" x14ac:dyDescent="0.2">
      <c r="A201" t="s">
        <v>7660</v>
      </c>
      <c r="B201" t="s">
        <v>7661</v>
      </c>
      <c r="C201" t="s">
        <v>7662</v>
      </c>
      <c r="D201" t="s">
        <v>7663</v>
      </c>
    </row>
    <row r="202" spans="1:4" x14ac:dyDescent="0.2">
      <c r="A202" t="s">
        <v>7664</v>
      </c>
      <c r="B202" t="s">
        <v>7665</v>
      </c>
      <c r="C202" t="s">
        <v>7666</v>
      </c>
      <c r="D202" t="s">
        <v>7667</v>
      </c>
    </row>
    <row r="203" spans="1:4" x14ac:dyDescent="0.2">
      <c r="A203" t="s">
        <v>7668</v>
      </c>
      <c r="B203" t="s">
        <v>7669</v>
      </c>
      <c r="C203" t="s">
        <v>7670</v>
      </c>
      <c r="D203" t="s">
        <v>7670</v>
      </c>
    </row>
    <row r="204" spans="1:4" x14ac:dyDescent="0.2">
      <c r="A204" t="s">
        <v>7671</v>
      </c>
      <c r="B204" t="s">
        <v>7672</v>
      </c>
      <c r="C204" t="s">
        <v>7673</v>
      </c>
      <c r="D204" t="s">
        <v>7673</v>
      </c>
    </row>
    <row r="205" spans="1:4" x14ac:dyDescent="0.2">
      <c r="A205" t="s">
        <v>7674</v>
      </c>
      <c r="B205" t="s">
        <v>7675</v>
      </c>
      <c r="C205" t="s">
        <v>7676</v>
      </c>
      <c r="D205" t="s">
        <v>7676</v>
      </c>
    </row>
    <row r="206" spans="1:4" x14ac:dyDescent="0.2">
      <c r="A206" t="s">
        <v>7677</v>
      </c>
      <c r="B206" t="s">
        <v>7678</v>
      </c>
      <c r="C206" t="s">
        <v>7679</v>
      </c>
      <c r="D206" t="s">
        <v>7680</v>
      </c>
    </row>
    <row r="207" spans="1:4" x14ac:dyDescent="0.2">
      <c r="A207" t="s">
        <v>7681</v>
      </c>
      <c r="B207" t="s">
        <v>7682</v>
      </c>
      <c r="C207" t="s">
        <v>7683</v>
      </c>
      <c r="D207" t="s">
        <v>7683</v>
      </c>
    </row>
    <row r="208" spans="1:4" x14ac:dyDescent="0.2">
      <c r="A208" t="s">
        <v>7684</v>
      </c>
      <c r="B208" t="s">
        <v>7685</v>
      </c>
      <c r="C208" t="s">
        <v>7686</v>
      </c>
      <c r="D208" t="s">
        <v>7687</v>
      </c>
    </row>
    <row r="209" spans="1:4" x14ac:dyDescent="0.2">
      <c r="A209" t="s">
        <v>7688</v>
      </c>
      <c r="B209" t="s">
        <v>7689</v>
      </c>
      <c r="C209" t="s">
        <v>7690</v>
      </c>
      <c r="D209" t="s">
        <v>7691</v>
      </c>
    </row>
    <row r="210" spans="1:4" x14ac:dyDescent="0.2">
      <c r="A210" t="s">
        <v>7692</v>
      </c>
      <c r="B210" t="s">
        <v>7693</v>
      </c>
      <c r="C210" t="s">
        <v>7694</v>
      </c>
      <c r="D210" t="s">
        <v>7695</v>
      </c>
    </row>
    <row r="211" spans="1:4" x14ac:dyDescent="0.2">
      <c r="A211" t="s">
        <v>7696</v>
      </c>
      <c r="B211" t="s">
        <v>7697</v>
      </c>
      <c r="C211" t="s">
        <v>7698</v>
      </c>
      <c r="D211" t="s">
        <v>7699</v>
      </c>
    </row>
    <row r="212" spans="1:4" x14ac:dyDescent="0.2">
      <c r="A212" t="s">
        <v>7700</v>
      </c>
      <c r="B212" t="s">
        <v>7701</v>
      </c>
      <c r="C212" t="s">
        <v>7702</v>
      </c>
      <c r="D212" t="s">
        <v>7703</v>
      </c>
    </row>
    <row r="213" spans="1:4" x14ac:dyDescent="0.2">
      <c r="A213" t="s">
        <v>7704</v>
      </c>
      <c r="B213" t="s">
        <v>7705</v>
      </c>
      <c r="C213" t="s">
        <v>7706</v>
      </c>
      <c r="D213" t="s">
        <v>7707</v>
      </c>
    </row>
    <row r="214" spans="1:4" x14ac:dyDescent="0.2">
      <c r="A214" t="s">
        <v>7708</v>
      </c>
      <c r="B214" t="s">
        <v>7709</v>
      </c>
      <c r="C214" t="s">
        <v>7710</v>
      </c>
      <c r="D214" t="s">
        <v>7711</v>
      </c>
    </row>
    <row r="215" spans="1:4" x14ac:dyDescent="0.2">
      <c r="A215" t="s">
        <v>7712</v>
      </c>
      <c r="B215" t="s">
        <v>7713</v>
      </c>
      <c r="C215" t="s">
        <v>7714</v>
      </c>
      <c r="D215" t="s">
        <v>7715</v>
      </c>
    </row>
    <row r="216" spans="1:4" x14ac:dyDescent="0.2">
      <c r="A216" t="s">
        <v>7716</v>
      </c>
      <c r="B216" t="s">
        <v>7717</v>
      </c>
      <c r="C216" t="s">
        <v>7718</v>
      </c>
      <c r="D216" t="s">
        <v>7719</v>
      </c>
    </row>
    <row r="217" spans="1:4" x14ac:dyDescent="0.2">
      <c r="A217" t="s">
        <v>7720</v>
      </c>
      <c r="B217" t="s">
        <v>7721</v>
      </c>
      <c r="C217" t="s">
        <v>7722</v>
      </c>
      <c r="D217" t="s">
        <v>7723</v>
      </c>
    </row>
    <row r="218" spans="1:4" x14ac:dyDescent="0.2">
      <c r="A218" t="s">
        <v>7724</v>
      </c>
      <c r="B218" t="s">
        <v>7725</v>
      </c>
      <c r="C218" t="s">
        <v>7726</v>
      </c>
      <c r="D218" t="s">
        <v>7727</v>
      </c>
    </row>
    <row r="219" spans="1:4" x14ac:dyDescent="0.2">
      <c r="A219" t="s">
        <v>7728</v>
      </c>
      <c r="B219" t="s">
        <v>7729</v>
      </c>
      <c r="C219" t="s">
        <v>7730</v>
      </c>
      <c r="D219" t="s">
        <v>7731</v>
      </c>
    </row>
    <row r="220" spans="1:4" x14ac:dyDescent="0.2">
      <c r="A220" t="s">
        <v>7732</v>
      </c>
      <c r="B220" t="s">
        <v>7733</v>
      </c>
      <c r="C220" t="s">
        <v>7734</v>
      </c>
      <c r="D220" t="s">
        <v>7735</v>
      </c>
    </row>
    <row r="221" spans="1:4" x14ac:dyDescent="0.2">
      <c r="A221" t="s">
        <v>7736</v>
      </c>
      <c r="B221" t="s">
        <v>7737</v>
      </c>
      <c r="C221" t="s">
        <v>7738</v>
      </c>
      <c r="D221" t="s">
        <v>7739</v>
      </c>
    </row>
    <row r="222" spans="1:4" x14ac:dyDescent="0.2">
      <c r="A222" t="s">
        <v>7740</v>
      </c>
      <c r="B222" t="s">
        <v>7741</v>
      </c>
      <c r="C222" t="s">
        <v>7742</v>
      </c>
      <c r="D222" t="s">
        <v>7743</v>
      </c>
    </row>
    <row r="223" spans="1:4" x14ac:dyDescent="0.2">
      <c r="A223" t="s">
        <v>7744</v>
      </c>
      <c r="B223" t="s">
        <v>7745</v>
      </c>
      <c r="C223" t="s">
        <v>7746</v>
      </c>
      <c r="D223" t="s">
        <v>7747</v>
      </c>
    </row>
    <row r="224" spans="1:4" x14ac:dyDescent="0.2">
      <c r="A224" t="s">
        <v>7748</v>
      </c>
      <c r="B224" t="s">
        <v>7749</v>
      </c>
      <c r="C224" t="s">
        <v>7750</v>
      </c>
      <c r="D224" t="s">
        <v>7751</v>
      </c>
    </row>
    <row r="225" spans="1:4" x14ac:dyDescent="0.2">
      <c r="A225" t="s">
        <v>7752</v>
      </c>
      <c r="B225" t="s">
        <v>7753</v>
      </c>
      <c r="C225" t="s">
        <v>7754</v>
      </c>
      <c r="D225" t="s">
        <v>7755</v>
      </c>
    </row>
    <row r="226" spans="1:4" x14ac:dyDescent="0.2">
      <c r="A226" t="s">
        <v>7756</v>
      </c>
      <c r="B226" t="s">
        <v>7757</v>
      </c>
      <c r="C226" t="s">
        <v>7758</v>
      </c>
      <c r="D226" t="s">
        <v>7759</v>
      </c>
    </row>
    <row r="227" spans="1:4" x14ac:dyDescent="0.2">
      <c r="A227" t="s">
        <v>7760</v>
      </c>
      <c r="B227" t="s">
        <v>7761</v>
      </c>
      <c r="C227" t="s">
        <v>7762</v>
      </c>
      <c r="D227" t="s">
        <v>7763</v>
      </c>
    </row>
    <row r="228" spans="1:4" x14ac:dyDescent="0.2">
      <c r="A228" t="s">
        <v>7764</v>
      </c>
      <c r="B228" t="s">
        <v>7765</v>
      </c>
      <c r="C228" t="s">
        <v>7766</v>
      </c>
      <c r="D228" t="s">
        <v>7767</v>
      </c>
    </row>
    <row r="229" spans="1:4" x14ac:dyDescent="0.2">
      <c r="A229" t="s">
        <v>7768</v>
      </c>
      <c r="B229" t="s">
        <v>7769</v>
      </c>
      <c r="C229" t="s">
        <v>7770</v>
      </c>
      <c r="D229" t="s">
        <v>7771</v>
      </c>
    </row>
    <row r="230" spans="1:4" x14ac:dyDescent="0.2">
      <c r="A230" t="s">
        <v>7772</v>
      </c>
      <c r="B230" t="s">
        <v>7773</v>
      </c>
      <c r="C230" t="s">
        <v>7774</v>
      </c>
      <c r="D230" t="s">
        <v>7775</v>
      </c>
    </row>
    <row r="231" spans="1:4" x14ac:dyDescent="0.2">
      <c r="A231" t="s">
        <v>7776</v>
      </c>
      <c r="B231" t="s">
        <v>7777</v>
      </c>
      <c r="C231" t="s">
        <v>7778</v>
      </c>
      <c r="D231" t="s">
        <v>7779</v>
      </c>
    </row>
    <row r="232" spans="1:4" x14ac:dyDescent="0.2">
      <c r="A232" t="s">
        <v>7780</v>
      </c>
      <c r="B232" t="s">
        <v>7781</v>
      </c>
      <c r="C232" t="s">
        <v>7782</v>
      </c>
      <c r="D232" t="s">
        <v>7783</v>
      </c>
    </row>
    <row r="233" spans="1:4" x14ac:dyDescent="0.2">
      <c r="A233" t="s">
        <v>7784</v>
      </c>
      <c r="B233" t="s">
        <v>7785</v>
      </c>
      <c r="C233" t="s">
        <v>7786</v>
      </c>
      <c r="D233" t="s">
        <v>7787</v>
      </c>
    </row>
    <row r="234" spans="1:4" x14ac:dyDescent="0.2">
      <c r="A234" t="s">
        <v>7788</v>
      </c>
      <c r="B234" t="s">
        <v>7789</v>
      </c>
      <c r="C234" t="s">
        <v>7790</v>
      </c>
      <c r="D234" t="s">
        <v>7791</v>
      </c>
    </row>
    <row r="235" spans="1:4" x14ac:dyDescent="0.2">
      <c r="A235" t="s">
        <v>7792</v>
      </c>
      <c r="B235" t="s">
        <v>7793</v>
      </c>
      <c r="C235" t="s">
        <v>7794</v>
      </c>
      <c r="D235" t="s">
        <v>7795</v>
      </c>
    </row>
    <row r="236" spans="1:4" x14ac:dyDescent="0.2">
      <c r="A236" t="s">
        <v>7796</v>
      </c>
      <c r="B236" t="s">
        <v>7797</v>
      </c>
      <c r="C236" t="s">
        <v>7798</v>
      </c>
      <c r="D236" t="s">
        <v>7799</v>
      </c>
    </row>
    <row r="237" spans="1:4" x14ac:dyDescent="0.2">
      <c r="A237" t="s">
        <v>7800</v>
      </c>
      <c r="B237" t="s">
        <v>7801</v>
      </c>
      <c r="C237" t="s">
        <v>7802</v>
      </c>
      <c r="D237" t="s">
        <v>7803</v>
      </c>
    </row>
    <row r="238" spans="1:4" x14ac:dyDescent="0.2">
      <c r="A238" t="s">
        <v>7804</v>
      </c>
      <c r="B238" t="s">
        <v>7805</v>
      </c>
      <c r="C238" t="s">
        <v>7806</v>
      </c>
      <c r="D238" t="s">
        <v>7807</v>
      </c>
    </row>
    <row r="239" spans="1:4" x14ac:dyDescent="0.2">
      <c r="A239" t="s">
        <v>7808</v>
      </c>
      <c r="B239" t="s">
        <v>7809</v>
      </c>
      <c r="C239" t="s">
        <v>7810</v>
      </c>
      <c r="D239" t="s">
        <v>7811</v>
      </c>
    </row>
    <row r="240" spans="1:4" x14ac:dyDescent="0.2">
      <c r="A240" t="s">
        <v>7812</v>
      </c>
      <c r="B240" t="s">
        <v>7813</v>
      </c>
      <c r="C240" t="s">
        <v>7814</v>
      </c>
      <c r="D240" t="s">
        <v>7815</v>
      </c>
    </row>
    <row r="241" spans="1:4" x14ac:dyDescent="0.2">
      <c r="A241" t="s">
        <v>7816</v>
      </c>
      <c r="B241" t="s">
        <v>7817</v>
      </c>
      <c r="C241" t="s">
        <v>7818</v>
      </c>
      <c r="D241" t="s">
        <v>7819</v>
      </c>
    </row>
    <row r="242" spans="1:4" x14ac:dyDescent="0.2">
      <c r="A242" t="s">
        <v>7820</v>
      </c>
      <c r="B242" t="s">
        <v>7821</v>
      </c>
      <c r="C242" t="s">
        <v>7822</v>
      </c>
      <c r="D242" t="s">
        <v>7823</v>
      </c>
    </row>
    <row r="243" spans="1:4" x14ac:dyDescent="0.2">
      <c r="A243" t="s">
        <v>7824</v>
      </c>
      <c r="B243" t="s">
        <v>7825</v>
      </c>
      <c r="C243" t="s">
        <v>7826</v>
      </c>
      <c r="D243" t="s">
        <v>7827</v>
      </c>
    </row>
    <row r="244" spans="1:4" x14ac:dyDescent="0.2">
      <c r="A244" t="s">
        <v>7828</v>
      </c>
      <c r="B244" t="s">
        <v>7829</v>
      </c>
      <c r="C244" t="s">
        <v>7830</v>
      </c>
      <c r="D244" t="s">
        <v>7831</v>
      </c>
    </row>
    <row r="245" spans="1:4" x14ac:dyDescent="0.2">
      <c r="A245" t="s">
        <v>7832</v>
      </c>
      <c r="B245" t="s">
        <v>7833</v>
      </c>
      <c r="C245" t="s">
        <v>7834</v>
      </c>
      <c r="D245" t="s">
        <v>7835</v>
      </c>
    </row>
    <row r="246" spans="1:4" x14ac:dyDescent="0.2">
      <c r="A246" t="s">
        <v>7836</v>
      </c>
      <c r="B246" t="s">
        <v>7837</v>
      </c>
      <c r="C246" t="s">
        <v>7838</v>
      </c>
      <c r="D246" t="s">
        <v>7839</v>
      </c>
    </row>
    <row r="247" spans="1:4" x14ac:dyDescent="0.2">
      <c r="A247" t="s">
        <v>7840</v>
      </c>
      <c r="B247" t="s">
        <v>7841</v>
      </c>
      <c r="C247" t="s">
        <v>7842</v>
      </c>
      <c r="D247" t="s">
        <v>7843</v>
      </c>
    </row>
    <row r="248" spans="1:4" x14ac:dyDescent="0.2">
      <c r="A248" t="s">
        <v>7844</v>
      </c>
      <c r="B248" t="s">
        <v>7845</v>
      </c>
      <c r="C248" t="s">
        <v>7846</v>
      </c>
      <c r="D248" t="s">
        <v>7847</v>
      </c>
    </row>
    <row r="249" spans="1:4" x14ac:dyDescent="0.2">
      <c r="A249" t="s">
        <v>7848</v>
      </c>
      <c r="B249" t="s">
        <v>7849</v>
      </c>
      <c r="C249" t="s">
        <v>7850</v>
      </c>
      <c r="D249" t="s">
        <v>7850</v>
      </c>
    </row>
    <row r="250" spans="1:4" x14ac:dyDescent="0.2">
      <c r="A250" t="s">
        <v>7851</v>
      </c>
      <c r="B250" t="s">
        <v>7852</v>
      </c>
      <c r="C250" t="s">
        <v>7853</v>
      </c>
      <c r="D250" t="s">
        <v>7854</v>
      </c>
    </row>
    <row r="251" spans="1:4" x14ac:dyDescent="0.2">
      <c r="A251" t="s">
        <v>7855</v>
      </c>
      <c r="B251" t="s">
        <v>7856</v>
      </c>
      <c r="C251" t="s">
        <v>7857</v>
      </c>
      <c r="D251" t="s">
        <v>7857</v>
      </c>
    </row>
    <row r="252" spans="1:4" x14ac:dyDescent="0.2">
      <c r="A252" t="s">
        <v>7858</v>
      </c>
      <c r="B252" t="s">
        <v>7859</v>
      </c>
      <c r="C252" t="s">
        <v>7860</v>
      </c>
      <c r="D252" t="s">
        <v>7860</v>
      </c>
    </row>
    <row r="253" spans="1:4" x14ac:dyDescent="0.2">
      <c r="A253" t="s">
        <v>7861</v>
      </c>
      <c r="B253" t="s">
        <v>7862</v>
      </c>
      <c r="C253" t="s">
        <v>7863</v>
      </c>
      <c r="D253" t="s">
        <v>7863</v>
      </c>
    </row>
    <row r="254" spans="1:4" x14ac:dyDescent="0.2">
      <c r="A254" t="s">
        <v>7864</v>
      </c>
      <c r="B254" t="s">
        <v>7865</v>
      </c>
      <c r="C254" t="s">
        <v>7866</v>
      </c>
      <c r="D254" t="s">
        <v>7866</v>
      </c>
    </row>
    <row r="255" spans="1:4" x14ac:dyDescent="0.2">
      <c r="A255" t="s">
        <v>7867</v>
      </c>
      <c r="B255" t="s">
        <v>7868</v>
      </c>
      <c r="C255" t="s">
        <v>7869</v>
      </c>
      <c r="D255" t="s">
        <v>7869</v>
      </c>
    </row>
    <row r="256" spans="1:4" x14ac:dyDescent="0.2">
      <c r="A256" t="s">
        <v>7870</v>
      </c>
      <c r="B256" t="s">
        <v>7871</v>
      </c>
      <c r="C256" t="s">
        <v>7872</v>
      </c>
      <c r="D256" t="s">
        <v>7873</v>
      </c>
    </row>
    <row r="257" spans="1:4" x14ac:dyDescent="0.2">
      <c r="A257" t="s">
        <v>7874</v>
      </c>
      <c r="B257" t="s">
        <v>7875</v>
      </c>
      <c r="C257" t="s">
        <v>7876</v>
      </c>
      <c r="D257" t="s">
        <v>7877</v>
      </c>
    </row>
    <row r="258" spans="1:4" x14ac:dyDescent="0.2">
      <c r="A258" t="s">
        <v>7878</v>
      </c>
      <c r="B258" t="s">
        <v>7879</v>
      </c>
      <c r="C258" t="s">
        <v>7880</v>
      </c>
      <c r="D258" t="s">
        <v>7881</v>
      </c>
    </row>
    <row r="259" spans="1:4" x14ac:dyDescent="0.2">
      <c r="A259" t="s">
        <v>7882</v>
      </c>
      <c r="B259" t="s">
        <v>7883</v>
      </c>
      <c r="C259" t="s">
        <v>7884</v>
      </c>
      <c r="D259" t="s">
        <v>7885</v>
      </c>
    </row>
    <row r="260" spans="1:4" x14ac:dyDescent="0.2">
      <c r="A260" t="s">
        <v>7886</v>
      </c>
      <c r="B260" t="s">
        <v>7887</v>
      </c>
      <c r="C260" t="s">
        <v>7888</v>
      </c>
      <c r="D260" t="s">
        <v>7889</v>
      </c>
    </row>
    <row r="261" spans="1:4" x14ac:dyDescent="0.2">
      <c r="A261" t="s">
        <v>7890</v>
      </c>
      <c r="B261" t="s">
        <v>7891</v>
      </c>
      <c r="C261" t="s">
        <v>7892</v>
      </c>
      <c r="D261" t="s">
        <v>7893</v>
      </c>
    </row>
    <row r="262" spans="1:4" x14ac:dyDescent="0.2">
      <c r="A262" t="s">
        <v>7894</v>
      </c>
      <c r="B262" t="s">
        <v>7895</v>
      </c>
      <c r="C262" t="s">
        <v>7896</v>
      </c>
      <c r="D262" t="s">
        <v>7897</v>
      </c>
    </row>
    <row r="263" spans="1:4" x14ac:dyDescent="0.2">
      <c r="A263" t="s">
        <v>7898</v>
      </c>
      <c r="B263" t="s">
        <v>7899</v>
      </c>
      <c r="C263" t="s">
        <v>7900</v>
      </c>
      <c r="D263" t="s">
        <v>7901</v>
      </c>
    </row>
    <row r="264" spans="1:4" x14ac:dyDescent="0.2">
      <c r="A264" t="s">
        <v>7902</v>
      </c>
      <c r="B264" t="s">
        <v>7903</v>
      </c>
      <c r="C264" t="s">
        <v>7904</v>
      </c>
      <c r="D264" t="s">
        <v>7905</v>
      </c>
    </row>
    <row r="265" spans="1:4" x14ac:dyDescent="0.2">
      <c r="A265" t="s">
        <v>7906</v>
      </c>
      <c r="B265" t="s">
        <v>7907</v>
      </c>
      <c r="C265" t="s">
        <v>7908</v>
      </c>
      <c r="D265" t="s">
        <v>7909</v>
      </c>
    </row>
    <row r="266" spans="1:4" x14ac:dyDescent="0.2">
      <c r="A266" t="s">
        <v>7910</v>
      </c>
      <c r="B266" t="s">
        <v>7911</v>
      </c>
      <c r="C266" t="s">
        <v>7912</v>
      </c>
      <c r="D266" t="s">
        <v>7913</v>
      </c>
    </row>
    <row r="267" spans="1:4" x14ac:dyDescent="0.2">
      <c r="A267" t="s">
        <v>7914</v>
      </c>
      <c r="B267" t="s">
        <v>7915</v>
      </c>
      <c r="C267" t="s">
        <v>7916</v>
      </c>
      <c r="D267" t="s">
        <v>7917</v>
      </c>
    </row>
    <row r="268" spans="1:4" x14ac:dyDescent="0.2">
      <c r="A268" t="s">
        <v>7918</v>
      </c>
      <c r="B268" t="s">
        <v>7919</v>
      </c>
      <c r="C268" t="s">
        <v>7920</v>
      </c>
      <c r="D268" t="s">
        <v>7921</v>
      </c>
    </row>
    <row r="269" spans="1:4" x14ac:dyDescent="0.2">
      <c r="A269" t="s">
        <v>7922</v>
      </c>
      <c r="B269" t="s">
        <v>7923</v>
      </c>
      <c r="C269" t="s">
        <v>7924</v>
      </c>
      <c r="D269" t="s">
        <v>7925</v>
      </c>
    </row>
    <row r="270" spans="1:4" x14ac:dyDescent="0.2">
      <c r="A270" t="s">
        <v>7926</v>
      </c>
      <c r="B270" t="s">
        <v>7927</v>
      </c>
      <c r="C270" t="s">
        <v>7928</v>
      </c>
      <c r="D270" t="s">
        <v>7929</v>
      </c>
    </row>
    <row r="271" spans="1:4" x14ac:dyDescent="0.2">
      <c r="A271" t="s">
        <v>7930</v>
      </c>
      <c r="B271" t="s">
        <v>7931</v>
      </c>
      <c r="C271" t="s">
        <v>7932</v>
      </c>
      <c r="D271" t="s">
        <v>7933</v>
      </c>
    </row>
    <row r="272" spans="1:4" x14ac:dyDescent="0.2">
      <c r="A272" t="s">
        <v>7934</v>
      </c>
      <c r="B272" t="s">
        <v>7935</v>
      </c>
      <c r="C272" t="s">
        <v>7936</v>
      </c>
      <c r="D272" t="s">
        <v>7937</v>
      </c>
    </row>
    <row r="273" spans="1:4" x14ac:dyDescent="0.2">
      <c r="A273" t="s">
        <v>7938</v>
      </c>
      <c r="B273" t="s">
        <v>7939</v>
      </c>
      <c r="C273" t="s">
        <v>7940</v>
      </c>
      <c r="D273" t="s">
        <v>7941</v>
      </c>
    </row>
    <row r="274" spans="1:4" x14ac:dyDescent="0.2">
      <c r="A274" t="s">
        <v>7942</v>
      </c>
      <c r="B274" t="s">
        <v>7943</v>
      </c>
      <c r="C274" t="s">
        <v>7944</v>
      </c>
      <c r="D274" t="s">
        <v>7944</v>
      </c>
    </row>
    <row r="275" spans="1:4" x14ac:dyDescent="0.2">
      <c r="A275" t="s">
        <v>7945</v>
      </c>
      <c r="B275" t="s">
        <v>7946</v>
      </c>
      <c r="C275" t="s">
        <v>7947</v>
      </c>
      <c r="D275" t="s">
        <v>7948</v>
      </c>
    </row>
    <row r="276" spans="1:4" x14ac:dyDescent="0.2">
      <c r="A276" t="s">
        <v>7949</v>
      </c>
      <c r="B276" t="s">
        <v>7950</v>
      </c>
      <c r="C276" t="s">
        <v>7951</v>
      </c>
      <c r="D276" t="s">
        <v>7952</v>
      </c>
    </row>
    <row r="277" spans="1:4" x14ac:dyDescent="0.2">
      <c r="A277" t="s">
        <v>7953</v>
      </c>
      <c r="B277" t="s">
        <v>7954</v>
      </c>
      <c r="C277" t="s">
        <v>7955</v>
      </c>
      <c r="D277" t="s">
        <v>7956</v>
      </c>
    </row>
    <row r="278" spans="1:4" x14ac:dyDescent="0.2">
      <c r="A278" t="s">
        <v>7957</v>
      </c>
      <c r="B278" t="s">
        <v>7958</v>
      </c>
      <c r="C278" t="s">
        <v>7959</v>
      </c>
      <c r="D278" t="s">
        <v>7960</v>
      </c>
    </row>
    <row r="279" spans="1:4" x14ac:dyDescent="0.2">
      <c r="A279" t="s">
        <v>7961</v>
      </c>
      <c r="B279" t="s">
        <v>7962</v>
      </c>
      <c r="C279" t="s">
        <v>7963</v>
      </c>
      <c r="D279" t="s">
        <v>7964</v>
      </c>
    </row>
    <row r="280" spans="1:4" x14ac:dyDescent="0.2">
      <c r="A280" t="s">
        <v>7965</v>
      </c>
      <c r="B280" t="s">
        <v>7966</v>
      </c>
      <c r="C280" t="s">
        <v>7967</v>
      </c>
      <c r="D280" t="s">
        <v>7968</v>
      </c>
    </row>
    <row r="281" spans="1:4" x14ac:dyDescent="0.2">
      <c r="A281" t="s">
        <v>7969</v>
      </c>
      <c r="B281" t="s">
        <v>7970</v>
      </c>
      <c r="C281" t="s">
        <v>7971</v>
      </c>
      <c r="D281" t="s">
        <v>7972</v>
      </c>
    </row>
    <row r="282" spans="1:4" x14ac:dyDescent="0.2">
      <c r="A282" t="s">
        <v>7973</v>
      </c>
      <c r="B282" t="s">
        <v>7974</v>
      </c>
      <c r="C282" t="s">
        <v>7975</v>
      </c>
      <c r="D282" t="s">
        <v>7976</v>
      </c>
    </row>
    <row r="283" spans="1:4" x14ac:dyDescent="0.2">
      <c r="A283" t="s">
        <v>7977</v>
      </c>
      <c r="B283" t="s">
        <v>7978</v>
      </c>
      <c r="C283" t="s">
        <v>7979</v>
      </c>
      <c r="D283" t="s">
        <v>7980</v>
      </c>
    </row>
    <row r="284" spans="1:4" x14ac:dyDescent="0.2">
      <c r="A284" t="s">
        <v>7981</v>
      </c>
      <c r="B284" t="s">
        <v>7982</v>
      </c>
      <c r="C284" t="s">
        <v>7983</v>
      </c>
      <c r="D284" t="s">
        <v>7984</v>
      </c>
    </row>
    <row r="285" spans="1:4" x14ac:dyDescent="0.2">
      <c r="A285" t="s">
        <v>7985</v>
      </c>
      <c r="B285" t="s">
        <v>7986</v>
      </c>
      <c r="C285" t="s">
        <v>7987</v>
      </c>
      <c r="D285" t="s">
        <v>7988</v>
      </c>
    </row>
    <row r="286" spans="1:4" x14ac:dyDescent="0.2">
      <c r="A286" t="s">
        <v>7989</v>
      </c>
      <c r="B286" t="s">
        <v>7990</v>
      </c>
      <c r="C286" t="s">
        <v>7991</v>
      </c>
      <c r="D286" t="s">
        <v>7992</v>
      </c>
    </row>
    <row r="287" spans="1:4" x14ac:dyDescent="0.2">
      <c r="A287" t="s">
        <v>7993</v>
      </c>
      <c r="B287" t="s">
        <v>7994</v>
      </c>
      <c r="C287" t="s">
        <v>7995</v>
      </c>
      <c r="D287" t="s">
        <v>7996</v>
      </c>
    </row>
    <row r="288" spans="1:4" x14ac:dyDescent="0.2">
      <c r="A288" t="s">
        <v>7997</v>
      </c>
      <c r="B288" t="s">
        <v>7998</v>
      </c>
      <c r="C288" t="s">
        <v>7999</v>
      </c>
      <c r="D288" t="s">
        <v>8000</v>
      </c>
    </row>
    <row r="289" spans="1:4" x14ac:dyDescent="0.2">
      <c r="A289" t="s">
        <v>8001</v>
      </c>
      <c r="B289" t="s">
        <v>8002</v>
      </c>
      <c r="C289" t="s">
        <v>8003</v>
      </c>
      <c r="D289" t="s">
        <v>8004</v>
      </c>
    </row>
    <row r="290" spans="1:4" x14ac:dyDescent="0.2">
      <c r="A290" t="s">
        <v>8005</v>
      </c>
      <c r="B290" t="s">
        <v>8006</v>
      </c>
      <c r="C290" t="s">
        <v>8007</v>
      </c>
      <c r="D290" t="s">
        <v>8008</v>
      </c>
    </row>
    <row r="291" spans="1:4" x14ac:dyDescent="0.2">
      <c r="A291" t="s">
        <v>8009</v>
      </c>
      <c r="B291" t="s">
        <v>8010</v>
      </c>
      <c r="C291" t="s">
        <v>8011</v>
      </c>
      <c r="D291" t="s">
        <v>8012</v>
      </c>
    </row>
    <row r="292" spans="1:4" x14ac:dyDescent="0.2">
      <c r="A292" t="s">
        <v>8013</v>
      </c>
      <c r="B292" t="s">
        <v>8014</v>
      </c>
      <c r="C292" t="s">
        <v>8015</v>
      </c>
      <c r="D292" t="s">
        <v>8016</v>
      </c>
    </row>
    <row r="293" spans="1:4" x14ac:dyDescent="0.2">
      <c r="A293" t="s">
        <v>8017</v>
      </c>
      <c r="B293" t="s">
        <v>8018</v>
      </c>
      <c r="C293" t="s">
        <v>8019</v>
      </c>
      <c r="D293" t="s">
        <v>8019</v>
      </c>
    </row>
    <row r="294" spans="1:4" x14ac:dyDescent="0.2">
      <c r="A294" t="s">
        <v>8020</v>
      </c>
      <c r="B294" t="s">
        <v>8021</v>
      </c>
      <c r="C294" t="s">
        <v>8022</v>
      </c>
      <c r="D294" t="s">
        <v>8022</v>
      </c>
    </row>
    <row r="295" spans="1:4" x14ac:dyDescent="0.2">
      <c r="A295" t="s">
        <v>8023</v>
      </c>
      <c r="B295" t="s">
        <v>8024</v>
      </c>
      <c r="C295" t="s">
        <v>8025</v>
      </c>
      <c r="D295" t="s">
        <v>8026</v>
      </c>
    </row>
    <row r="296" spans="1:4" x14ac:dyDescent="0.2">
      <c r="A296" t="s">
        <v>8027</v>
      </c>
      <c r="B296" t="s">
        <v>8028</v>
      </c>
      <c r="C296" t="s">
        <v>8029</v>
      </c>
      <c r="D296" t="s">
        <v>8030</v>
      </c>
    </row>
    <row r="297" spans="1:4" x14ac:dyDescent="0.2">
      <c r="A297" t="s">
        <v>8031</v>
      </c>
      <c r="B297" t="s">
        <v>8032</v>
      </c>
      <c r="C297" t="s">
        <v>8033</v>
      </c>
      <c r="D297" t="s">
        <v>8034</v>
      </c>
    </row>
    <row r="298" spans="1:4" x14ac:dyDescent="0.2">
      <c r="A298" t="s">
        <v>8035</v>
      </c>
      <c r="B298" t="s">
        <v>8036</v>
      </c>
      <c r="C298" t="s">
        <v>8037</v>
      </c>
      <c r="D298" t="s">
        <v>8038</v>
      </c>
    </row>
    <row r="299" spans="1:4" x14ac:dyDescent="0.2">
      <c r="A299" t="s">
        <v>8039</v>
      </c>
      <c r="B299" t="s">
        <v>8040</v>
      </c>
      <c r="C299" t="s">
        <v>8041</v>
      </c>
      <c r="D299" t="s">
        <v>8042</v>
      </c>
    </row>
    <row r="300" spans="1:4" x14ac:dyDescent="0.2">
      <c r="A300" t="s">
        <v>8043</v>
      </c>
      <c r="B300" t="s">
        <v>8044</v>
      </c>
      <c r="C300" t="s">
        <v>8045</v>
      </c>
      <c r="D300" t="s">
        <v>8046</v>
      </c>
    </row>
    <row r="301" spans="1:4" x14ac:dyDescent="0.2">
      <c r="A301" t="s">
        <v>8047</v>
      </c>
      <c r="B301" t="s">
        <v>8048</v>
      </c>
      <c r="C301" t="s">
        <v>8049</v>
      </c>
      <c r="D301" t="s">
        <v>8050</v>
      </c>
    </row>
    <row r="302" spans="1:4" x14ac:dyDescent="0.2">
      <c r="A302" t="s">
        <v>8051</v>
      </c>
      <c r="B302" t="s">
        <v>8052</v>
      </c>
      <c r="C302" t="s">
        <v>8053</v>
      </c>
      <c r="D302" t="s">
        <v>8054</v>
      </c>
    </row>
    <row r="303" spans="1:4" x14ac:dyDescent="0.2">
      <c r="A303" t="s">
        <v>8055</v>
      </c>
      <c r="B303" t="s">
        <v>8056</v>
      </c>
      <c r="C303" t="s">
        <v>8057</v>
      </c>
      <c r="D303" t="s">
        <v>8058</v>
      </c>
    </row>
    <row r="304" spans="1:4" x14ac:dyDescent="0.2">
      <c r="A304" t="s">
        <v>8059</v>
      </c>
      <c r="B304" t="s">
        <v>8060</v>
      </c>
      <c r="C304" t="s">
        <v>8061</v>
      </c>
      <c r="D304" t="s">
        <v>8062</v>
      </c>
    </row>
    <row r="305" spans="1:4" x14ac:dyDescent="0.2">
      <c r="A305" t="s">
        <v>8063</v>
      </c>
      <c r="B305" t="s">
        <v>8064</v>
      </c>
      <c r="C305" t="s">
        <v>8065</v>
      </c>
      <c r="D305" t="s">
        <v>8066</v>
      </c>
    </row>
    <row r="306" spans="1:4" x14ac:dyDescent="0.2">
      <c r="A306" t="s">
        <v>8067</v>
      </c>
      <c r="B306" t="s">
        <v>8068</v>
      </c>
      <c r="C306" t="s">
        <v>8069</v>
      </c>
      <c r="D306" t="s">
        <v>8070</v>
      </c>
    </row>
    <row r="307" spans="1:4" x14ac:dyDescent="0.2">
      <c r="A307" t="s">
        <v>8071</v>
      </c>
      <c r="B307" t="s">
        <v>8072</v>
      </c>
      <c r="C307" t="s">
        <v>8073</v>
      </c>
      <c r="D307" t="s">
        <v>8074</v>
      </c>
    </row>
    <row r="308" spans="1:4" x14ac:dyDescent="0.2">
      <c r="A308" t="s">
        <v>8075</v>
      </c>
      <c r="B308" t="s">
        <v>8076</v>
      </c>
      <c r="C308" t="s">
        <v>8077</v>
      </c>
      <c r="D308" t="s">
        <v>8078</v>
      </c>
    </row>
    <row r="309" spans="1:4" x14ac:dyDescent="0.2">
      <c r="A309" t="s">
        <v>8079</v>
      </c>
      <c r="B309" t="s">
        <v>8080</v>
      </c>
      <c r="C309" t="s">
        <v>8081</v>
      </c>
      <c r="D309" t="s">
        <v>8082</v>
      </c>
    </row>
    <row r="310" spans="1:4" x14ac:dyDescent="0.2">
      <c r="A310" t="s">
        <v>8083</v>
      </c>
      <c r="B310" t="s">
        <v>8084</v>
      </c>
      <c r="C310" t="s">
        <v>8085</v>
      </c>
      <c r="D310" t="s">
        <v>8086</v>
      </c>
    </row>
    <row r="311" spans="1:4" x14ac:dyDescent="0.2">
      <c r="A311" t="s">
        <v>8087</v>
      </c>
      <c r="B311" t="s">
        <v>8088</v>
      </c>
      <c r="C311" t="s">
        <v>8089</v>
      </c>
      <c r="D311" t="s">
        <v>8089</v>
      </c>
    </row>
    <row r="312" spans="1:4" x14ac:dyDescent="0.2">
      <c r="A312" t="s">
        <v>8090</v>
      </c>
      <c r="B312" t="s">
        <v>8091</v>
      </c>
      <c r="C312" t="s">
        <v>8092</v>
      </c>
      <c r="D312" t="s">
        <v>8093</v>
      </c>
    </row>
    <row r="313" spans="1:4" x14ac:dyDescent="0.2">
      <c r="A313" t="s">
        <v>8094</v>
      </c>
      <c r="B313" t="s">
        <v>8095</v>
      </c>
      <c r="C313" t="s">
        <v>8096</v>
      </c>
      <c r="D313" t="s">
        <v>8097</v>
      </c>
    </row>
    <row r="314" spans="1:4" x14ac:dyDescent="0.2">
      <c r="A314" t="s">
        <v>8098</v>
      </c>
      <c r="B314" t="s">
        <v>8099</v>
      </c>
      <c r="C314" t="s">
        <v>8100</v>
      </c>
      <c r="D314" t="s">
        <v>8101</v>
      </c>
    </row>
    <row r="315" spans="1:4" x14ac:dyDescent="0.2">
      <c r="A315" t="s">
        <v>8102</v>
      </c>
      <c r="B315" t="s">
        <v>8103</v>
      </c>
      <c r="C315" t="s">
        <v>8104</v>
      </c>
      <c r="D315" t="s">
        <v>8105</v>
      </c>
    </row>
    <row r="316" spans="1:4" x14ac:dyDescent="0.2">
      <c r="A316" t="s">
        <v>8106</v>
      </c>
      <c r="B316" t="s">
        <v>8107</v>
      </c>
      <c r="C316" t="s">
        <v>8108</v>
      </c>
      <c r="D316" t="s">
        <v>8109</v>
      </c>
    </row>
    <row r="317" spans="1:4" x14ac:dyDescent="0.2">
      <c r="A317" t="s">
        <v>8110</v>
      </c>
      <c r="B317" t="s">
        <v>8111</v>
      </c>
      <c r="C317" t="s">
        <v>8112</v>
      </c>
      <c r="D317" t="s">
        <v>8113</v>
      </c>
    </row>
    <row r="318" spans="1:4" x14ac:dyDescent="0.2">
      <c r="A318" t="s">
        <v>8114</v>
      </c>
      <c r="B318" t="s">
        <v>8115</v>
      </c>
      <c r="C318" t="s">
        <v>8116</v>
      </c>
      <c r="D318" t="s">
        <v>8117</v>
      </c>
    </row>
    <row r="319" spans="1:4" x14ac:dyDescent="0.2">
      <c r="A319" t="s">
        <v>8118</v>
      </c>
      <c r="B319" t="s">
        <v>8119</v>
      </c>
      <c r="C319" t="s">
        <v>8120</v>
      </c>
      <c r="D319" t="s">
        <v>8121</v>
      </c>
    </row>
    <row r="320" spans="1:4" x14ac:dyDescent="0.2">
      <c r="A320" t="s">
        <v>8122</v>
      </c>
      <c r="B320" t="s">
        <v>8123</v>
      </c>
      <c r="C320" t="s">
        <v>8124</v>
      </c>
      <c r="D320" t="s">
        <v>8125</v>
      </c>
    </row>
    <row r="321" spans="1:4" x14ac:dyDescent="0.2">
      <c r="A321" t="s">
        <v>8126</v>
      </c>
      <c r="B321" t="s">
        <v>8127</v>
      </c>
      <c r="C321" t="s">
        <v>8128</v>
      </c>
      <c r="D321" t="s">
        <v>8129</v>
      </c>
    </row>
    <row r="322" spans="1:4" x14ac:dyDescent="0.2">
      <c r="A322" t="s">
        <v>8130</v>
      </c>
      <c r="B322" t="s">
        <v>8131</v>
      </c>
      <c r="C322" t="s">
        <v>8132</v>
      </c>
      <c r="D322" t="s">
        <v>8133</v>
      </c>
    </row>
    <row r="323" spans="1:4" x14ac:dyDescent="0.2">
      <c r="A323" t="s">
        <v>8134</v>
      </c>
      <c r="B323" t="s">
        <v>8135</v>
      </c>
      <c r="C323" t="s">
        <v>8136</v>
      </c>
      <c r="D323" t="s">
        <v>8137</v>
      </c>
    </row>
    <row r="324" spans="1:4" x14ac:dyDescent="0.2">
      <c r="A324" t="s">
        <v>8138</v>
      </c>
      <c r="B324" t="s">
        <v>8139</v>
      </c>
      <c r="C324" t="s">
        <v>8140</v>
      </c>
      <c r="D324" t="s">
        <v>8141</v>
      </c>
    </row>
    <row r="325" spans="1:4" x14ac:dyDescent="0.2">
      <c r="A325" t="s">
        <v>8142</v>
      </c>
      <c r="B325" t="s">
        <v>8143</v>
      </c>
      <c r="C325" t="s">
        <v>8144</v>
      </c>
      <c r="D325" t="s">
        <v>8145</v>
      </c>
    </row>
    <row r="326" spans="1:4" x14ac:dyDescent="0.2">
      <c r="A326" t="s">
        <v>8146</v>
      </c>
      <c r="B326" t="s">
        <v>8147</v>
      </c>
      <c r="C326" t="s">
        <v>8148</v>
      </c>
      <c r="D326" t="s">
        <v>8149</v>
      </c>
    </row>
    <row r="327" spans="1:4" x14ac:dyDescent="0.2">
      <c r="A327" t="s">
        <v>8150</v>
      </c>
      <c r="B327" t="s">
        <v>8151</v>
      </c>
      <c r="C327" t="s">
        <v>8152</v>
      </c>
      <c r="D327" t="s">
        <v>8153</v>
      </c>
    </row>
    <row r="328" spans="1:4" x14ac:dyDescent="0.2">
      <c r="A328" t="s">
        <v>8154</v>
      </c>
      <c r="B328" t="s">
        <v>8155</v>
      </c>
      <c r="C328" t="s">
        <v>8156</v>
      </c>
      <c r="D328" t="s">
        <v>8157</v>
      </c>
    </row>
    <row r="329" spans="1:4" x14ac:dyDescent="0.2">
      <c r="A329" t="s">
        <v>8158</v>
      </c>
      <c r="B329" t="s">
        <v>8159</v>
      </c>
      <c r="C329" t="s">
        <v>8160</v>
      </c>
      <c r="D329" t="s">
        <v>8161</v>
      </c>
    </row>
    <row r="330" spans="1:4" x14ac:dyDescent="0.2">
      <c r="A330" t="s">
        <v>8162</v>
      </c>
      <c r="B330" t="s">
        <v>8163</v>
      </c>
      <c r="C330" t="s">
        <v>8164</v>
      </c>
      <c r="D330" t="s">
        <v>8165</v>
      </c>
    </row>
    <row r="331" spans="1:4" x14ac:dyDescent="0.2">
      <c r="A331" t="s">
        <v>8166</v>
      </c>
      <c r="B331" t="s">
        <v>8167</v>
      </c>
      <c r="C331" t="s">
        <v>8168</v>
      </c>
      <c r="D331" t="s">
        <v>8169</v>
      </c>
    </row>
    <row r="332" spans="1:4" x14ac:dyDescent="0.2">
      <c r="A332" t="s">
        <v>8170</v>
      </c>
      <c r="B332" t="s">
        <v>8171</v>
      </c>
      <c r="C332" t="s">
        <v>8172</v>
      </c>
      <c r="D332" t="s">
        <v>8173</v>
      </c>
    </row>
    <row r="333" spans="1:4" x14ac:dyDescent="0.2">
      <c r="A333" t="s">
        <v>8174</v>
      </c>
      <c r="B333" t="s">
        <v>8175</v>
      </c>
      <c r="C333" t="s">
        <v>8176</v>
      </c>
      <c r="D333" t="s">
        <v>8177</v>
      </c>
    </row>
    <row r="334" spans="1:4" x14ac:dyDescent="0.2">
      <c r="A334" t="s">
        <v>8178</v>
      </c>
      <c r="B334" t="s">
        <v>8179</v>
      </c>
      <c r="C334" t="s">
        <v>8180</v>
      </c>
      <c r="D334" t="s">
        <v>8181</v>
      </c>
    </row>
    <row r="335" spans="1:4" x14ac:dyDescent="0.2">
      <c r="A335" t="s">
        <v>8182</v>
      </c>
      <c r="B335" t="s">
        <v>8183</v>
      </c>
      <c r="C335" t="s">
        <v>8184</v>
      </c>
      <c r="D335" t="s">
        <v>8185</v>
      </c>
    </row>
    <row r="336" spans="1:4" x14ac:dyDescent="0.2">
      <c r="A336" t="s">
        <v>8186</v>
      </c>
      <c r="B336" t="s">
        <v>8187</v>
      </c>
      <c r="C336" t="s">
        <v>8188</v>
      </c>
      <c r="D336" t="s">
        <v>8189</v>
      </c>
    </row>
    <row r="337" spans="1:4" x14ac:dyDescent="0.2">
      <c r="A337" t="s">
        <v>8190</v>
      </c>
      <c r="B337" t="s">
        <v>8191</v>
      </c>
      <c r="C337" t="s">
        <v>8192</v>
      </c>
      <c r="D337" t="s">
        <v>8193</v>
      </c>
    </row>
    <row r="338" spans="1:4" x14ac:dyDescent="0.2">
      <c r="A338" t="s">
        <v>8194</v>
      </c>
      <c r="B338" t="s">
        <v>8195</v>
      </c>
      <c r="C338" t="s">
        <v>8196</v>
      </c>
      <c r="D338" t="s">
        <v>8197</v>
      </c>
    </row>
    <row r="339" spans="1:4" x14ac:dyDescent="0.2">
      <c r="A339" t="s">
        <v>8198</v>
      </c>
      <c r="B339" t="s">
        <v>8199</v>
      </c>
      <c r="C339" t="s">
        <v>8200</v>
      </c>
      <c r="D339" t="s">
        <v>8201</v>
      </c>
    </row>
    <row r="340" spans="1:4" x14ac:dyDescent="0.2">
      <c r="A340" t="s">
        <v>8202</v>
      </c>
      <c r="B340" t="s">
        <v>8203</v>
      </c>
      <c r="C340" t="s">
        <v>8204</v>
      </c>
      <c r="D340" t="s">
        <v>8205</v>
      </c>
    </row>
    <row r="341" spans="1:4" x14ac:dyDescent="0.2">
      <c r="A341" t="s">
        <v>8206</v>
      </c>
      <c r="B341" t="s">
        <v>8207</v>
      </c>
      <c r="C341" t="s">
        <v>8208</v>
      </c>
      <c r="D341" t="s">
        <v>8209</v>
      </c>
    </row>
    <row r="342" spans="1:4" x14ac:dyDescent="0.2">
      <c r="A342" t="s">
        <v>8210</v>
      </c>
      <c r="B342" t="s">
        <v>8211</v>
      </c>
      <c r="C342" t="s">
        <v>8212</v>
      </c>
      <c r="D342" t="s">
        <v>8213</v>
      </c>
    </row>
    <row r="343" spans="1:4" x14ac:dyDescent="0.2">
      <c r="A343" t="s">
        <v>8214</v>
      </c>
      <c r="B343" t="s">
        <v>8215</v>
      </c>
      <c r="C343" t="s">
        <v>8216</v>
      </c>
      <c r="D343" t="s">
        <v>8217</v>
      </c>
    </row>
    <row r="344" spans="1:4" x14ac:dyDescent="0.2">
      <c r="A344" t="s">
        <v>8218</v>
      </c>
      <c r="B344" t="s">
        <v>8219</v>
      </c>
      <c r="C344" t="s">
        <v>8220</v>
      </c>
      <c r="D344" t="s">
        <v>8221</v>
      </c>
    </row>
    <row r="345" spans="1:4" x14ac:dyDescent="0.2">
      <c r="A345" t="s">
        <v>8222</v>
      </c>
      <c r="B345" t="s">
        <v>8223</v>
      </c>
      <c r="C345" t="s">
        <v>8224</v>
      </c>
      <c r="D345" t="s">
        <v>8225</v>
      </c>
    </row>
    <row r="346" spans="1:4" x14ac:dyDescent="0.2">
      <c r="A346" t="s">
        <v>8226</v>
      </c>
      <c r="B346" t="s">
        <v>8227</v>
      </c>
      <c r="C346" t="s">
        <v>8228</v>
      </c>
      <c r="D346" t="s">
        <v>8229</v>
      </c>
    </row>
    <row r="347" spans="1:4" x14ac:dyDescent="0.2">
      <c r="A347" t="s">
        <v>8230</v>
      </c>
      <c r="B347" t="s">
        <v>8231</v>
      </c>
      <c r="C347" t="s">
        <v>8232</v>
      </c>
      <c r="D347" t="s">
        <v>8233</v>
      </c>
    </row>
    <row r="348" spans="1:4" x14ac:dyDescent="0.2">
      <c r="A348" t="s">
        <v>8234</v>
      </c>
      <c r="B348" t="s">
        <v>8235</v>
      </c>
      <c r="C348" t="s">
        <v>8236</v>
      </c>
      <c r="D348" t="s">
        <v>8236</v>
      </c>
    </row>
    <row r="349" spans="1:4" x14ac:dyDescent="0.2">
      <c r="A349" t="s">
        <v>8237</v>
      </c>
      <c r="B349" t="s">
        <v>8238</v>
      </c>
      <c r="C349" t="s">
        <v>8239</v>
      </c>
      <c r="D349" t="s">
        <v>8240</v>
      </c>
    </row>
    <row r="350" spans="1:4" x14ac:dyDescent="0.2">
      <c r="A350" t="s">
        <v>8241</v>
      </c>
      <c r="B350" t="s">
        <v>8242</v>
      </c>
      <c r="C350" t="s">
        <v>8243</v>
      </c>
      <c r="D350" t="s">
        <v>8244</v>
      </c>
    </row>
    <row r="351" spans="1:4" x14ac:dyDescent="0.2">
      <c r="A351" t="s">
        <v>8245</v>
      </c>
      <c r="B351" t="s">
        <v>8246</v>
      </c>
      <c r="C351" t="s">
        <v>8247</v>
      </c>
      <c r="D351" t="s">
        <v>8248</v>
      </c>
    </row>
    <row r="352" spans="1:4" x14ac:dyDescent="0.2">
      <c r="A352" t="s">
        <v>8249</v>
      </c>
      <c r="B352" t="s">
        <v>8250</v>
      </c>
      <c r="C352" t="s">
        <v>8251</v>
      </c>
      <c r="D352" t="s">
        <v>8252</v>
      </c>
    </row>
    <row r="353" spans="1:4" x14ac:dyDescent="0.2">
      <c r="A353" t="s">
        <v>8253</v>
      </c>
      <c r="B353" t="s">
        <v>8254</v>
      </c>
      <c r="C353" t="s">
        <v>8255</v>
      </c>
      <c r="D353" t="s">
        <v>8256</v>
      </c>
    </row>
    <row r="354" spans="1:4" x14ac:dyDescent="0.2">
      <c r="A354" t="s">
        <v>8257</v>
      </c>
      <c r="B354" t="s">
        <v>8258</v>
      </c>
      <c r="C354" t="s">
        <v>8259</v>
      </c>
      <c r="D354" t="s">
        <v>8260</v>
      </c>
    </row>
    <row r="355" spans="1:4" x14ac:dyDescent="0.2">
      <c r="A355" t="s">
        <v>8261</v>
      </c>
      <c r="B355" t="s">
        <v>8262</v>
      </c>
      <c r="C355" t="s">
        <v>8263</v>
      </c>
      <c r="D355" t="s">
        <v>8264</v>
      </c>
    </row>
    <row r="356" spans="1:4" x14ac:dyDescent="0.2">
      <c r="A356" t="s">
        <v>8265</v>
      </c>
      <c r="B356" t="s">
        <v>8266</v>
      </c>
      <c r="C356" t="s">
        <v>8267</v>
      </c>
      <c r="D356" t="s">
        <v>8268</v>
      </c>
    </row>
    <row r="357" spans="1:4" x14ac:dyDescent="0.2">
      <c r="A357" t="s">
        <v>8269</v>
      </c>
      <c r="B357" t="s">
        <v>8270</v>
      </c>
      <c r="C357" t="s">
        <v>8271</v>
      </c>
      <c r="D357" t="s">
        <v>8272</v>
      </c>
    </row>
    <row r="358" spans="1:4" x14ac:dyDescent="0.2">
      <c r="A358" t="s">
        <v>8273</v>
      </c>
      <c r="B358" t="s">
        <v>8274</v>
      </c>
      <c r="C358" t="s">
        <v>8275</v>
      </c>
      <c r="D358" t="s">
        <v>8276</v>
      </c>
    </row>
    <row r="359" spans="1:4" x14ac:dyDescent="0.2">
      <c r="A359" t="s">
        <v>8277</v>
      </c>
      <c r="B359" t="s">
        <v>8278</v>
      </c>
      <c r="C359" t="s">
        <v>8279</v>
      </c>
      <c r="D359" t="s">
        <v>8280</v>
      </c>
    </row>
    <row r="360" spans="1:4" x14ac:dyDescent="0.2">
      <c r="A360" t="s">
        <v>8281</v>
      </c>
      <c r="B360" t="s">
        <v>8282</v>
      </c>
      <c r="C360" t="s">
        <v>8283</v>
      </c>
      <c r="D360" t="s">
        <v>8284</v>
      </c>
    </row>
    <row r="361" spans="1:4" x14ac:dyDescent="0.2">
      <c r="A361" t="s">
        <v>8285</v>
      </c>
      <c r="B361" t="s">
        <v>8286</v>
      </c>
      <c r="C361" t="s">
        <v>8287</v>
      </c>
      <c r="D361" t="s">
        <v>8288</v>
      </c>
    </row>
    <row r="362" spans="1:4" x14ac:dyDescent="0.2">
      <c r="A362" t="s">
        <v>8289</v>
      </c>
      <c r="B362" t="s">
        <v>8290</v>
      </c>
      <c r="C362" t="s">
        <v>8291</v>
      </c>
      <c r="D362" t="s">
        <v>8292</v>
      </c>
    </row>
    <row r="363" spans="1:4" x14ac:dyDescent="0.2">
      <c r="A363" t="s">
        <v>8293</v>
      </c>
      <c r="B363" t="s">
        <v>8294</v>
      </c>
      <c r="C363" t="s">
        <v>8295</v>
      </c>
      <c r="D363" t="s">
        <v>8296</v>
      </c>
    </row>
    <row r="364" spans="1:4" x14ac:dyDescent="0.2">
      <c r="A364" t="s">
        <v>8297</v>
      </c>
      <c r="B364" t="s">
        <v>8298</v>
      </c>
      <c r="C364" t="s">
        <v>8299</v>
      </c>
      <c r="D364" t="s">
        <v>8299</v>
      </c>
    </row>
    <row r="365" spans="1:4" x14ac:dyDescent="0.2">
      <c r="A365" t="s">
        <v>8300</v>
      </c>
      <c r="B365" t="s">
        <v>8301</v>
      </c>
      <c r="C365" t="s">
        <v>8302</v>
      </c>
      <c r="D365" t="s">
        <v>8302</v>
      </c>
    </row>
    <row r="366" spans="1:4" x14ac:dyDescent="0.2">
      <c r="A366" t="s">
        <v>8303</v>
      </c>
      <c r="B366" t="s">
        <v>8304</v>
      </c>
      <c r="C366" t="s">
        <v>8305</v>
      </c>
      <c r="D366" t="s">
        <v>8306</v>
      </c>
    </row>
    <row r="367" spans="1:4" x14ac:dyDescent="0.2">
      <c r="A367" t="s">
        <v>8307</v>
      </c>
      <c r="B367" t="s">
        <v>8308</v>
      </c>
      <c r="C367" t="s">
        <v>8309</v>
      </c>
      <c r="D367" t="s">
        <v>8310</v>
      </c>
    </row>
    <row r="368" spans="1:4" x14ac:dyDescent="0.2">
      <c r="A368" t="s">
        <v>8311</v>
      </c>
      <c r="B368" t="s">
        <v>8312</v>
      </c>
      <c r="C368" t="s">
        <v>8313</v>
      </c>
      <c r="D368" t="s">
        <v>8314</v>
      </c>
    </row>
    <row r="369" spans="1:4" x14ac:dyDescent="0.2">
      <c r="A369" t="s">
        <v>8315</v>
      </c>
      <c r="B369" t="s">
        <v>8316</v>
      </c>
      <c r="C369" t="s">
        <v>8317</v>
      </c>
      <c r="D369" t="s">
        <v>8318</v>
      </c>
    </row>
    <row r="370" spans="1:4" x14ac:dyDescent="0.2">
      <c r="A370" t="s">
        <v>8319</v>
      </c>
      <c r="B370" t="s">
        <v>8320</v>
      </c>
      <c r="C370" t="s">
        <v>8321</v>
      </c>
      <c r="D370" t="s">
        <v>8322</v>
      </c>
    </row>
    <row r="371" spans="1:4" x14ac:dyDescent="0.2">
      <c r="A371" t="s">
        <v>8323</v>
      </c>
      <c r="B371" t="s">
        <v>8324</v>
      </c>
      <c r="C371" t="s">
        <v>8325</v>
      </c>
      <c r="D371" t="s">
        <v>8326</v>
      </c>
    </row>
    <row r="372" spans="1:4" x14ac:dyDescent="0.2">
      <c r="A372" t="s">
        <v>8327</v>
      </c>
      <c r="B372" t="s">
        <v>8328</v>
      </c>
      <c r="C372" t="s">
        <v>8329</v>
      </c>
      <c r="D372" t="s">
        <v>8330</v>
      </c>
    </row>
    <row r="373" spans="1:4" x14ac:dyDescent="0.2">
      <c r="A373" t="s">
        <v>8331</v>
      </c>
      <c r="B373" t="s">
        <v>8332</v>
      </c>
      <c r="C373" t="s">
        <v>8333</v>
      </c>
      <c r="D373" t="s">
        <v>8334</v>
      </c>
    </row>
    <row r="374" spans="1:4" x14ac:dyDescent="0.2">
      <c r="A374" t="s">
        <v>8335</v>
      </c>
      <c r="B374" t="s">
        <v>8336</v>
      </c>
      <c r="C374" t="s">
        <v>8337</v>
      </c>
      <c r="D374" t="s">
        <v>8338</v>
      </c>
    </row>
    <row r="375" spans="1:4" x14ac:dyDescent="0.2">
      <c r="A375" t="s">
        <v>8339</v>
      </c>
      <c r="B375" t="s">
        <v>8340</v>
      </c>
      <c r="C375" t="s">
        <v>8341</v>
      </c>
      <c r="D375" t="s">
        <v>8342</v>
      </c>
    </row>
    <row r="376" spans="1:4" x14ac:dyDescent="0.2">
      <c r="A376" t="s">
        <v>8343</v>
      </c>
      <c r="B376" t="s">
        <v>8344</v>
      </c>
      <c r="C376" t="s">
        <v>8345</v>
      </c>
      <c r="D376" t="s">
        <v>8346</v>
      </c>
    </row>
    <row r="377" spans="1:4" x14ac:dyDescent="0.2">
      <c r="A377" t="s">
        <v>8347</v>
      </c>
      <c r="B377" t="s">
        <v>8348</v>
      </c>
      <c r="C377" t="s">
        <v>8349</v>
      </c>
      <c r="D377" t="s">
        <v>8350</v>
      </c>
    </row>
    <row r="378" spans="1:4" x14ac:dyDescent="0.2">
      <c r="A378" t="s">
        <v>8351</v>
      </c>
      <c r="B378" t="s">
        <v>8352</v>
      </c>
      <c r="C378" t="s">
        <v>8353</v>
      </c>
      <c r="D378" t="s">
        <v>8354</v>
      </c>
    </row>
    <row r="379" spans="1:4" x14ac:dyDescent="0.2">
      <c r="A379" t="s">
        <v>8355</v>
      </c>
      <c r="B379" t="s">
        <v>8356</v>
      </c>
      <c r="C379" t="s">
        <v>8357</v>
      </c>
      <c r="D379" t="s">
        <v>8358</v>
      </c>
    </row>
    <row r="380" spans="1:4" x14ac:dyDescent="0.2">
      <c r="A380" t="s">
        <v>8359</v>
      </c>
      <c r="B380" t="s">
        <v>8360</v>
      </c>
      <c r="C380" t="s">
        <v>8361</v>
      </c>
      <c r="D380" t="s">
        <v>8361</v>
      </c>
    </row>
    <row r="381" spans="1:4" x14ac:dyDescent="0.2">
      <c r="A381" t="s">
        <v>8362</v>
      </c>
      <c r="B381" t="s">
        <v>8363</v>
      </c>
      <c r="C381" t="s">
        <v>8364</v>
      </c>
      <c r="D381" t="s">
        <v>8364</v>
      </c>
    </row>
    <row r="382" spans="1:4" x14ac:dyDescent="0.2">
      <c r="A382" t="s">
        <v>8365</v>
      </c>
      <c r="B382" t="s">
        <v>8366</v>
      </c>
      <c r="C382" t="s">
        <v>8367</v>
      </c>
      <c r="D382" t="s">
        <v>8368</v>
      </c>
    </row>
    <row r="383" spans="1:4" x14ac:dyDescent="0.2">
      <c r="A383" t="s">
        <v>8369</v>
      </c>
      <c r="B383" t="s">
        <v>8370</v>
      </c>
      <c r="C383" t="s">
        <v>8371</v>
      </c>
      <c r="D383" t="s">
        <v>8372</v>
      </c>
    </row>
    <row r="384" spans="1:4" x14ac:dyDescent="0.2">
      <c r="A384" t="s">
        <v>8373</v>
      </c>
      <c r="B384" t="s">
        <v>8374</v>
      </c>
      <c r="C384" t="s">
        <v>8375</v>
      </c>
      <c r="D384" t="s">
        <v>8376</v>
      </c>
    </row>
    <row r="385" spans="1:4" x14ac:dyDescent="0.2">
      <c r="A385" t="s">
        <v>8377</v>
      </c>
      <c r="B385" t="s">
        <v>8378</v>
      </c>
      <c r="C385" t="s">
        <v>8379</v>
      </c>
      <c r="D385" t="s">
        <v>8380</v>
      </c>
    </row>
    <row r="386" spans="1:4" x14ac:dyDescent="0.2">
      <c r="A386" t="s">
        <v>8381</v>
      </c>
      <c r="B386" t="s">
        <v>8382</v>
      </c>
      <c r="C386" t="s">
        <v>8383</v>
      </c>
      <c r="D386" t="s">
        <v>8384</v>
      </c>
    </row>
    <row r="387" spans="1:4" x14ac:dyDescent="0.2">
      <c r="A387" t="s">
        <v>8385</v>
      </c>
      <c r="B387" t="s">
        <v>8386</v>
      </c>
      <c r="C387" t="s">
        <v>8387</v>
      </c>
      <c r="D387" t="s">
        <v>8387</v>
      </c>
    </row>
    <row r="388" spans="1:4" x14ac:dyDescent="0.2">
      <c r="A388" t="s">
        <v>8388</v>
      </c>
      <c r="B388" t="s">
        <v>8389</v>
      </c>
      <c r="C388" t="s">
        <v>8390</v>
      </c>
      <c r="D388" t="s">
        <v>8390</v>
      </c>
    </row>
    <row r="389" spans="1:4" x14ac:dyDescent="0.2">
      <c r="A389" t="s">
        <v>8391</v>
      </c>
      <c r="B389" t="s">
        <v>8392</v>
      </c>
      <c r="C389" t="s">
        <v>8393</v>
      </c>
      <c r="D389" t="s">
        <v>8393</v>
      </c>
    </row>
    <row r="390" spans="1:4" x14ac:dyDescent="0.2">
      <c r="A390" t="s">
        <v>8394</v>
      </c>
      <c r="B390" t="s">
        <v>8395</v>
      </c>
      <c r="C390" t="s">
        <v>8396</v>
      </c>
      <c r="D390" t="s">
        <v>8396</v>
      </c>
    </row>
    <row r="391" spans="1:4" x14ac:dyDescent="0.2">
      <c r="A391" t="s">
        <v>8397</v>
      </c>
      <c r="B391" t="s">
        <v>8398</v>
      </c>
      <c r="C391" t="s">
        <v>8399</v>
      </c>
      <c r="D391" t="s">
        <v>8399</v>
      </c>
    </row>
    <row r="392" spans="1:4" x14ac:dyDescent="0.2">
      <c r="A392" t="s">
        <v>8400</v>
      </c>
      <c r="B392" t="s">
        <v>8401</v>
      </c>
      <c r="C392" t="s">
        <v>8402</v>
      </c>
      <c r="D392" t="s">
        <v>8402</v>
      </c>
    </row>
    <row r="393" spans="1:4" x14ac:dyDescent="0.2">
      <c r="A393" t="s">
        <v>8403</v>
      </c>
      <c r="B393" t="s">
        <v>8404</v>
      </c>
      <c r="C393" t="s">
        <v>8405</v>
      </c>
      <c r="D393" t="s">
        <v>8406</v>
      </c>
    </row>
    <row r="394" spans="1:4" x14ac:dyDescent="0.2">
      <c r="A394" t="s">
        <v>8407</v>
      </c>
      <c r="B394" t="s">
        <v>8408</v>
      </c>
      <c r="C394" t="s">
        <v>8409</v>
      </c>
      <c r="D394" t="s">
        <v>8410</v>
      </c>
    </row>
    <row r="395" spans="1:4" x14ac:dyDescent="0.2">
      <c r="A395" t="s">
        <v>8411</v>
      </c>
      <c r="B395" t="s">
        <v>8412</v>
      </c>
      <c r="C395" t="s">
        <v>8413</v>
      </c>
      <c r="D395" t="s">
        <v>8414</v>
      </c>
    </row>
    <row r="396" spans="1:4" x14ac:dyDescent="0.2">
      <c r="A396" t="s">
        <v>8415</v>
      </c>
      <c r="B396" t="s">
        <v>8416</v>
      </c>
      <c r="C396" t="s">
        <v>8417</v>
      </c>
      <c r="D396" t="s">
        <v>8418</v>
      </c>
    </row>
    <row r="397" spans="1:4" x14ac:dyDescent="0.2">
      <c r="A397" t="s">
        <v>8419</v>
      </c>
      <c r="B397" t="s">
        <v>8420</v>
      </c>
      <c r="C397" t="s">
        <v>8421</v>
      </c>
      <c r="D397" t="s">
        <v>8422</v>
      </c>
    </row>
    <row r="398" spans="1:4" x14ac:dyDescent="0.2">
      <c r="A398" t="s">
        <v>8423</v>
      </c>
      <c r="B398" t="s">
        <v>8424</v>
      </c>
      <c r="C398" t="s">
        <v>8425</v>
      </c>
      <c r="D398" t="s">
        <v>8426</v>
      </c>
    </row>
    <row r="399" spans="1:4" x14ac:dyDescent="0.2">
      <c r="A399" t="s">
        <v>8427</v>
      </c>
      <c r="B399" t="s">
        <v>8428</v>
      </c>
      <c r="C399" t="s">
        <v>8429</v>
      </c>
      <c r="D399" t="s">
        <v>8429</v>
      </c>
    </row>
    <row r="400" spans="1:4" x14ac:dyDescent="0.2">
      <c r="A400" t="s">
        <v>8430</v>
      </c>
      <c r="B400" t="s">
        <v>8431</v>
      </c>
      <c r="C400" t="s">
        <v>8432</v>
      </c>
      <c r="D400" t="s">
        <v>8432</v>
      </c>
    </row>
    <row r="401" spans="1:4" x14ac:dyDescent="0.2">
      <c r="A401" t="s">
        <v>8433</v>
      </c>
      <c r="B401" t="s">
        <v>8434</v>
      </c>
      <c r="C401" t="s">
        <v>8435</v>
      </c>
      <c r="D401" t="s">
        <v>8435</v>
      </c>
    </row>
    <row r="402" spans="1:4" x14ac:dyDescent="0.2">
      <c r="A402" t="s">
        <v>8436</v>
      </c>
      <c r="B402" t="s">
        <v>8437</v>
      </c>
      <c r="C402" t="s">
        <v>8438</v>
      </c>
      <c r="D402" t="s">
        <v>8438</v>
      </c>
    </row>
    <row r="403" spans="1:4" x14ac:dyDescent="0.2">
      <c r="A403" t="s">
        <v>8439</v>
      </c>
      <c r="B403" t="s">
        <v>8440</v>
      </c>
      <c r="C403" t="s">
        <v>8441</v>
      </c>
      <c r="D403" t="s">
        <v>8442</v>
      </c>
    </row>
    <row r="404" spans="1:4" x14ac:dyDescent="0.2">
      <c r="A404" t="s">
        <v>8443</v>
      </c>
      <c r="B404" t="s">
        <v>8444</v>
      </c>
      <c r="C404" t="s">
        <v>8445</v>
      </c>
      <c r="D404" t="s">
        <v>8445</v>
      </c>
    </row>
    <row r="405" spans="1:4" x14ac:dyDescent="0.2">
      <c r="A405" t="s">
        <v>8446</v>
      </c>
      <c r="B405" t="s">
        <v>8447</v>
      </c>
      <c r="C405" t="s">
        <v>8448</v>
      </c>
      <c r="D405" t="s">
        <v>8448</v>
      </c>
    </row>
    <row r="406" spans="1:4" x14ac:dyDescent="0.2">
      <c r="A406" t="s">
        <v>8449</v>
      </c>
      <c r="B406" t="s">
        <v>8450</v>
      </c>
      <c r="C406" t="s">
        <v>8451</v>
      </c>
      <c r="D406" t="s">
        <v>8451</v>
      </c>
    </row>
    <row r="407" spans="1:4" x14ac:dyDescent="0.2">
      <c r="A407" t="s">
        <v>8452</v>
      </c>
      <c r="B407" t="s">
        <v>8453</v>
      </c>
      <c r="C407" t="s">
        <v>8454</v>
      </c>
      <c r="D407" t="s">
        <v>8455</v>
      </c>
    </row>
    <row r="408" spans="1:4" x14ac:dyDescent="0.2">
      <c r="A408" t="s">
        <v>8456</v>
      </c>
      <c r="B408" t="s">
        <v>8457</v>
      </c>
      <c r="C408" t="s">
        <v>8458</v>
      </c>
      <c r="D408" t="s">
        <v>8459</v>
      </c>
    </row>
    <row r="409" spans="1:4" x14ac:dyDescent="0.2">
      <c r="A409" t="s">
        <v>8460</v>
      </c>
      <c r="B409" t="s">
        <v>8461</v>
      </c>
      <c r="C409" t="s">
        <v>8462</v>
      </c>
      <c r="D409" t="s">
        <v>8463</v>
      </c>
    </row>
    <row r="410" spans="1:4" x14ac:dyDescent="0.2">
      <c r="A410" t="s">
        <v>8464</v>
      </c>
      <c r="B410" t="s">
        <v>8465</v>
      </c>
      <c r="C410" t="s">
        <v>8466</v>
      </c>
      <c r="D410" t="s">
        <v>8467</v>
      </c>
    </row>
    <row r="411" spans="1:4" x14ac:dyDescent="0.2">
      <c r="A411" t="s">
        <v>8468</v>
      </c>
      <c r="B411" t="s">
        <v>8469</v>
      </c>
      <c r="C411" t="s">
        <v>8470</v>
      </c>
      <c r="D411" t="s">
        <v>8471</v>
      </c>
    </row>
    <row r="412" spans="1:4" x14ac:dyDescent="0.2">
      <c r="A412" t="s">
        <v>8472</v>
      </c>
      <c r="B412" t="s">
        <v>8473</v>
      </c>
      <c r="C412" t="s">
        <v>8474</v>
      </c>
      <c r="D412" t="s">
        <v>8475</v>
      </c>
    </row>
    <row r="413" spans="1:4" x14ac:dyDescent="0.2">
      <c r="A413" t="s">
        <v>8476</v>
      </c>
      <c r="B413" t="s">
        <v>8477</v>
      </c>
      <c r="C413" t="s">
        <v>8478</v>
      </c>
      <c r="D413" t="s">
        <v>8479</v>
      </c>
    </row>
    <row r="414" spans="1:4" x14ac:dyDescent="0.2">
      <c r="A414" t="s">
        <v>8480</v>
      </c>
      <c r="B414" t="s">
        <v>8481</v>
      </c>
      <c r="C414" t="s">
        <v>8482</v>
      </c>
      <c r="D414" t="s">
        <v>8483</v>
      </c>
    </row>
    <row r="415" spans="1:4" x14ac:dyDescent="0.2">
      <c r="A415" t="s">
        <v>8484</v>
      </c>
      <c r="B415" t="s">
        <v>8485</v>
      </c>
      <c r="C415" t="s">
        <v>8486</v>
      </c>
      <c r="D415" t="s">
        <v>8487</v>
      </c>
    </row>
    <row r="416" spans="1:4" x14ac:dyDescent="0.2">
      <c r="A416" t="s">
        <v>8488</v>
      </c>
      <c r="B416" t="s">
        <v>8489</v>
      </c>
      <c r="C416" t="s">
        <v>8490</v>
      </c>
      <c r="D416" t="s">
        <v>8491</v>
      </c>
    </row>
    <row r="417" spans="1:4" x14ac:dyDescent="0.2">
      <c r="A417" t="s">
        <v>8492</v>
      </c>
      <c r="B417" t="s">
        <v>8493</v>
      </c>
      <c r="C417" t="s">
        <v>8494</v>
      </c>
      <c r="D417" t="s">
        <v>8495</v>
      </c>
    </row>
    <row r="418" spans="1:4" x14ac:dyDescent="0.2">
      <c r="A418" t="s">
        <v>8496</v>
      </c>
      <c r="B418" t="s">
        <v>8497</v>
      </c>
      <c r="C418" t="s">
        <v>8498</v>
      </c>
      <c r="D418" t="s">
        <v>8499</v>
      </c>
    </row>
    <row r="419" spans="1:4" x14ac:dyDescent="0.2">
      <c r="A419" t="s">
        <v>8500</v>
      </c>
      <c r="B419" t="s">
        <v>8501</v>
      </c>
      <c r="C419" t="s">
        <v>8502</v>
      </c>
      <c r="D419" t="s">
        <v>8503</v>
      </c>
    </row>
    <row r="420" spans="1:4" x14ac:dyDescent="0.2">
      <c r="A420" t="s">
        <v>8504</v>
      </c>
      <c r="B420" t="s">
        <v>8505</v>
      </c>
      <c r="C420" t="s">
        <v>8506</v>
      </c>
      <c r="D420" t="s">
        <v>8507</v>
      </c>
    </row>
    <row r="421" spans="1:4" x14ac:dyDescent="0.2">
      <c r="A421" t="s">
        <v>8508</v>
      </c>
      <c r="B421" t="s">
        <v>8509</v>
      </c>
      <c r="C421" t="s">
        <v>8510</v>
      </c>
      <c r="D421" t="s">
        <v>8511</v>
      </c>
    </row>
    <row r="422" spans="1:4" x14ac:dyDescent="0.2">
      <c r="A422" t="s">
        <v>8512</v>
      </c>
      <c r="B422" t="s">
        <v>8513</v>
      </c>
      <c r="C422" t="s">
        <v>8514</v>
      </c>
      <c r="D422" t="s">
        <v>8515</v>
      </c>
    </row>
    <row r="423" spans="1:4" x14ac:dyDescent="0.2">
      <c r="A423" t="s">
        <v>8516</v>
      </c>
      <c r="B423" t="s">
        <v>8517</v>
      </c>
      <c r="C423" t="s">
        <v>8518</v>
      </c>
      <c r="D423" t="s">
        <v>8519</v>
      </c>
    </row>
    <row r="424" spans="1:4" x14ac:dyDescent="0.2">
      <c r="A424" t="s">
        <v>8520</v>
      </c>
      <c r="B424" t="s">
        <v>8521</v>
      </c>
      <c r="C424" t="s">
        <v>8522</v>
      </c>
      <c r="D424" t="s">
        <v>8523</v>
      </c>
    </row>
    <row r="425" spans="1:4" x14ac:dyDescent="0.2">
      <c r="A425" t="s">
        <v>8524</v>
      </c>
      <c r="B425" t="s">
        <v>8525</v>
      </c>
      <c r="C425" t="s">
        <v>8526</v>
      </c>
      <c r="D425" t="s">
        <v>8527</v>
      </c>
    </row>
    <row r="426" spans="1:4" x14ac:dyDescent="0.2">
      <c r="A426" t="s">
        <v>8528</v>
      </c>
      <c r="B426" t="s">
        <v>8529</v>
      </c>
      <c r="C426" t="s">
        <v>8530</v>
      </c>
      <c r="D426" t="s">
        <v>8531</v>
      </c>
    </row>
    <row r="427" spans="1:4" x14ac:dyDescent="0.2">
      <c r="A427" t="s">
        <v>8532</v>
      </c>
      <c r="B427" t="s">
        <v>8533</v>
      </c>
      <c r="C427" t="s">
        <v>8534</v>
      </c>
      <c r="D427" t="s">
        <v>8535</v>
      </c>
    </row>
    <row r="428" spans="1:4" x14ac:dyDescent="0.2">
      <c r="A428" t="s">
        <v>8536</v>
      </c>
      <c r="B428" t="s">
        <v>8537</v>
      </c>
      <c r="C428" t="s">
        <v>8538</v>
      </c>
      <c r="D428" t="s">
        <v>8539</v>
      </c>
    </row>
    <row r="429" spans="1:4" x14ac:dyDescent="0.2">
      <c r="A429" t="s">
        <v>8540</v>
      </c>
      <c r="B429" t="s">
        <v>8541</v>
      </c>
      <c r="C429" t="s">
        <v>8542</v>
      </c>
      <c r="D429" t="s">
        <v>8543</v>
      </c>
    </row>
    <row r="430" spans="1:4" x14ac:dyDescent="0.2">
      <c r="A430" t="s">
        <v>8544</v>
      </c>
      <c r="B430" t="s">
        <v>8545</v>
      </c>
      <c r="C430" t="s">
        <v>8546</v>
      </c>
      <c r="D430" t="s">
        <v>8547</v>
      </c>
    </row>
    <row r="431" spans="1:4" x14ac:dyDescent="0.2">
      <c r="A431" t="s">
        <v>8548</v>
      </c>
      <c r="B431" t="s">
        <v>8549</v>
      </c>
      <c r="C431" t="s">
        <v>8550</v>
      </c>
      <c r="D431" t="s">
        <v>8551</v>
      </c>
    </row>
    <row r="432" spans="1:4" x14ac:dyDescent="0.2">
      <c r="A432" t="s">
        <v>8552</v>
      </c>
      <c r="B432" t="s">
        <v>8553</v>
      </c>
      <c r="C432" t="s">
        <v>8553</v>
      </c>
      <c r="D432" t="s">
        <v>8554</v>
      </c>
    </row>
    <row r="433" spans="1:4" x14ac:dyDescent="0.2">
      <c r="A433" t="s">
        <v>8555</v>
      </c>
      <c r="B433" t="s">
        <v>8556</v>
      </c>
      <c r="C433" t="s">
        <v>8557</v>
      </c>
      <c r="D433" t="s">
        <v>8558</v>
      </c>
    </row>
    <row r="434" spans="1:4" x14ac:dyDescent="0.2">
      <c r="A434" t="s">
        <v>8559</v>
      </c>
      <c r="B434" t="s">
        <v>8560</v>
      </c>
      <c r="C434" t="s">
        <v>8561</v>
      </c>
      <c r="D434" t="s">
        <v>8562</v>
      </c>
    </row>
    <row r="435" spans="1:4" x14ac:dyDescent="0.2">
      <c r="A435" t="s">
        <v>8563</v>
      </c>
      <c r="B435" t="s">
        <v>8564</v>
      </c>
      <c r="C435" t="s">
        <v>8565</v>
      </c>
      <c r="D435" t="s">
        <v>8566</v>
      </c>
    </row>
    <row r="436" spans="1:4" x14ac:dyDescent="0.2">
      <c r="A436" t="s">
        <v>8567</v>
      </c>
      <c r="B436" t="s">
        <v>8568</v>
      </c>
      <c r="C436" t="s">
        <v>8569</v>
      </c>
      <c r="D436" t="s">
        <v>8570</v>
      </c>
    </row>
    <row r="437" spans="1:4" x14ac:dyDescent="0.2">
      <c r="A437" t="s">
        <v>8571</v>
      </c>
      <c r="B437" t="s">
        <v>8572</v>
      </c>
      <c r="C437" t="s">
        <v>8573</v>
      </c>
      <c r="D437" t="s">
        <v>8572</v>
      </c>
    </row>
    <row r="438" spans="1:4" x14ac:dyDescent="0.2">
      <c r="A438" t="s">
        <v>8574</v>
      </c>
      <c r="B438" t="s">
        <v>8575</v>
      </c>
      <c r="C438" t="s">
        <v>8576</v>
      </c>
      <c r="D438" t="s">
        <v>8577</v>
      </c>
    </row>
    <row r="439" spans="1:4" x14ac:dyDescent="0.2">
      <c r="A439" t="s">
        <v>8578</v>
      </c>
      <c r="B439" t="s">
        <v>8579</v>
      </c>
      <c r="C439" t="s">
        <v>8580</v>
      </c>
      <c r="D439" t="s">
        <v>8581</v>
      </c>
    </row>
    <row r="440" spans="1:4" x14ac:dyDescent="0.2">
      <c r="A440" t="s">
        <v>8582</v>
      </c>
      <c r="B440" t="s">
        <v>8583</v>
      </c>
      <c r="C440" t="s">
        <v>8584</v>
      </c>
      <c r="D440" t="s">
        <v>8585</v>
      </c>
    </row>
    <row r="441" spans="1:4" x14ac:dyDescent="0.2">
      <c r="A441" t="s">
        <v>8586</v>
      </c>
      <c r="B441" t="s">
        <v>8587</v>
      </c>
      <c r="C441" t="s">
        <v>8588</v>
      </c>
      <c r="D441" t="s">
        <v>8589</v>
      </c>
    </row>
    <row r="442" spans="1:4" x14ac:dyDescent="0.2">
      <c r="A442" t="s">
        <v>8590</v>
      </c>
      <c r="B442" t="s">
        <v>8591</v>
      </c>
      <c r="C442" t="s">
        <v>8592</v>
      </c>
      <c r="D442" t="s">
        <v>8593</v>
      </c>
    </row>
    <row r="443" spans="1:4" x14ac:dyDescent="0.2">
      <c r="A443" t="s">
        <v>8594</v>
      </c>
      <c r="B443" t="s">
        <v>8595</v>
      </c>
      <c r="C443" t="s">
        <v>8596</v>
      </c>
      <c r="D443" t="s">
        <v>8597</v>
      </c>
    </row>
    <row r="444" spans="1:4" x14ac:dyDescent="0.2">
      <c r="A444" t="s">
        <v>8598</v>
      </c>
      <c r="B444" t="s">
        <v>8599</v>
      </c>
      <c r="C444" t="s">
        <v>8600</v>
      </c>
      <c r="D444" t="s">
        <v>8601</v>
      </c>
    </row>
    <row r="445" spans="1:4" x14ac:dyDescent="0.2">
      <c r="A445" t="s">
        <v>8602</v>
      </c>
      <c r="B445" t="s">
        <v>8603</v>
      </c>
      <c r="C445" t="s">
        <v>8604</v>
      </c>
      <c r="D445" t="s">
        <v>8605</v>
      </c>
    </row>
    <row r="446" spans="1:4" x14ac:dyDescent="0.2">
      <c r="A446" t="s">
        <v>8606</v>
      </c>
      <c r="B446" t="s">
        <v>8607</v>
      </c>
      <c r="C446" t="s">
        <v>8608</v>
      </c>
      <c r="D446" t="s">
        <v>8609</v>
      </c>
    </row>
    <row r="447" spans="1:4" x14ac:dyDescent="0.2">
      <c r="A447" t="s">
        <v>8610</v>
      </c>
      <c r="B447" t="s">
        <v>8611</v>
      </c>
      <c r="C447" t="s">
        <v>8611</v>
      </c>
      <c r="D447" t="s">
        <v>8612</v>
      </c>
    </row>
    <row r="448" spans="1:4" x14ac:dyDescent="0.2">
      <c r="A448" t="s">
        <v>8613</v>
      </c>
      <c r="B448" t="s">
        <v>8614</v>
      </c>
      <c r="C448" t="s">
        <v>8615</v>
      </c>
      <c r="D448" t="s">
        <v>8616</v>
      </c>
    </row>
    <row r="449" spans="1:4" x14ac:dyDescent="0.2">
      <c r="A449" t="s">
        <v>8617</v>
      </c>
      <c r="B449" t="s">
        <v>8618</v>
      </c>
      <c r="C449" t="s">
        <v>8619</v>
      </c>
      <c r="D449" t="s">
        <v>8620</v>
      </c>
    </row>
    <row r="450" spans="1:4" x14ac:dyDescent="0.2">
      <c r="A450" t="s">
        <v>8621</v>
      </c>
      <c r="B450" t="s">
        <v>8622</v>
      </c>
      <c r="C450" t="s">
        <v>8623</v>
      </c>
      <c r="D450" t="s">
        <v>8624</v>
      </c>
    </row>
    <row r="451" spans="1:4" x14ac:dyDescent="0.2">
      <c r="A451" t="s">
        <v>8625</v>
      </c>
      <c r="B451" t="s">
        <v>8626</v>
      </c>
      <c r="C451" t="s">
        <v>8626</v>
      </c>
      <c r="D451" t="s">
        <v>8627</v>
      </c>
    </row>
    <row r="452" spans="1:4" x14ac:dyDescent="0.2">
      <c r="A452" t="s">
        <v>8628</v>
      </c>
      <c r="B452" t="s">
        <v>8629</v>
      </c>
      <c r="C452" t="s">
        <v>8630</v>
      </c>
      <c r="D452" t="s">
        <v>8631</v>
      </c>
    </row>
    <row r="453" spans="1:4" x14ac:dyDescent="0.2">
      <c r="A453" t="s">
        <v>8632</v>
      </c>
      <c r="B453" t="s">
        <v>8633</v>
      </c>
      <c r="C453" t="s">
        <v>8634</v>
      </c>
      <c r="D453" t="s">
        <v>8635</v>
      </c>
    </row>
    <row r="454" spans="1:4" x14ac:dyDescent="0.2">
      <c r="A454" t="s">
        <v>8636</v>
      </c>
      <c r="B454" t="s">
        <v>8637</v>
      </c>
      <c r="C454" t="s">
        <v>8638</v>
      </c>
      <c r="D454" t="s">
        <v>8639</v>
      </c>
    </row>
    <row r="455" spans="1:4" x14ac:dyDescent="0.2">
      <c r="A455" t="s">
        <v>8640</v>
      </c>
      <c r="B455" t="s">
        <v>8641</v>
      </c>
      <c r="C455" t="s">
        <v>8642</v>
      </c>
      <c r="D455" t="s">
        <v>8643</v>
      </c>
    </row>
    <row r="456" spans="1:4" x14ac:dyDescent="0.2">
      <c r="A456" t="s">
        <v>8644</v>
      </c>
      <c r="B456" t="s">
        <v>8645</v>
      </c>
      <c r="C456" t="s">
        <v>8646</v>
      </c>
      <c r="D456" t="s">
        <v>8647</v>
      </c>
    </row>
    <row r="457" spans="1:4" x14ac:dyDescent="0.2">
      <c r="A457" t="s">
        <v>8648</v>
      </c>
      <c r="B457" t="s">
        <v>8649</v>
      </c>
      <c r="C457" t="s">
        <v>8650</v>
      </c>
      <c r="D457" t="s">
        <v>8651</v>
      </c>
    </row>
    <row r="458" spans="1:4" x14ac:dyDescent="0.2">
      <c r="A458" t="s">
        <v>8652</v>
      </c>
      <c r="B458" t="s">
        <v>8653</v>
      </c>
      <c r="C458" t="s">
        <v>8654</v>
      </c>
      <c r="D458" t="s">
        <v>8655</v>
      </c>
    </row>
    <row r="459" spans="1:4" x14ac:dyDescent="0.2">
      <c r="A459" t="s">
        <v>8656</v>
      </c>
      <c r="B459" t="s">
        <v>8657</v>
      </c>
      <c r="C459" t="s">
        <v>8658</v>
      </c>
      <c r="D459" t="s">
        <v>8659</v>
      </c>
    </row>
    <row r="460" spans="1:4" x14ac:dyDescent="0.2">
      <c r="A460" t="s">
        <v>8660</v>
      </c>
      <c r="B460" t="s">
        <v>8661</v>
      </c>
      <c r="C460" t="s">
        <v>8662</v>
      </c>
      <c r="D460" t="s">
        <v>8663</v>
      </c>
    </row>
    <row r="461" spans="1:4" x14ac:dyDescent="0.2">
      <c r="A461" t="s">
        <v>8664</v>
      </c>
      <c r="B461" t="s">
        <v>8665</v>
      </c>
      <c r="C461" t="s">
        <v>8666</v>
      </c>
      <c r="D461" t="s">
        <v>8667</v>
      </c>
    </row>
    <row r="462" spans="1:4" x14ac:dyDescent="0.2">
      <c r="A462" t="s">
        <v>8668</v>
      </c>
      <c r="B462" t="s">
        <v>8669</v>
      </c>
      <c r="C462" t="s">
        <v>8670</v>
      </c>
      <c r="D462" t="s">
        <v>8671</v>
      </c>
    </row>
    <row r="463" spans="1:4" x14ac:dyDescent="0.2">
      <c r="A463" t="s">
        <v>8672</v>
      </c>
      <c r="B463" t="s">
        <v>8673</v>
      </c>
      <c r="C463" t="s">
        <v>8674</v>
      </c>
      <c r="D463" t="s">
        <v>8675</v>
      </c>
    </row>
    <row r="464" spans="1:4" x14ac:dyDescent="0.2">
      <c r="A464" t="s">
        <v>8676</v>
      </c>
      <c r="B464" t="s">
        <v>8677</v>
      </c>
      <c r="C464" t="s">
        <v>8678</v>
      </c>
      <c r="D464" t="s">
        <v>8679</v>
      </c>
    </row>
    <row r="465" spans="1:4" x14ac:dyDescent="0.2">
      <c r="A465" t="s">
        <v>8680</v>
      </c>
      <c r="B465" t="s">
        <v>8681</v>
      </c>
      <c r="C465" t="s">
        <v>8682</v>
      </c>
      <c r="D465" t="s">
        <v>8683</v>
      </c>
    </row>
    <row r="466" spans="1:4" x14ac:dyDescent="0.2">
      <c r="A466" t="s">
        <v>8684</v>
      </c>
      <c r="B466" t="s">
        <v>8685</v>
      </c>
      <c r="C466" t="s">
        <v>8686</v>
      </c>
      <c r="D466" t="s">
        <v>8687</v>
      </c>
    </row>
    <row r="467" spans="1:4" x14ac:dyDescent="0.2">
      <c r="A467" t="s">
        <v>8688</v>
      </c>
      <c r="B467" t="s">
        <v>8689</v>
      </c>
      <c r="C467" t="s">
        <v>8690</v>
      </c>
      <c r="D467" t="s">
        <v>8691</v>
      </c>
    </row>
    <row r="468" spans="1:4" x14ac:dyDescent="0.2">
      <c r="A468" t="s">
        <v>8692</v>
      </c>
      <c r="B468" t="s">
        <v>8693</v>
      </c>
      <c r="C468" t="s">
        <v>8694</v>
      </c>
      <c r="D468" t="s">
        <v>8695</v>
      </c>
    </row>
    <row r="469" spans="1:4" x14ac:dyDescent="0.2">
      <c r="A469" t="s">
        <v>8696</v>
      </c>
      <c r="B469" t="s">
        <v>8697</v>
      </c>
      <c r="C469" t="s">
        <v>8697</v>
      </c>
      <c r="D469" t="s">
        <v>8698</v>
      </c>
    </row>
    <row r="470" spans="1:4" x14ac:dyDescent="0.2">
      <c r="A470" t="s">
        <v>8699</v>
      </c>
      <c r="B470" t="s">
        <v>8700</v>
      </c>
      <c r="C470" t="s">
        <v>8700</v>
      </c>
      <c r="D470" t="s">
        <v>8701</v>
      </c>
    </row>
    <row r="471" spans="1:4" x14ac:dyDescent="0.2">
      <c r="A471" t="s">
        <v>8702</v>
      </c>
      <c r="B471" t="s">
        <v>8703</v>
      </c>
      <c r="C471" t="s">
        <v>8704</v>
      </c>
      <c r="D471" t="s">
        <v>8705</v>
      </c>
    </row>
    <row r="472" spans="1:4" x14ac:dyDescent="0.2">
      <c r="A472" t="s">
        <v>8706</v>
      </c>
      <c r="B472" t="s">
        <v>8707</v>
      </c>
      <c r="C472" t="s">
        <v>8708</v>
      </c>
      <c r="D472" t="s">
        <v>8709</v>
      </c>
    </row>
    <row r="473" spans="1:4" x14ac:dyDescent="0.2">
      <c r="A473" t="s">
        <v>8710</v>
      </c>
      <c r="B473" t="s">
        <v>8711</v>
      </c>
      <c r="C473" t="s">
        <v>8712</v>
      </c>
      <c r="D473" t="s">
        <v>8713</v>
      </c>
    </row>
    <row r="474" spans="1:4" x14ac:dyDescent="0.2">
      <c r="A474" t="s">
        <v>8714</v>
      </c>
      <c r="B474" t="s">
        <v>8715</v>
      </c>
      <c r="C474" t="s">
        <v>8716</v>
      </c>
      <c r="D474" t="s">
        <v>8717</v>
      </c>
    </row>
    <row r="475" spans="1:4" x14ac:dyDescent="0.2">
      <c r="A475" t="s">
        <v>8718</v>
      </c>
      <c r="B475" t="s">
        <v>8719</v>
      </c>
      <c r="C475" t="s">
        <v>8720</v>
      </c>
      <c r="D475" t="s">
        <v>8721</v>
      </c>
    </row>
    <row r="476" spans="1:4" x14ac:dyDescent="0.2">
      <c r="A476" t="s">
        <v>8722</v>
      </c>
      <c r="B476" t="s">
        <v>8723</v>
      </c>
      <c r="C476" t="s">
        <v>8724</v>
      </c>
      <c r="D476" t="s">
        <v>8725</v>
      </c>
    </row>
    <row r="477" spans="1:4" x14ac:dyDescent="0.2">
      <c r="A477" t="s">
        <v>8726</v>
      </c>
      <c r="B477" t="s">
        <v>8727</v>
      </c>
      <c r="C477" t="s">
        <v>8728</v>
      </c>
      <c r="D477" t="s">
        <v>8729</v>
      </c>
    </row>
    <row r="478" spans="1:4" x14ac:dyDescent="0.2">
      <c r="A478" t="s">
        <v>8730</v>
      </c>
      <c r="B478" t="s">
        <v>8731</v>
      </c>
      <c r="C478" t="s">
        <v>8732</v>
      </c>
      <c r="D478" t="s">
        <v>8733</v>
      </c>
    </row>
    <row r="479" spans="1:4" x14ac:dyDescent="0.2">
      <c r="A479" t="s">
        <v>8734</v>
      </c>
      <c r="B479" t="s">
        <v>8735</v>
      </c>
      <c r="C479" t="s">
        <v>8736</v>
      </c>
      <c r="D479" t="s">
        <v>8737</v>
      </c>
    </row>
    <row r="480" spans="1:4" x14ac:dyDescent="0.2">
      <c r="A480" t="s">
        <v>8738</v>
      </c>
      <c r="B480" t="s">
        <v>8739</v>
      </c>
      <c r="C480" t="s">
        <v>8740</v>
      </c>
      <c r="D480" t="s">
        <v>8741</v>
      </c>
    </row>
    <row r="481" spans="1:4" x14ac:dyDescent="0.2">
      <c r="A481" t="s">
        <v>8742</v>
      </c>
      <c r="B481" t="s">
        <v>8743</v>
      </c>
      <c r="C481" t="s">
        <v>8744</v>
      </c>
      <c r="D481" t="s">
        <v>8745</v>
      </c>
    </row>
    <row r="482" spans="1:4" x14ac:dyDescent="0.2">
      <c r="A482" t="s">
        <v>8746</v>
      </c>
      <c r="B482" t="s">
        <v>8747</v>
      </c>
      <c r="C482" t="s">
        <v>8748</v>
      </c>
      <c r="D482" t="s">
        <v>8749</v>
      </c>
    </row>
    <row r="483" spans="1:4" x14ac:dyDescent="0.2">
      <c r="A483" t="s">
        <v>8750</v>
      </c>
      <c r="B483" t="s">
        <v>8751</v>
      </c>
      <c r="C483" t="s">
        <v>8752</v>
      </c>
      <c r="D483" t="s">
        <v>8753</v>
      </c>
    </row>
    <row r="484" spans="1:4" x14ac:dyDescent="0.2">
      <c r="A484" t="s">
        <v>8754</v>
      </c>
      <c r="B484" t="s">
        <v>8755</v>
      </c>
      <c r="C484" t="s">
        <v>8756</v>
      </c>
      <c r="D484" t="s">
        <v>8757</v>
      </c>
    </row>
    <row r="485" spans="1:4" x14ac:dyDescent="0.2">
      <c r="A485" t="s">
        <v>8758</v>
      </c>
      <c r="B485" t="s">
        <v>8759</v>
      </c>
      <c r="C485" t="s">
        <v>8760</v>
      </c>
      <c r="D485" t="s">
        <v>8761</v>
      </c>
    </row>
    <row r="486" spans="1:4" x14ac:dyDescent="0.2">
      <c r="A486" t="s">
        <v>8762</v>
      </c>
      <c r="B486" t="s">
        <v>8763</v>
      </c>
      <c r="C486" t="s">
        <v>8764</v>
      </c>
      <c r="D486" t="s">
        <v>8765</v>
      </c>
    </row>
    <row r="487" spans="1:4" x14ac:dyDescent="0.2">
      <c r="A487" t="s">
        <v>8766</v>
      </c>
      <c r="B487" t="s">
        <v>8767</v>
      </c>
      <c r="C487" t="s">
        <v>8768</v>
      </c>
      <c r="D487" t="s">
        <v>8769</v>
      </c>
    </row>
    <row r="488" spans="1:4" x14ac:dyDescent="0.2">
      <c r="A488" t="s">
        <v>8770</v>
      </c>
      <c r="B488" t="s">
        <v>8771</v>
      </c>
      <c r="C488" t="s">
        <v>8772</v>
      </c>
      <c r="D488" t="s">
        <v>8773</v>
      </c>
    </row>
    <row r="489" spans="1:4" x14ac:dyDescent="0.2">
      <c r="A489" t="s">
        <v>8774</v>
      </c>
      <c r="B489" t="s">
        <v>8775</v>
      </c>
      <c r="C489" t="s">
        <v>8775</v>
      </c>
      <c r="D489" t="s">
        <v>8776</v>
      </c>
    </row>
    <row r="490" spans="1:4" x14ac:dyDescent="0.2">
      <c r="A490" t="s">
        <v>8777</v>
      </c>
      <c r="B490" t="s">
        <v>8778</v>
      </c>
      <c r="C490" t="s">
        <v>8779</v>
      </c>
      <c r="D490" t="s">
        <v>8780</v>
      </c>
    </row>
    <row r="491" spans="1:4" x14ac:dyDescent="0.2">
      <c r="A491" t="s">
        <v>8781</v>
      </c>
      <c r="B491" t="s">
        <v>8782</v>
      </c>
      <c r="C491" t="s">
        <v>8783</v>
      </c>
      <c r="D491" t="s">
        <v>8784</v>
      </c>
    </row>
    <row r="492" spans="1:4" x14ac:dyDescent="0.2">
      <c r="A492" t="s">
        <v>8785</v>
      </c>
      <c r="B492" t="s">
        <v>8786</v>
      </c>
      <c r="C492" t="s">
        <v>8787</v>
      </c>
      <c r="D492" t="s">
        <v>8788</v>
      </c>
    </row>
    <row r="493" spans="1:4" x14ac:dyDescent="0.2">
      <c r="A493" t="s">
        <v>8789</v>
      </c>
      <c r="B493" t="s">
        <v>8790</v>
      </c>
      <c r="C493" t="s">
        <v>8791</v>
      </c>
      <c r="D493" t="s">
        <v>8791</v>
      </c>
    </row>
    <row r="494" spans="1:4" x14ac:dyDescent="0.2">
      <c r="A494" t="s">
        <v>8792</v>
      </c>
      <c r="B494" t="s">
        <v>8793</v>
      </c>
      <c r="C494" t="s">
        <v>8794</v>
      </c>
      <c r="D494" t="s">
        <v>8794</v>
      </c>
    </row>
    <row r="495" spans="1:4" x14ac:dyDescent="0.2">
      <c r="A495" t="s">
        <v>8795</v>
      </c>
      <c r="B495" t="s">
        <v>8796</v>
      </c>
      <c r="C495" t="s">
        <v>8797</v>
      </c>
      <c r="D495" t="s">
        <v>8798</v>
      </c>
    </row>
    <row r="496" spans="1:4" x14ac:dyDescent="0.2">
      <c r="A496" t="s">
        <v>8799</v>
      </c>
      <c r="B496" t="s">
        <v>8800</v>
      </c>
      <c r="C496" t="s">
        <v>8800</v>
      </c>
      <c r="D496" t="s">
        <v>8801</v>
      </c>
    </row>
    <row r="497" spans="1:4" x14ac:dyDescent="0.2">
      <c r="A497" t="s">
        <v>8802</v>
      </c>
      <c r="B497" t="s">
        <v>8803</v>
      </c>
      <c r="C497" t="s">
        <v>8804</v>
      </c>
      <c r="D497" t="s">
        <v>8803</v>
      </c>
    </row>
    <row r="498" spans="1:4" x14ac:dyDescent="0.2">
      <c r="A498" t="s">
        <v>8805</v>
      </c>
      <c r="B498" t="s">
        <v>8806</v>
      </c>
      <c r="C498" t="s">
        <v>8806</v>
      </c>
      <c r="D498" t="s">
        <v>8807</v>
      </c>
    </row>
    <row r="499" spans="1:4" x14ac:dyDescent="0.2">
      <c r="A499" t="s">
        <v>8808</v>
      </c>
      <c r="B499" t="s">
        <v>8809</v>
      </c>
      <c r="C499" t="s">
        <v>8810</v>
      </c>
      <c r="D499" t="s">
        <v>8811</v>
      </c>
    </row>
    <row r="500" spans="1:4" x14ac:dyDescent="0.2">
      <c r="A500" t="s">
        <v>8812</v>
      </c>
      <c r="B500" t="s">
        <v>8813</v>
      </c>
      <c r="C500" t="s">
        <v>8814</v>
      </c>
      <c r="D500" t="s">
        <v>8815</v>
      </c>
    </row>
    <row r="501" spans="1:4" x14ac:dyDescent="0.2">
      <c r="A501" t="s">
        <v>8816</v>
      </c>
      <c r="B501" t="s">
        <v>8817</v>
      </c>
      <c r="C501" t="s">
        <v>8818</v>
      </c>
      <c r="D501" t="s">
        <v>8819</v>
      </c>
    </row>
    <row r="502" spans="1:4" x14ac:dyDescent="0.2">
      <c r="A502" t="s">
        <v>8820</v>
      </c>
      <c r="B502" t="s">
        <v>8821</v>
      </c>
      <c r="C502" t="s">
        <v>8822</v>
      </c>
      <c r="D502" t="s">
        <v>8823</v>
      </c>
    </row>
    <row r="503" spans="1:4" x14ac:dyDescent="0.2">
      <c r="A503" t="s">
        <v>8824</v>
      </c>
      <c r="B503" t="s">
        <v>8825</v>
      </c>
      <c r="C503" t="s">
        <v>8826</v>
      </c>
      <c r="D503" t="s">
        <v>8827</v>
      </c>
    </row>
    <row r="504" spans="1:4" x14ac:dyDescent="0.2">
      <c r="A504" t="s">
        <v>8828</v>
      </c>
      <c r="B504" t="s">
        <v>8829</v>
      </c>
      <c r="C504" t="s">
        <v>8830</v>
      </c>
      <c r="D504" t="s">
        <v>8831</v>
      </c>
    </row>
    <row r="505" spans="1:4" x14ac:dyDescent="0.2">
      <c r="A505" t="s">
        <v>8832</v>
      </c>
      <c r="B505" t="s">
        <v>8833</v>
      </c>
      <c r="C505" t="s">
        <v>8834</v>
      </c>
      <c r="D505" t="s">
        <v>8835</v>
      </c>
    </row>
    <row r="506" spans="1:4" x14ac:dyDescent="0.2">
      <c r="A506" t="s">
        <v>8836</v>
      </c>
      <c r="B506" t="s">
        <v>8837</v>
      </c>
      <c r="C506" t="s">
        <v>8838</v>
      </c>
      <c r="D506" t="s">
        <v>8839</v>
      </c>
    </row>
    <row r="507" spans="1:4" x14ac:dyDescent="0.2">
      <c r="A507" t="s">
        <v>8840</v>
      </c>
      <c r="B507" t="s">
        <v>8841</v>
      </c>
      <c r="C507" t="s">
        <v>8841</v>
      </c>
      <c r="D507" t="s">
        <v>8841</v>
      </c>
    </row>
    <row r="508" spans="1:4" x14ac:dyDescent="0.2">
      <c r="A508" t="s">
        <v>8842</v>
      </c>
      <c r="B508" t="s">
        <v>8843</v>
      </c>
      <c r="C508" t="s">
        <v>8844</v>
      </c>
      <c r="D508" t="s">
        <v>8845</v>
      </c>
    </row>
    <row r="509" spans="1:4" x14ac:dyDescent="0.2">
      <c r="A509" t="s">
        <v>8846</v>
      </c>
      <c r="B509" t="s">
        <v>8847</v>
      </c>
      <c r="C509" t="s">
        <v>8848</v>
      </c>
      <c r="D509" t="s">
        <v>8849</v>
      </c>
    </row>
    <row r="510" spans="1:4" x14ac:dyDescent="0.2">
      <c r="A510" t="s">
        <v>8850</v>
      </c>
      <c r="B510" t="s">
        <v>8851</v>
      </c>
      <c r="C510" t="s">
        <v>8852</v>
      </c>
      <c r="D510" t="s">
        <v>8853</v>
      </c>
    </row>
    <row r="511" spans="1:4" x14ac:dyDescent="0.2">
      <c r="A511" t="s">
        <v>8854</v>
      </c>
      <c r="B511" t="s">
        <v>8855</v>
      </c>
      <c r="C511" t="s">
        <v>8856</v>
      </c>
      <c r="D511" t="s">
        <v>8857</v>
      </c>
    </row>
    <row r="512" spans="1:4" x14ac:dyDescent="0.2">
      <c r="A512" t="s">
        <v>8858</v>
      </c>
      <c r="B512" t="s">
        <v>8859</v>
      </c>
      <c r="C512" t="s">
        <v>8860</v>
      </c>
      <c r="D512" t="s">
        <v>8861</v>
      </c>
    </row>
    <row r="513" spans="1:4" x14ac:dyDescent="0.2">
      <c r="A513" t="s">
        <v>8862</v>
      </c>
      <c r="B513" t="s">
        <v>8863</v>
      </c>
      <c r="C513" t="s">
        <v>8864</v>
      </c>
      <c r="D513" t="s">
        <v>8865</v>
      </c>
    </row>
    <row r="514" spans="1:4" x14ac:dyDescent="0.2">
      <c r="A514" t="s">
        <v>8866</v>
      </c>
      <c r="B514" t="s">
        <v>8867</v>
      </c>
      <c r="C514" t="s">
        <v>8868</v>
      </c>
      <c r="D514" t="s">
        <v>8869</v>
      </c>
    </row>
    <row r="515" spans="1:4" x14ac:dyDescent="0.2">
      <c r="A515" t="s">
        <v>8870</v>
      </c>
      <c r="B515" t="s">
        <v>8871</v>
      </c>
      <c r="C515" t="s">
        <v>8872</v>
      </c>
      <c r="D515" t="s">
        <v>8873</v>
      </c>
    </row>
    <row r="516" spans="1:4" x14ac:dyDescent="0.2">
      <c r="A516" t="s">
        <v>8874</v>
      </c>
      <c r="B516" t="s">
        <v>8875</v>
      </c>
      <c r="C516" t="s">
        <v>8876</v>
      </c>
      <c r="D516" t="s">
        <v>8877</v>
      </c>
    </row>
    <row r="517" spans="1:4" x14ac:dyDescent="0.2">
      <c r="A517" t="s">
        <v>8878</v>
      </c>
      <c r="B517" t="s">
        <v>8879</v>
      </c>
      <c r="C517" t="s">
        <v>8880</v>
      </c>
      <c r="D517" t="s">
        <v>8881</v>
      </c>
    </row>
    <row r="518" spans="1:4" x14ac:dyDescent="0.2">
      <c r="A518" t="s">
        <v>8882</v>
      </c>
      <c r="B518" t="s">
        <v>8883</v>
      </c>
      <c r="C518" t="s">
        <v>8884</v>
      </c>
      <c r="D518" t="s">
        <v>8885</v>
      </c>
    </row>
    <row r="519" spans="1:4" x14ac:dyDescent="0.2">
      <c r="A519" t="s">
        <v>8886</v>
      </c>
      <c r="B519" t="s">
        <v>8887</v>
      </c>
      <c r="C519" t="s">
        <v>8888</v>
      </c>
      <c r="D519" t="s">
        <v>8889</v>
      </c>
    </row>
    <row r="520" spans="1:4" x14ac:dyDescent="0.2">
      <c r="A520" t="s">
        <v>8890</v>
      </c>
      <c r="B520" t="s">
        <v>8891</v>
      </c>
      <c r="C520" t="s">
        <v>8892</v>
      </c>
      <c r="D520" t="s">
        <v>8893</v>
      </c>
    </row>
    <row r="521" spans="1:4" x14ac:dyDescent="0.2">
      <c r="A521" t="s">
        <v>8894</v>
      </c>
      <c r="B521" t="s">
        <v>8895</v>
      </c>
      <c r="C521" t="s">
        <v>8896</v>
      </c>
      <c r="D521" t="s">
        <v>8897</v>
      </c>
    </row>
    <row r="522" spans="1:4" x14ac:dyDescent="0.2">
      <c r="A522" t="s">
        <v>8898</v>
      </c>
      <c r="B522" t="s">
        <v>8899</v>
      </c>
      <c r="C522" t="s">
        <v>8900</v>
      </c>
      <c r="D522" t="s">
        <v>8901</v>
      </c>
    </row>
    <row r="523" spans="1:4" x14ac:dyDescent="0.2">
      <c r="A523" t="s">
        <v>8902</v>
      </c>
      <c r="B523" t="s">
        <v>8903</v>
      </c>
      <c r="C523" t="s">
        <v>8904</v>
      </c>
      <c r="D523" t="s">
        <v>8905</v>
      </c>
    </row>
    <row r="524" spans="1:4" x14ac:dyDescent="0.2">
      <c r="A524" t="s">
        <v>8906</v>
      </c>
      <c r="B524" t="s">
        <v>8907</v>
      </c>
      <c r="C524" t="s">
        <v>8907</v>
      </c>
      <c r="D524" t="s">
        <v>8908</v>
      </c>
    </row>
    <row r="525" spans="1:4" x14ac:dyDescent="0.2">
      <c r="A525" t="s">
        <v>8909</v>
      </c>
      <c r="B525" t="s">
        <v>8910</v>
      </c>
      <c r="C525" t="s">
        <v>8911</v>
      </c>
      <c r="D525" t="s">
        <v>8912</v>
      </c>
    </row>
    <row r="526" spans="1:4" x14ac:dyDescent="0.2">
      <c r="A526" t="s">
        <v>8913</v>
      </c>
      <c r="B526" t="s">
        <v>8914</v>
      </c>
      <c r="C526" t="s">
        <v>8915</v>
      </c>
      <c r="D526" t="s">
        <v>8916</v>
      </c>
    </row>
    <row r="527" spans="1:4" x14ac:dyDescent="0.2">
      <c r="A527" t="s">
        <v>8917</v>
      </c>
      <c r="B527" t="s">
        <v>8918</v>
      </c>
      <c r="C527" t="s">
        <v>8919</v>
      </c>
      <c r="D527" t="s">
        <v>8920</v>
      </c>
    </row>
    <row r="528" spans="1:4" x14ac:dyDescent="0.2">
      <c r="A528" t="s">
        <v>8921</v>
      </c>
      <c r="B528" t="s">
        <v>8922</v>
      </c>
      <c r="C528" t="s">
        <v>8923</v>
      </c>
      <c r="D528" t="s">
        <v>8924</v>
      </c>
    </row>
    <row r="529" spans="1:4" x14ac:dyDescent="0.2">
      <c r="A529" t="s">
        <v>8925</v>
      </c>
      <c r="B529" t="s">
        <v>8926</v>
      </c>
      <c r="C529" t="s">
        <v>8926</v>
      </c>
      <c r="D529" t="s">
        <v>8926</v>
      </c>
    </row>
    <row r="530" spans="1:4" x14ac:dyDescent="0.2">
      <c r="A530" t="s">
        <v>8927</v>
      </c>
      <c r="B530" t="s">
        <v>8928</v>
      </c>
      <c r="C530" t="s">
        <v>8929</v>
      </c>
      <c r="D530" t="s">
        <v>8928</v>
      </c>
    </row>
    <row r="531" spans="1:4" x14ac:dyDescent="0.2">
      <c r="A531" t="s">
        <v>8930</v>
      </c>
      <c r="B531" t="s">
        <v>8931</v>
      </c>
      <c r="C531" t="s">
        <v>8932</v>
      </c>
      <c r="D531" t="s">
        <v>8933</v>
      </c>
    </row>
    <row r="532" spans="1:4" x14ac:dyDescent="0.2">
      <c r="A532" t="s">
        <v>8934</v>
      </c>
      <c r="B532" t="s">
        <v>8935</v>
      </c>
      <c r="C532" t="s">
        <v>8936</v>
      </c>
      <c r="D532" t="s">
        <v>8937</v>
      </c>
    </row>
    <row r="533" spans="1:4" x14ac:dyDescent="0.2">
      <c r="A533" t="s">
        <v>8938</v>
      </c>
      <c r="B533" t="s">
        <v>8939</v>
      </c>
      <c r="C533" t="s">
        <v>8940</v>
      </c>
      <c r="D533" t="s">
        <v>8941</v>
      </c>
    </row>
    <row r="534" spans="1:4" x14ac:dyDescent="0.2">
      <c r="A534" t="s">
        <v>8942</v>
      </c>
      <c r="B534" t="s">
        <v>8943</v>
      </c>
      <c r="C534" t="s">
        <v>8944</v>
      </c>
      <c r="D534" t="s">
        <v>8945</v>
      </c>
    </row>
    <row r="535" spans="1:4" x14ac:dyDescent="0.2">
      <c r="A535" t="s">
        <v>8946</v>
      </c>
      <c r="B535" t="s">
        <v>8947</v>
      </c>
      <c r="C535" t="s">
        <v>8948</v>
      </c>
      <c r="D535" t="s">
        <v>8949</v>
      </c>
    </row>
    <row r="536" spans="1:4" x14ac:dyDescent="0.2">
      <c r="A536" t="s">
        <v>8950</v>
      </c>
      <c r="B536" t="s">
        <v>8951</v>
      </c>
      <c r="C536" t="s">
        <v>8952</v>
      </c>
      <c r="D536" t="s">
        <v>8953</v>
      </c>
    </row>
    <row r="537" spans="1:4" x14ac:dyDescent="0.2">
      <c r="A537" t="s">
        <v>8954</v>
      </c>
      <c r="B537" t="s">
        <v>8955</v>
      </c>
      <c r="C537" t="s">
        <v>8956</v>
      </c>
      <c r="D537" t="s">
        <v>8957</v>
      </c>
    </row>
    <row r="538" spans="1:4" x14ac:dyDescent="0.2">
      <c r="A538" t="s">
        <v>8958</v>
      </c>
      <c r="B538" t="s">
        <v>8959</v>
      </c>
      <c r="C538" t="s">
        <v>8960</v>
      </c>
      <c r="D538" t="s">
        <v>8961</v>
      </c>
    </row>
    <row r="539" spans="1:4" x14ac:dyDescent="0.2">
      <c r="A539" t="s">
        <v>8962</v>
      </c>
      <c r="B539" t="s">
        <v>8963</v>
      </c>
      <c r="C539" t="s">
        <v>8964</v>
      </c>
      <c r="D539" t="s">
        <v>8965</v>
      </c>
    </row>
    <row r="540" spans="1:4" x14ac:dyDescent="0.2">
      <c r="A540" t="s">
        <v>8966</v>
      </c>
      <c r="B540" t="s">
        <v>8967</v>
      </c>
      <c r="C540" t="s">
        <v>8968</v>
      </c>
      <c r="D540" t="s">
        <v>8969</v>
      </c>
    </row>
    <row r="541" spans="1:4" x14ac:dyDescent="0.2">
      <c r="A541" t="s">
        <v>8970</v>
      </c>
      <c r="B541" t="s">
        <v>8971</v>
      </c>
      <c r="C541" t="s">
        <v>8972</v>
      </c>
      <c r="D541" t="s">
        <v>8973</v>
      </c>
    </row>
    <row r="542" spans="1:4" x14ac:dyDescent="0.2">
      <c r="A542" t="s">
        <v>8974</v>
      </c>
      <c r="B542" t="s">
        <v>8975</v>
      </c>
      <c r="C542" t="s">
        <v>8976</v>
      </c>
      <c r="D542" t="s">
        <v>8977</v>
      </c>
    </row>
    <row r="543" spans="1:4" x14ac:dyDescent="0.2">
      <c r="A543" t="s">
        <v>8978</v>
      </c>
      <c r="B543" t="s">
        <v>8979</v>
      </c>
      <c r="C543" t="s">
        <v>8980</v>
      </c>
      <c r="D543" t="s">
        <v>8981</v>
      </c>
    </row>
    <row r="544" spans="1:4" x14ac:dyDescent="0.2">
      <c r="A544" t="s">
        <v>8982</v>
      </c>
      <c r="B544" t="s">
        <v>8983</v>
      </c>
      <c r="C544" t="s">
        <v>8983</v>
      </c>
      <c r="D544" t="s">
        <v>8983</v>
      </c>
    </row>
    <row r="545" spans="1:4" x14ac:dyDescent="0.2">
      <c r="A545" t="s">
        <v>8984</v>
      </c>
      <c r="B545" t="s">
        <v>8985</v>
      </c>
      <c r="C545" t="s">
        <v>8986</v>
      </c>
      <c r="D545" t="s">
        <v>8987</v>
      </c>
    </row>
    <row r="546" spans="1:4" x14ac:dyDescent="0.2">
      <c r="A546" t="s">
        <v>8988</v>
      </c>
      <c r="B546" t="s">
        <v>8989</v>
      </c>
      <c r="C546" t="s">
        <v>8990</v>
      </c>
      <c r="D546" t="s">
        <v>8991</v>
      </c>
    </row>
    <row r="547" spans="1:4" x14ac:dyDescent="0.2">
      <c r="A547" t="s">
        <v>8992</v>
      </c>
      <c r="B547" t="s">
        <v>8993</v>
      </c>
      <c r="C547" t="s">
        <v>8994</v>
      </c>
      <c r="D547" t="s">
        <v>8995</v>
      </c>
    </row>
    <row r="548" spans="1:4" x14ac:dyDescent="0.2">
      <c r="A548" t="s">
        <v>8996</v>
      </c>
      <c r="B548" t="s">
        <v>8997</v>
      </c>
      <c r="C548" t="s">
        <v>8998</v>
      </c>
      <c r="D548" t="s">
        <v>8999</v>
      </c>
    </row>
    <row r="549" spans="1:4" x14ac:dyDescent="0.2">
      <c r="A549" t="s">
        <v>9000</v>
      </c>
      <c r="B549" t="s">
        <v>9001</v>
      </c>
      <c r="C549" t="s">
        <v>9002</v>
      </c>
      <c r="D549" t="s">
        <v>9003</v>
      </c>
    </row>
    <row r="550" spans="1:4" x14ac:dyDescent="0.2">
      <c r="A550" t="s">
        <v>9004</v>
      </c>
      <c r="B550" t="s">
        <v>9005</v>
      </c>
      <c r="C550" t="s">
        <v>9005</v>
      </c>
      <c r="D550" t="s">
        <v>9005</v>
      </c>
    </row>
    <row r="551" spans="1:4" x14ac:dyDescent="0.2">
      <c r="A551" t="s">
        <v>9006</v>
      </c>
      <c r="B551" t="s">
        <v>9007</v>
      </c>
      <c r="C551" t="s">
        <v>9007</v>
      </c>
      <c r="D551" t="s">
        <v>9007</v>
      </c>
    </row>
    <row r="552" spans="1:4" x14ac:dyDescent="0.2">
      <c r="A552" t="s">
        <v>9008</v>
      </c>
      <c r="B552" t="s">
        <v>9009</v>
      </c>
      <c r="C552" t="s">
        <v>9010</v>
      </c>
      <c r="D552" t="s">
        <v>9011</v>
      </c>
    </row>
    <row r="553" spans="1:4" x14ac:dyDescent="0.2">
      <c r="A553" t="s">
        <v>9012</v>
      </c>
      <c r="B553" t="s">
        <v>9013</v>
      </c>
      <c r="C553" t="s">
        <v>9014</v>
      </c>
      <c r="D553" t="s">
        <v>9015</v>
      </c>
    </row>
    <row r="554" spans="1:4" x14ac:dyDescent="0.2">
      <c r="A554" t="s">
        <v>9016</v>
      </c>
      <c r="B554" t="s">
        <v>9017</v>
      </c>
      <c r="C554" t="s">
        <v>9018</v>
      </c>
      <c r="D554" t="s">
        <v>9019</v>
      </c>
    </row>
    <row r="555" spans="1:4" x14ac:dyDescent="0.2">
      <c r="A555" t="s">
        <v>9020</v>
      </c>
      <c r="B555" t="s">
        <v>9021</v>
      </c>
      <c r="C555" t="s">
        <v>9022</v>
      </c>
      <c r="D555" t="s">
        <v>9023</v>
      </c>
    </row>
    <row r="556" spans="1:4" x14ac:dyDescent="0.2">
      <c r="A556" t="s">
        <v>9024</v>
      </c>
      <c r="B556" t="s">
        <v>9025</v>
      </c>
      <c r="C556" t="s">
        <v>9026</v>
      </c>
      <c r="D556" t="s">
        <v>9027</v>
      </c>
    </row>
    <row r="557" spans="1:4" x14ac:dyDescent="0.2">
      <c r="A557" t="s">
        <v>9028</v>
      </c>
      <c r="B557" t="s">
        <v>9029</v>
      </c>
      <c r="C557" t="s">
        <v>9030</v>
      </c>
      <c r="D557" t="s">
        <v>9031</v>
      </c>
    </row>
    <row r="558" spans="1:4" x14ac:dyDescent="0.2">
      <c r="A558" t="s">
        <v>9032</v>
      </c>
      <c r="B558" t="s">
        <v>9033</v>
      </c>
      <c r="C558" t="s">
        <v>9034</v>
      </c>
      <c r="D558" t="s">
        <v>9035</v>
      </c>
    </row>
    <row r="559" spans="1:4" x14ac:dyDescent="0.2">
      <c r="A559" t="s">
        <v>9036</v>
      </c>
      <c r="B559" t="s">
        <v>9037</v>
      </c>
      <c r="C559" t="s">
        <v>9038</v>
      </c>
      <c r="D559" t="s">
        <v>9039</v>
      </c>
    </row>
    <row r="560" spans="1:4" x14ac:dyDescent="0.2">
      <c r="A560" t="s">
        <v>9040</v>
      </c>
      <c r="B560" t="s">
        <v>9041</v>
      </c>
      <c r="C560" t="s">
        <v>9042</v>
      </c>
      <c r="D560" t="s">
        <v>9043</v>
      </c>
    </row>
    <row r="561" spans="1:4" x14ac:dyDescent="0.2">
      <c r="A561" t="s">
        <v>9044</v>
      </c>
      <c r="B561" t="s">
        <v>9045</v>
      </c>
      <c r="C561" t="s">
        <v>9046</v>
      </c>
      <c r="D561" t="s">
        <v>9047</v>
      </c>
    </row>
    <row r="562" spans="1:4" x14ac:dyDescent="0.2">
      <c r="A562" t="s">
        <v>9048</v>
      </c>
      <c r="B562" t="s">
        <v>9049</v>
      </c>
      <c r="C562" t="s">
        <v>9050</v>
      </c>
      <c r="D562" t="s">
        <v>9051</v>
      </c>
    </row>
    <row r="563" spans="1:4" x14ac:dyDescent="0.2">
      <c r="A563" t="s">
        <v>9052</v>
      </c>
      <c r="B563" t="s">
        <v>9053</v>
      </c>
      <c r="C563" t="s">
        <v>9054</v>
      </c>
      <c r="D563" t="s">
        <v>9055</v>
      </c>
    </row>
    <row r="564" spans="1:4" x14ac:dyDescent="0.2">
      <c r="A564" t="s">
        <v>9056</v>
      </c>
      <c r="B564" t="s">
        <v>9057</v>
      </c>
      <c r="C564" t="s">
        <v>9058</v>
      </c>
      <c r="D564" t="s">
        <v>9059</v>
      </c>
    </row>
    <row r="565" spans="1:4" x14ac:dyDescent="0.2">
      <c r="A565" t="s">
        <v>9060</v>
      </c>
      <c r="B565" t="s">
        <v>9061</v>
      </c>
      <c r="C565" t="s">
        <v>9062</v>
      </c>
      <c r="D565" t="s">
        <v>9063</v>
      </c>
    </row>
    <row r="566" spans="1:4" x14ac:dyDescent="0.2">
      <c r="A566" t="s">
        <v>9064</v>
      </c>
      <c r="B566" t="s">
        <v>9065</v>
      </c>
      <c r="C566" t="s">
        <v>9066</v>
      </c>
      <c r="D566" t="s">
        <v>9067</v>
      </c>
    </row>
    <row r="567" spans="1:4" x14ac:dyDescent="0.2">
      <c r="A567" t="s">
        <v>9068</v>
      </c>
      <c r="B567" t="s">
        <v>9069</v>
      </c>
      <c r="C567" t="s">
        <v>9070</v>
      </c>
      <c r="D567" t="s">
        <v>9071</v>
      </c>
    </row>
    <row r="568" spans="1:4" x14ac:dyDescent="0.2">
      <c r="A568" t="s">
        <v>9072</v>
      </c>
      <c r="B568" t="s">
        <v>9073</v>
      </c>
      <c r="C568" t="s">
        <v>9074</v>
      </c>
      <c r="D568" t="s">
        <v>9075</v>
      </c>
    </row>
    <row r="569" spans="1:4" x14ac:dyDescent="0.2">
      <c r="A569" t="s">
        <v>9076</v>
      </c>
      <c r="B569" t="s">
        <v>9077</v>
      </c>
      <c r="C569" t="s">
        <v>9078</v>
      </c>
      <c r="D569" t="s">
        <v>9079</v>
      </c>
    </row>
    <row r="570" spans="1:4" x14ac:dyDescent="0.2">
      <c r="A570" t="s">
        <v>9080</v>
      </c>
      <c r="B570" t="s">
        <v>9081</v>
      </c>
      <c r="C570" t="s">
        <v>9082</v>
      </c>
      <c r="D570" t="s">
        <v>9083</v>
      </c>
    </row>
    <row r="571" spans="1:4" x14ac:dyDescent="0.2">
      <c r="A571" t="s">
        <v>9084</v>
      </c>
      <c r="B571" t="s">
        <v>9085</v>
      </c>
      <c r="C571" t="s">
        <v>9086</v>
      </c>
      <c r="D571" t="s">
        <v>9087</v>
      </c>
    </row>
    <row r="572" spans="1:4" x14ac:dyDescent="0.2">
      <c r="A572" t="s">
        <v>9088</v>
      </c>
      <c r="B572" t="s">
        <v>9089</v>
      </c>
      <c r="C572" t="s">
        <v>9090</v>
      </c>
      <c r="D572" t="s">
        <v>9091</v>
      </c>
    </row>
    <row r="573" spans="1:4" x14ac:dyDescent="0.2">
      <c r="A573" t="s">
        <v>9092</v>
      </c>
      <c r="B573" t="s">
        <v>9093</v>
      </c>
      <c r="C573" t="s">
        <v>9094</v>
      </c>
      <c r="D573" t="s">
        <v>9095</v>
      </c>
    </row>
    <row r="574" spans="1:4" x14ac:dyDescent="0.2">
      <c r="A574" t="s">
        <v>9096</v>
      </c>
      <c r="B574" t="s">
        <v>9097</v>
      </c>
      <c r="C574" t="s">
        <v>9098</v>
      </c>
      <c r="D574" t="s">
        <v>9099</v>
      </c>
    </row>
    <row r="575" spans="1:4" x14ac:dyDescent="0.2">
      <c r="A575" t="s">
        <v>9100</v>
      </c>
      <c r="B575" t="s">
        <v>9101</v>
      </c>
      <c r="C575" t="s">
        <v>9102</v>
      </c>
      <c r="D575" t="s">
        <v>9103</v>
      </c>
    </row>
    <row r="576" spans="1:4" x14ac:dyDescent="0.2">
      <c r="A576" t="s">
        <v>9104</v>
      </c>
      <c r="B576" t="s">
        <v>9105</v>
      </c>
      <c r="C576" t="s">
        <v>9106</v>
      </c>
      <c r="D576" t="s">
        <v>9107</v>
      </c>
    </row>
    <row r="577" spans="1:4" x14ac:dyDescent="0.2">
      <c r="A577" t="s">
        <v>9108</v>
      </c>
      <c r="B577" t="s">
        <v>9109</v>
      </c>
      <c r="C577" t="s">
        <v>9110</v>
      </c>
      <c r="D577" t="s">
        <v>9111</v>
      </c>
    </row>
    <row r="578" spans="1:4" x14ac:dyDescent="0.2">
      <c r="A578" t="s">
        <v>9112</v>
      </c>
      <c r="B578" t="s">
        <v>9113</v>
      </c>
      <c r="C578" t="s">
        <v>9114</v>
      </c>
      <c r="D578" t="s">
        <v>9115</v>
      </c>
    </row>
    <row r="579" spans="1:4" x14ac:dyDescent="0.2">
      <c r="A579" t="s">
        <v>9116</v>
      </c>
      <c r="B579" t="s">
        <v>9117</v>
      </c>
      <c r="C579" t="s">
        <v>9118</v>
      </c>
      <c r="D579" t="s">
        <v>9119</v>
      </c>
    </row>
    <row r="580" spans="1:4" x14ac:dyDescent="0.2">
      <c r="A580" t="s">
        <v>9120</v>
      </c>
      <c r="B580" t="s">
        <v>9121</v>
      </c>
      <c r="C580" t="s">
        <v>9122</v>
      </c>
      <c r="D580" t="s">
        <v>9123</v>
      </c>
    </row>
    <row r="581" spans="1:4" x14ac:dyDescent="0.2">
      <c r="A581" t="s">
        <v>9124</v>
      </c>
      <c r="B581" t="s">
        <v>9125</v>
      </c>
      <c r="C581" t="s">
        <v>9125</v>
      </c>
      <c r="D581" t="s">
        <v>9126</v>
      </c>
    </row>
    <row r="582" spans="1:4" x14ac:dyDescent="0.2">
      <c r="A582" t="s">
        <v>9127</v>
      </c>
      <c r="B582" t="s">
        <v>9128</v>
      </c>
      <c r="C582" t="s">
        <v>9129</v>
      </c>
      <c r="D582" t="s">
        <v>9130</v>
      </c>
    </row>
    <row r="583" spans="1:4" x14ac:dyDescent="0.2">
      <c r="A583" t="s">
        <v>9131</v>
      </c>
      <c r="B583" t="s">
        <v>9132</v>
      </c>
      <c r="C583" t="s">
        <v>9133</v>
      </c>
      <c r="D583" t="s">
        <v>9134</v>
      </c>
    </row>
    <row r="584" spans="1:4" x14ac:dyDescent="0.2">
      <c r="A584" t="s">
        <v>9135</v>
      </c>
      <c r="B584" t="s">
        <v>9136</v>
      </c>
      <c r="C584" t="s">
        <v>9137</v>
      </c>
      <c r="D584" t="s">
        <v>9138</v>
      </c>
    </row>
    <row r="585" spans="1:4" x14ac:dyDescent="0.2">
      <c r="A585" t="s">
        <v>9139</v>
      </c>
      <c r="B585" t="s">
        <v>9140</v>
      </c>
      <c r="C585" t="s">
        <v>9141</v>
      </c>
      <c r="D585" t="s">
        <v>9142</v>
      </c>
    </row>
    <row r="586" spans="1:4" x14ac:dyDescent="0.2">
      <c r="A586" t="s">
        <v>9143</v>
      </c>
      <c r="B586" t="s">
        <v>9144</v>
      </c>
      <c r="C586" t="s">
        <v>9145</v>
      </c>
      <c r="D586" t="s">
        <v>9146</v>
      </c>
    </row>
    <row r="587" spans="1:4" x14ac:dyDescent="0.2">
      <c r="A587" t="s">
        <v>9147</v>
      </c>
      <c r="B587" t="s">
        <v>9148</v>
      </c>
      <c r="C587" t="s">
        <v>9149</v>
      </c>
      <c r="D587" t="s">
        <v>9150</v>
      </c>
    </row>
    <row r="588" spans="1:4" x14ac:dyDescent="0.2">
      <c r="A588" t="s">
        <v>9151</v>
      </c>
      <c r="B588" t="s">
        <v>9152</v>
      </c>
      <c r="C588" t="s">
        <v>9153</v>
      </c>
      <c r="D588" t="s">
        <v>9154</v>
      </c>
    </row>
    <row r="589" spans="1:4" x14ac:dyDescent="0.2">
      <c r="A589" t="s">
        <v>9155</v>
      </c>
      <c r="B589" t="s">
        <v>9156</v>
      </c>
      <c r="C589" t="s">
        <v>9156</v>
      </c>
      <c r="D589" t="s">
        <v>9157</v>
      </c>
    </row>
    <row r="590" spans="1:4" x14ac:dyDescent="0.2">
      <c r="A590" t="s">
        <v>9158</v>
      </c>
      <c r="B590" t="s">
        <v>9159</v>
      </c>
      <c r="C590" t="s">
        <v>9160</v>
      </c>
      <c r="D590" t="s">
        <v>9161</v>
      </c>
    </row>
    <row r="591" spans="1:4" x14ac:dyDescent="0.2">
      <c r="A591" t="s">
        <v>9162</v>
      </c>
      <c r="B591" t="s">
        <v>9163</v>
      </c>
      <c r="C591" t="s">
        <v>9164</v>
      </c>
      <c r="D591" t="s">
        <v>9165</v>
      </c>
    </row>
    <row r="592" spans="1:4" x14ac:dyDescent="0.2">
      <c r="A592" t="s">
        <v>9166</v>
      </c>
      <c r="B592" t="s">
        <v>9167</v>
      </c>
      <c r="C592" t="s">
        <v>9168</v>
      </c>
      <c r="D592" t="s">
        <v>9169</v>
      </c>
    </row>
    <row r="593" spans="1:4" x14ac:dyDescent="0.2">
      <c r="A593" t="s">
        <v>9170</v>
      </c>
      <c r="B593" t="s">
        <v>9171</v>
      </c>
      <c r="C593" t="s">
        <v>9172</v>
      </c>
      <c r="D593" t="s">
        <v>9173</v>
      </c>
    </row>
    <row r="594" spans="1:4" x14ac:dyDescent="0.2">
      <c r="A594" t="s">
        <v>9174</v>
      </c>
      <c r="B594" t="s">
        <v>9175</v>
      </c>
      <c r="C594" t="s">
        <v>9176</v>
      </c>
      <c r="D594" t="s">
        <v>9177</v>
      </c>
    </row>
    <row r="595" spans="1:4" x14ac:dyDescent="0.2">
      <c r="A595" t="s">
        <v>9178</v>
      </c>
      <c r="B595" t="s">
        <v>9179</v>
      </c>
      <c r="C595" t="s">
        <v>9180</v>
      </c>
      <c r="D595" t="s">
        <v>9181</v>
      </c>
    </row>
    <row r="596" spans="1:4" x14ac:dyDescent="0.2">
      <c r="A596" t="s">
        <v>9182</v>
      </c>
      <c r="B596" t="s">
        <v>9183</v>
      </c>
      <c r="C596" t="s">
        <v>9184</v>
      </c>
      <c r="D596" t="s">
        <v>9185</v>
      </c>
    </row>
    <row r="597" spans="1:4" x14ac:dyDescent="0.2">
      <c r="A597" t="s">
        <v>9186</v>
      </c>
      <c r="B597" t="s">
        <v>9187</v>
      </c>
      <c r="C597" t="s">
        <v>9188</v>
      </c>
      <c r="D597" t="s">
        <v>9189</v>
      </c>
    </row>
    <row r="598" spans="1:4" x14ac:dyDescent="0.2">
      <c r="A598" t="s">
        <v>9190</v>
      </c>
      <c r="B598" t="s">
        <v>9191</v>
      </c>
      <c r="C598" t="s">
        <v>9192</v>
      </c>
      <c r="D598" t="s">
        <v>9193</v>
      </c>
    </row>
    <row r="599" spans="1:4" x14ac:dyDescent="0.2">
      <c r="A599" t="s">
        <v>9194</v>
      </c>
      <c r="B599" t="s">
        <v>9195</v>
      </c>
      <c r="C599" t="s">
        <v>9196</v>
      </c>
      <c r="D599" t="s">
        <v>9197</v>
      </c>
    </row>
    <row r="600" spans="1:4" x14ac:dyDescent="0.2">
      <c r="A600" t="s">
        <v>9198</v>
      </c>
      <c r="B600" t="s">
        <v>9199</v>
      </c>
      <c r="C600" t="s">
        <v>9200</v>
      </c>
      <c r="D600" t="s">
        <v>9201</v>
      </c>
    </row>
    <row r="601" spans="1:4" x14ac:dyDescent="0.2">
      <c r="A601" t="s">
        <v>9202</v>
      </c>
      <c r="B601" t="s">
        <v>9203</v>
      </c>
      <c r="C601" t="s">
        <v>9204</v>
      </c>
      <c r="D601" t="s">
        <v>9205</v>
      </c>
    </row>
    <row r="602" spans="1:4" x14ac:dyDescent="0.2">
      <c r="A602" t="s">
        <v>9206</v>
      </c>
      <c r="B602" t="s">
        <v>9207</v>
      </c>
      <c r="C602" t="s">
        <v>9208</v>
      </c>
      <c r="D602" t="s">
        <v>9209</v>
      </c>
    </row>
    <row r="603" spans="1:4" x14ac:dyDescent="0.2">
      <c r="A603" t="s">
        <v>9210</v>
      </c>
      <c r="B603" t="s">
        <v>9211</v>
      </c>
      <c r="C603" t="s">
        <v>9212</v>
      </c>
      <c r="D603" t="s">
        <v>9213</v>
      </c>
    </row>
    <row r="604" spans="1:4" x14ac:dyDescent="0.2">
      <c r="A604" t="s">
        <v>9214</v>
      </c>
      <c r="B604" t="s">
        <v>9215</v>
      </c>
      <c r="C604" t="s">
        <v>9216</v>
      </c>
      <c r="D604" t="s">
        <v>9217</v>
      </c>
    </row>
    <row r="605" spans="1:4" x14ac:dyDescent="0.2">
      <c r="A605" t="s">
        <v>9218</v>
      </c>
      <c r="B605" t="s">
        <v>9219</v>
      </c>
      <c r="C605" t="s">
        <v>9220</v>
      </c>
      <c r="D605" t="s">
        <v>9221</v>
      </c>
    </row>
    <row r="606" spans="1:4" x14ac:dyDescent="0.2">
      <c r="A606" t="s">
        <v>9222</v>
      </c>
      <c r="B606" t="s">
        <v>9223</v>
      </c>
      <c r="C606" t="s">
        <v>9224</v>
      </c>
      <c r="D606" t="s">
        <v>9225</v>
      </c>
    </row>
    <row r="607" spans="1:4" x14ac:dyDescent="0.2">
      <c r="A607" t="s">
        <v>9226</v>
      </c>
      <c r="B607" t="s">
        <v>9227</v>
      </c>
      <c r="C607" t="s">
        <v>9228</v>
      </c>
      <c r="D607" t="s">
        <v>9229</v>
      </c>
    </row>
    <row r="608" spans="1:4" x14ac:dyDescent="0.2">
      <c r="A608" t="s">
        <v>9230</v>
      </c>
      <c r="B608" t="s">
        <v>9231</v>
      </c>
      <c r="C608" t="s">
        <v>9232</v>
      </c>
      <c r="D608" t="s">
        <v>9233</v>
      </c>
    </row>
    <row r="609" spans="1:4" x14ac:dyDescent="0.2">
      <c r="A609" t="s">
        <v>9234</v>
      </c>
      <c r="B609" t="s">
        <v>9235</v>
      </c>
      <c r="C609" t="s">
        <v>9236</v>
      </c>
      <c r="D609" t="s">
        <v>9237</v>
      </c>
    </row>
    <row r="610" spans="1:4" x14ac:dyDescent="0.2">
      <c r="A610" t="s">
        <v>9238</v>
      </c>
      <c r="B610" t="s">
        <v>9239</v>
      </c>
      <c r="C610" t="s">
        <v>9240</v>
      </c>
      <c r="D610" t="s">
        <v>9241</v>
      </c>
    </row>
    <row r="611" spans="1:4" x14ac:dyDescent="0.2">
      <c r="A611" t="s">
        <v>9242</v>
      </c>
      <c r="B611" t="s">
        <v>9243</v>
      </c>
      <c r="C611" t="s">
        <v>9244</v>
      </c>
      <c r="D611" t="s">
        <v>9245</v>
      </c>
    </row>
    <row r="612" spans="1:4" x14ac:dyDescent="0.2">
      <c r="A612" t="s">
        <v>9246</v>
      </c>
      <c r="B612" t="s">
        <v>9247</v>
      </c>
      <c r="C612" t="s">
        <v>9248</v>
      </c>
      <c r="D612" t="s">
        <v>9249</v>
      </c>
    </row>
    <row r="613" spans="1:4" x14ac:dyDescent="0.2">
      <c r="A613" t="s">
        <v>9250</v>
      </c>
      <c r="B613" t="s">
        <v>9251</v>
      </c>
      <c r="C613" t="s">
        <v>9252</v>
      </c>
      <c r="D613" t="s">
        <v>9253</v>
      </c>
    </row>
    <row r="614" spans="1:4" x14ac:dyDescent="0.2">
      <c r="A614" t="s">
        <v>9254</v>
      </c>
      <c r="B614" t="s">
        <v>9255</v>
      </c>
      <c r="C614" t="s">
        <v>9256</v>
      </c>
      <c r="D614" t="s">
        <v>9257</v>
      </c>
    </row>
    <row r="615" spans="1:4" x14ac:dyDescent="0.2">
      <c r="A615" t="s">
        <v>9258</v>
      </c>
      <c r="B615" t="s">
        <v>9259</v>
      </c>
      <c r="C615" t="s">
        <v>9260</v>
      </c>
      <c r="D615" t="s">
        <v>9261</v>
      </c>
    </row>
    <row r="616" spans="1:4" x14ac:dyDescent="0.2">
      <c r="A616" t="s">
        <v>9262</v>
      </c>
      <c r="B616" t="s">
        <v>9263</v>
      </c>
      <c r="C616" t="s">
        <v>9264</v>
      </c>
      <c r="D616" t="s">
        <v>9265</v>
      </c>
    </row>
    <row r="617" spans="1:4" x14ac:dyDescent="0.2">
      <c r="A617" t="s">
        <v>9266</v>
      </c>
      <c r="B617" t="s">
        <v>9267</v>
      </c>
      <c r="C617" t="s">
        <v>9268</v>
      </c>
      <c r="D617" t="s">
        <v>9269</v>
      </c>
    </row>
    <row r="618" spans="1:4" x14ac:dyDescent="0.2">
      <c r="A618" t="s">
        <v>9270</v>
      </c>
      <c r="B618" t="s">
        <v>9271</v>
      </c>
      <c r="C618" t="s">
        <v>9272</v>
      </c>
      <c r="D618" t="s">
        <v>9273</v>
      </c>
    </row>
    <row r="619" spans="1:4" x14ac:dyDescent="0.2">
      <c r="A619" t="s">
        <v>9274</v>
      </c>
      <c r="B619" t="s">
        <v>9275</v>
      </c>
      <c r="C619" t="s">
        <v>9276</v>
      </c>
      <c r="D619" t="s">
        <v>9277</v>
      </c>
    </row>
    <row r="620" spans="1:4" x14ac:dyDescent="0.2">
      <c r="A620" t="s">
        <v>9278</v>
      </c>
      <c r="B620" t="s">
        <v>9279</v>
      </c>
      <c r="C620" t="s">
        <v>9280</v>
      </c>
      <c r="D620" t="s">
        <v>9281</v>
      </c>
    </row>
    <row r="621" spans="1:4" x14ac:dyDescent="0.2">
      <c r="A621" t="s">
        <v>9282</v>
      </c>
      <c r="B621" t="s">
        <v>9283</v>
      </c>
      <c r="C621" t="s">
        <v>9284</v>
      </c>
      <c r="D621" t="s">
        <v>9285</v>
      </c>
    </row>
    <row r="622" spans="1:4" x14ac:dyDescent="0.2">
      <c r="A622" t="s">
        <v>9286</v>
      </c>
      <c r="B622" t="s">
        <v>9287</v>
      </c>
      <c r="C622" t="s">
        <v>9288</v>
      </c>
      <c r="D622" t="s">
        <v>9289</v>
      </c>
    </row>
    <row r="623" spans="1:4" x14ac:dyDescent="0.2">
      <c r="A623" t="s">
        <v>9290</v>
      </c>
      <c r="B623" t="s">
        <v>9291</v>
      </c>
      <c r="C623" t="s">
        <v>9292</v>
      </c>
      <c r="D623" t="s">
        <v>9293</v>
      </c>
    </row>
    <row r="624" spans="1:4" x14ac:dyDescent="0.2">
      <c r="A624" t="s">
        <v>9294</v>
      </c>
      <c r="B624" t="s">
        <v>9295</v>
      </c>
      <c r="C624" t="s">
        <v>9296</v>
      </c>
      <c r="D624" t="s">
        <v>9297</v>
      </c>
    </row>
    <row r="625" spans="1:4" x14ac:dyDescent="0.2">
      <c r="A625" t="s">
        <v>9298</v>
      </c>
      <c r="B625" t="s">
        <v>9299</v>
      </c>
      <c r="C625" t="s">
        <v>9300</v>
      </c>
      <c r="D625" t="s">
        <v>9301</v>
      </c>
    </row>
    <row r="626" spans="1:4" x14ac:dyDescent="0.2">
      <c r="A626" t="s">
        <v>9302</v>
      </c>
      <c r="B626" t="s">
        <v>9303</v>
      </c>
      <c r="C626" t="s">
        <v>9304</v>
      </c>
      <c r="D626" t="s">
        <v>9305</v>
      </c>
    </row>
    <row r="627" spans="1:4" x14ac:dyDescent="0.2">
      <c r="A627" t="s">
        <v>9306</v>
      </c>
      <c r="B627" t="s">
        <v>9307</v>
      </c>
      <c r="C627" t="s">
        <v>9308</v>
      </c>
      <c r="D627" t="s">
        <v>9309</v>
      </c>
    </row>
    <row r="628" spans="1:4" x14ac:dyDescent="0.2">
      <c r="A628" t="s">
        <v>9310</v>
      </c>
      <c r="B628" t="s">
        <v>9311</v>
      </c>
      <c r="C628" t="s">
        <v>9312</v>
      </c>
      <c r="D628" t="s">
        <v>9313</v>
      </c>
    </row>
    <row r="629" spans="1:4" x14ac:dyDescent="0.2">
      <c r="A629" t="s">
        <v>9314</v>
      </c>
      <c r="B629" t="s">
        <v>9315</v>
      </c>
      <c r="C629" t="s">
        <v>9316</v>
      </c>
      <c r="D629" t="s">
        <v>9317</v>
      </c>
    </row>
    <row r="630" spans="1:4" x14ac:dyDescent="0.2">
      <c r="A630" t="s">
        <v>9318</v>
      </c>
      <c r="B630" t="s">
        <v>9319</v>
      </c>
      <c r="C630" t="s">
        <v>9320</v>
      </c>
      <c r="D630" t="s">
        <v>9321</v>
      </c>
    </row>
    <row r="631" spans="1:4" x14ac:dyDescent="0.2">
      <c r="A631" t="s">
        <v>9322</v>
      </c>
      <c r="B631" t="s">
        <v>9323</v>
      </c>
      <c r="C631" t="s">
        <v>9324</v>
      </c>
      <c r="D631" t="s">
        <v>9325</v>
      </c>
    </row>
    <row r="632" spans="1:4" x14ac:dyDescent="0.2">
      <c r="A632" t="s">
        <v>9326</v>
      </c>
      <c r="B632" t="s">
        <v>9327</v>
      </c>
      <c r="C632" t="s">
        <v>9328</v>
      </c>
      <c r="D632" t="s">
        <v>9329</v>
      </c>
    </row>
    <row r="633" spans="1:4" x14ac:dyDescent="0.2">
      <c r="A633" t="s">
        <v>9330</v>
      </c>
      <c r="B633" t="s">
        <v>9331</v>
      </c>
      <c r="C633" t="s">
        <v>9332</v>
      </c>
      <c r="D633" t="s">
        <v>9333</v>
      </c>
    </row>
    <row r="634" spans="1:4" x14ac:dyDescent="0.2">
      <c r="A634" t="s">
        <v>9334</v>
      </c>
      <c r="B634" t="s">
        <v>9335</v>
      </c>
      <c r="C634" t="s">
        <v>9336</v>
      </c>
      <c r="D634" t="s">
        <v>9337</v>
      </c>
    </row>
    <row r="635" spans="1:4" x14ac:dyDescent="0.2">
      <c r="A635" t="s">
        <v>9338</v>
      </c>
      <c r="B635" t="s">
        <v>9339</v>
      </c>
      <c r="C635" t="s">
        <v>9340</v>
      </c>
      <c r="D635" t="s">
        <v>9341</v>
      </c>
    </row>
    <row r="636" spans="1:4" x14ac:dyDescent="0.2">
      <c r="A636" t="s">
        <v>9342</v>
      </c>
      <c r="B636" t="s">
        <v>9343</v>
      </c>
      <c r="C636" t="s">
        <v>9344</v>
      </c>
      <c r="D636" t="s">
        <v>9345</v>
      </c>
    </row>
    <row r="637" spans="1:4" x14ac:dyDescent="0.2">
      <c r="A637" t="s">
        <v>9346</v>
      </c>
      <c r="B637" t="s">
        <v>9347</v>
      </c>
      <c r="C637" t="s">
        <v>9348</v>
      </c>
      <c r="D637" t="s">
        <v>9349</v>
      </c>
    </row>
    <row r="638" spans="1:4" x14ac:dyDescent="0.2">
      <c r="A638" t="s">
        <v>9350</v>
      </c>
      <c r="B638" t="s">
        <v>9351</v>
      </c>
      <c r="C638" t="s">
        <v>9352</v>
      </c>
      <c r="D638" t="s">
        <v>9353</v>
      </c>
    </row>
    <row r="639" spans="1:4" x14ac:dyDescent="0.2">
      <c r="A639" t="s">
        <v>9354</v>
      </c>
      <c r="B639" t="s">
        <v>9355</v>
      </c>
      <c r="C639" t="s">
        <v>9356</v>
      </c>
      <c r="D639" t="s">
        <v>9357</v>
      </c>
    </row>
    <row r="640" spans="1:4" x14ac:dyDescent="0.2">
      <c r="A640" t="s">
        <v>9358</v>
      </c>
      <c r="B640" t="s">
        <v>9359</v>
      </c>
      <c r="C640" t="s">
        <v>9360</v>
      </c>
      <c r="D640" t="s">
        <v>9361</v>
      </c>
    </row>
    <row r="641" spans="1:4" x14ac:dyDescent="0.2">
      <c r="A641" t="s">
        <v>9362</v>
      </c>
      <c r="B641" t="s">
        <v>9363</v>
      </c>
      <c r="C641" t="s">
        <v>9364</v>
      </c>
      <c r="D641" t="s">
        <v>9365</v>
      </c>
    </row>
    <row r="642" spans="1:4" x14ac:dyDescent="0.2">
      <c r="A642" t="s">
        <v>9366</v>
      </c>
      <c r="B642" t="s">
        <v>9367</v>
      </c>
      <c r="C642" t="s">
        <v>9368</v>
      </c>
      <c r="D642" t="s">
        <v>9369</v>
      </c>
    </row>
    <row r="643" spans="1:4" x14ac:dyDescent="0.2">
      <c r="A643" t="s">
        <v>9370</v>
      </c>
      <c r="B643" t="s">
        <v>9371</v>
      </c>
      <c r="C643" t="s">
        <v>9372</v>
      </c>
      <c r="D643" t="s">
        <v>9373</v>
      </c>
    </row>
    <row r="644" spans="1:4" x14ac:dyDescent="0.2">
      <c r="A644" t="s">
        <v>9374</v>
      </c>
      <c r="B644" t="s">
        <v>9375</v>
      </c>
      <c r="C644" t="s">
        <v>9376</v>
      </c>
      <c r="D644" t="s">
        <v>9377</v>
      </c>
    </row>
    <row r="645" spans="1:4" x14ac:dyDescent="0.2">
      <c r="A645" t="s">
        <v>9378</v>
      </c>
      <c r="B645" t="s">
        <v>9379</v>
      </c>
      <c r="C645" t="s">
        <v>9380</v>
      </c>
      <c r="D645" t="s">
        <v>9381</v>
      </c>
    </row>
    <row r="646" spans="1:4" x14ac:dyDescent="0.2">
      <c r="A646" t="s">
        <v>9382</v>
      </c>
      <c r="B646" t="s">
        <v>9383</v>
      </c>
      <c r="C646" t="s">
        <v>9384</v>
      </c>
      <c r="D646" t="s">
        <v>9385</v>
      </c>
    </row>
    <row r="647" spans="1:4" x14ac:dyDescent="0.2">
      <c r="A647" t="s">
        <v>9386</v>
      </c>
      <c r="B647" t="s">
        <v>9387</v>
      </c>
      <c r="C647" t="s">
        <v>9388</v>
      </c>
      <c r="D647" t="s">
        <v>9389</v>
      </c>
    </row>
    <row r="648" spans="1:4" x14ac:dyDescent="0.2">
      <c r="A648" t="s">
        <v>9390</v>
      </c>
      <c r="B648" t="s">
        <v>9391</v>
      </c>
      <c r="C648" t="s">
        <v>9392</v>
      </c>
      <c r="D648" t="s">
        <v>9393</v>
      </c>
    </row>
    <row r="649" spans="1:4" x14ac:dyDescent="0.2">
      <c r="A649" t="s">
        <v>9394</v>
      </c>
      <c r="B649" t="s">
        <v>9395</v>
      </c>
      <c r="C649" t="s">
        <v>9396</v>
      </c>
      <c r="D649" t="s">
        <v>9397</v>
      </c>
    </row>
    <row r="650" spans="1:4" x14ac:dyDescent="0.2">
      <c r="A650" t="s">
        <v>9398</v>
      </c>
      <c r="B650" t="s">
        <v>9399</v>
      </c>
      <c r="C650" t="s">
        <v>9400</v>
      </c>
      <c r="D650" t="s">
        <v>9401</v>
      </c>
    </row>
    <row r="651" spans="1:4" x14ac:dyDescent="0.2">
      <c r="A651" t="s">
        <v>9402</v>
      </c>
      <c r="B651" t="s">
        <v>9403</v>
      </c>
      <c r="C651" t="s">
        <v>9404</v>
      </c>
      <c r="D651" t="s">
        <v>9405</v>
      </c>
    </row>
    <row r="652" spans="1:4" x14ac:dyDescent="0.2">
      <c r="A652" t="s">
        <v>9406</v>
      </c>
      <c r="B652" t="s">
        <v>9407</v>
      </c>
      <c r="C652" t="s">
        <v>9408</v>
      </c>
      <c r="D652" t="s">
        <v>9409</v>
      </c>
    </row>
    <row r="653" spans="1:4" x14ac:dyDescent="0.2">
      <c r="A653" t="s">
        <v>9410</v>
      </c>
      <c r="B653" t="s">
        <v>9411</v>
      </c>
      <c r="C653" t="s">
        <v>9412</v>
      </c>
      <c r="D653" t="s">
        <v>9413</v>
      </c>
    </row>
    <row r="654" spans="1:4" x14ac:dyDescent="0.2">
      <c r="A654" t="s">
        <v>9414</v>
      </c>
      <c r="B654" t="s">
        <v>9415</v>
      </c>
      <c r="C654" t="s">
        <v>9416</v>
      </c>
      <c r="D654" t="s">
        <v>9417</v>
      </c>
    </row>
    <row r="655" spans="1:4" x14ac:dyDescent="0.2">
      <c r="A655" t="s">
        <v>9418</v>
      </c>
      <c r="B655" t="s">
        <v>9419</v>
      </c>
      <c r="C655" t="s">
        <v>9420</v>
      </c>
      <c r="D655" t="s">
        <v>9421</v>
      </c>
    </row>
    <row r="656" spans="1:4" x14ac:dyDescent="0.2">
      <c r="A656" t="s">
        <v>9422</v>
      </c>
      <c r="B656" t="s">
        <v>9423</v>
      </c>
      <c r="C656" t="s">
        <v>9424</v>
      </c>
      <c r="D656" t="s">
        <v>9425</v>
      </c>
    </row>
    <row r="657" spans="1:4" x14ac:dyDescent="0.2">
      <c r="A657" t="s">
        <v>9426</v>
      </c>
      <c r="B657" t="s">
        <v>9427</v>
      </c>
      <c r="C657" t="s">
        <v>9428</v>
      </c>
      <c r="D657" t="s">
        <v>9429</v>
      </c>
    </row>
    <row r="658" spans="1:4" x14ac:dyDescent="0.2">
      <c r="A658" t="s">
        <v>9430</v>
      </c>
      <c r="B658" t="s">
        <v>9431</v>
      </c>
      <c r="C658" t="s">
        <v>9432</v>
      </c>
      <c r="D658" t="s">
        <v>9433</v>
      </c>
    </row>
    <row r="659" spans="1:4" x14ac:dyDescent="0.2">
      <c r="A659" t="s">
        <v>9434</v>
      </c>
      <c r="B659" t="s">
        <v>9435</v>
      </c>
      <c r="C659" t="s">
        <v>9436</v>
      </c>
      <c r="D659" t="s">
        <v>9437</v>
      </c>
    </row>
    <row r="660" spans="1:4" x14ac:dyDescent="0.2">
      <c r="A660" t="s">
        <v>9438</v>
      </c>
      <c r="B660" t="s">
        <v>9439</v>
      </c>
      <c r="C660" t="s">
        <v>9440</v>
      </c>
      <c r="D660" t="s">
        <v>9441</v>
      </c>
    </row>
    <row r="661" spans="1:4" x14ac:dyDescent="0.2">
      <c r="A661" t="s">
        <v>9442</v>
      </c>
      <c r="B661" t="s">
        <v>9443</v>
      </c>
      <c r="C661" t="s">
        <v>9444</v>
      </c>
      <c r="D661" t="s">
        <v>9445</v>
      </c>
    </row>
    <row r="662" spans="1:4" x14ac:dyDescent="0.2">
      <c r="A662" t="s">
        <v>9446</v>
      </c>
      <c r="B662" t="s">
        <v>9447</v>
      </c>
      <c r="C662" t="s">
        <v>9448</v>
      </c>
      <c r="D662" t="s">
        <v>9449</v>
      </c>
    </row>
    <row r="663" spans="1:4" x14ac:dyDescent="0.2">
      <c r="A663" t="s">
        <v>9450</v>
      </c>
      <c r="B663" t="s">
        <v>9451</v>
      </c>
      <c r="C663" t="s">
        <v>9452</v>
      </c>
      <c r="D663" t="s">
        <v>9453</v>
      </c>
    </row>
    <row r="664" spans="1:4" x14ac:dyDescent="0.2">
      <c r="A664" t="s">
        <v>9454</v>
      </c>
      <c r="B664" t="s">
        <v>9455</v>
      </c>
      <c r="C664" t="s">
        <v>9456</v>
      </c>
      <c r="D664" t="s">
        <v>9457</v>
      </c>
    </row>
    <row r="665" spans="1:4" x14ac:dyDescent="0.2">
      <c r="A665" t="s">
        <v>9458</v>
      </c>
      <c r="B665" t="s">
        <v>9459</v>
      </c>
      <c r="C665" t="s">
        <v>9460</v>
      </c>
      <c r="D665" t="s">
        <v>9461</v>
      </c>
    </row>
    <row r="666" spans="1:4" x14ac:dyDescent="0.2">
      <c r="A666" t="s">
        <v>9462</v>
      </c>
      <c r="B666" t="s">
        <v>9463</v>
      </c>
      <c r="C666" t="s">
        <v>9464</v>
      </c>
      <c r="D666" t="s">
        <v>9465</v>
      </c>
    </row>
    <row r="667" spans="1:4" x14ac:dyDescent="0.2">
      <c r="A667" t="s">
        <v>9466</v>
      </c>
      <c r="B667" t="s">
        <v>9467</v>
      </c>
      <c r="C667" t="s">
        <v>9468</v>
      </c>
      <c r="D667" t="s">
        <v>9469</v>
      </c>
    </row>
    <row r="668" spans="1:4" x14ac:dyDescent="0.2">
      <c r="A668" t="s">
        <v>9470</v>
      </c>
      <c r="B668" t="s">
        <v>9471</v>
      </c>
      <c r="C668" t="s">
        <v>9472</v>
      </c>
      <c r="D668" t="s">
        <v>9473</v>
      </c>
    </row>
    <row r="669" spans="1:4" x14ac:dyDescent="0.2">
      <c r="A669" t="s">
        <v>9474</v>
      </c>
      <c r="B669" t="s">
        <v>9475</v>
      </c>
      <c r="C669" t="s">
        <v>9476</v>
      </c>
      <c r="D669" t="s">
        <v>9477</v>
      </c>
    </row>
    <row r="670" spans="1:4" x14ac:dyDescent="0.2">
      <c r="A670" t="s">
        <v>9478</v>
      </c>
      <c r="B670" t="s">
        <v>9479</v>
      </c>
      <c r="C670" t="s">
        <v>9480</v>
      </c>
      <c r="D670" t="s">
        <v>9481</v>
      </c>
    </row>
    <row r="671" spans="1:4" x14ac:dyDescent="0.2">
      <c r="A671" t="s">
        <v>9482</v>
      </c>
      <c r="B671" t="s">
        <v>9483</v>
      </c>
      <c r="C671" t="s">
        <v>9484</v>
      </c>
      <c r="D671" t="s">
        <v>9485</v>
      </c>
    </row>
    <row r="672" spans="1:4" x14ac:dyDescent="0.2">
      <c r="A672" t="s">
        <v>9486</v>
      </c>
      <c r="B672" t="s">
        <v>9487</v>
      </c>
      <c r="C672" t="s">
        <v>9488</v>
      </c>
      <c r="D672" t="s">
        <v>9489</v>
      </c>
    </row>
    <row r="673" spans="1:4" x14ac:dyDescent="0.2">
      <c r="A673" t="s">
        <v>9490</v>
      </c>
      <c r="B673" t="s">
        <v>9491</v>
      </c>
      <c r="C673" t="s">
        <v>9492</v>
      </c>
      <c r="D673" t="s">
        <v>9493</v>
      </c>
    </row>
    <row r="674" spans="1:4" x14ac:dyDescent="0.2">
      <c r="A674" t="s">
        <v>9494</v>
      </c>
      <c r="B674" t="s">
        <v>9495</v>
      </c>
      <c r="C674" t="s">
        <v>9496</v>
      </c>
      <c r="D674" t="s">
        <v>9497</v>
      </c>
    </row>
    <row r="675" spans="1:4" x14ac:dyDescent="0.2">
      <c r="A675" t="s">
        <v>9498</v>
      </c>
      <c r="B675" t="s">
        <v>9499</v>
      </c>
      <c r="C675" t="s">
        <v>9500</v>
      </c>
      <c r="D675" t="s">
        <v>9501</v>
      </c>
    </row>
    <row r="676" spans="1:4" x14ac:dyDescent="0.2">
      <c r="A676" t="s">
        <v>9502</v>
      </c>
      <c r="B676" t="s">
        <v>9503</v>
      </c>
      <c r="C676" t="s">
        <v>9504</v>
      </c>
      <c r="D676" t="s">
        <v>9505</v>
      </c>
    </row>
    <row r="677" spans="1:4" x14ac:dyDescent="0.2">
      <c r="A677" t="s">
        <v>9506</v>
      </c>
      <c r="B677" t="s">
        <v>9507</v>
      </c>
      <c r="C677" t="s">
        <v>9508</v>
      </c>
      <c r="D677" t="s">
        <v>9509</v>
      </c>
    </row>
    <row r="678" spans="1:4" x14ac:dyDescent="0.2">
      <c r="A678" t="s">
        <v>9510</v>
      </c>
      <c r="B678" t="s">
        <v>9511</v>
      </c>
      <c r="C678" t="s">
        <v>9512</v>
      </c>
      <c r="D678" t="s">
        <v>9513</v>
      </c>
    </row>
    <row r="679" spans="1:4" x14ac:dyDescent="0.2">
      <c r="A679" t="s">
        <v>9514</v>
      </c>
      <c r="B679" t="s">
        <v>9515</v>
      </c>
      <c r="C679" t="s">
        <v>9516</v>
      </c>
      <c r="D679" t="s">
        <v>9517</v>
      </c>
    </row>
    <row r="680" spans="1:4" x14ac:dyDescent="0.2">
      <c r="A680" t="s">
        <v>9518</v>
      </c>
      <c r="B680" t="s">
        <v>9519</v>
      </c>
      <c r="C680" t="s">
        <v>9520</v>
      </c>
      <c r="D680" t="s">
        <v>9521</v>
      </c>
    </row>
    <row r="681" spans="1:4" x14ac:dyDescent="0.2">
      <c r="A681" t="s">
        <v>9522</v>
      </c>
      <c r="B681" t="s">
        <v>9523</v>
      </c>
      <c r="C681" t="s">
        <v>9524</v>
      </c>
      <c r="D681" t="s">
        <v>9525</v>
      </c>
    </row>
    <row r="682" spans="1:4" x14ac:dyDescent="0.2">
      <c r="A682" t="s">
        <v>9526</v>
      </c>
      <c r="B682" t="s">
        <v>9527</v>
      </c>
      <c r="C682" t="s">
        <v>9528</v>
      </c>
      <c r="D682" t="s">
        <v>9529</v>
      </c>
    </row>
    <row r="683" spans="1:4" x14ac:dyDescent="0.2">
      <c r="A683" t="s">
        <v>9530</v>
      </c>
      <c r="B683" t="s">
        <v>9531</v>
      </c>
      <c r="C683" t="s">
        <v>9532</v>
      </c>
      <c r="D683" t="s">
        <v>9533</v>
      </c>
    </row>
    <row r="684" spans="1:4" x14ac:dyDescent="0.2">
      <c r="A684" t="s">
        <v>9534</v>
      </c>
      <c r="B684" t="s">
        <v>9535</v>
      </c>
      <c r="C684" t="s">
        <v>9536</v>
      </c>
      <c r="D684" t="s">
        <v>9537</v>
      </c>
    </row>
    <row r="685" spans="1:4" x14ac:dyDescent="0.2">
      <c r="A685" t="s">
        <v>9538</v>
      </c>
      <c r="B685" t="s">
        <v>9539</v>
      </c>
      <c r="C685" t="s">
        <v>9540</v>
      </c>
      <c r="D685" t="s">
        <v>9541</v>
      </c>
    </row>
    <row r="686" spans="1:4" x14ac:dyDescent="0.2">
      <c r="A686" t="s">
        <v>9542</v>
      </c>
      <c r="B686" t="s">
        <v>9543</v>
      </c>
      <c r="C686" t="s">
        <v>9544</v>
      </c>
      <c r="D686" t="s">
        <v>9545</v>
      </c>
    </row>
    <row r="687" spans="1:4" x14ac:dyDescent="0.2">
      <c r="A687" t="s">
        <v>9546</v>
      </c>
      <c r="B687" t="s">
        <v>9547</v>
      </c>
      <c r="C687" t="s">
        <v>9548</v>
      </c>
      <c r="D687" t="s">
        <v>9549</v>
      </c>
    </row>
    <row r="688" spans="1:4" x14ac:dyDescent="0.2">
      <c r="A688" t="s">
        <v>9550</v>
      </c>
      <c r="B688" t="s">
        <v>9551</v>
      </c>
      <c r="C688" t="s">
        <v>9552</v>
      </c>
      <c r="D688" t="s">
        <v>9553</v>
      </c>
    </row>
    <row r="689" spans="1:4" x14ac:dyDescent="0.2">
      <c r="A689" t="s">
        <v>9554</v>
      </c>
      <c r="B689" t="s">
        <v>9555</v>
      </c>
      <c r="C689" t="s">
        <v>9556</v>
      </c>
      <c r="D689" t="s">
        <v>9557</v>
      </c>
    </row>
    <row r="690" spans="1:4" x14ac:dyDescent="0.2">
      <c r="A690" t="s">
        <v>9558</v>
      </c>
      <c r="B690" t="s">
        <v>9559</v>
      </c>
      <c r="C690" t="s">
        <v>9560</v>
      </c>
      <c r="D690" t="s">
        <v>9561</v>
      </c>
    </row>
    <row r="691" spans="1:4" x14ac:dyDescent="0.2">
      <c r="A691" t="s">
        <v>9562</v>
      </c>
      <c r="B691" t="s">
        <v>9563</v>
      </c>
      <c r="C691" t="s">
        <v>9564</v>
      </c>
      <c r="D691" t="s">
        <v>9565</v>
      </c>
    </row>
    <row r="692" spans="1:4" x14ac:dyDescent="0.2">
      <c r="A692" t="s">
        <v>9566</v>
      </c>
      <c r="B692" t="s">
        <v>9567</v>
      </c>
      <c r="C692" t="s">
        <v>9568</v>
      </c>
      <c r="D692" t="s">
        <v>9569</v>
      </c>
    </row>
    <row r="693" spans="1:4" x14ac:dyDescent="0.2">
      <c r="A693" t="s">
        <v>9570</v>
      </c>
      <c r="B693" t="s">
        <v>9571</v>
      </c>
      <c r="C693" t="s">
        <v>9572</v>
      </c>
      <c r="D693" t="s">
        <v>9573</v>
      </c>
    </row>
    <row r="694" spans="1:4" x14ac:dyDescent="0.2">
      <c r="A694" t="s">
        <v>9574</v>
      </c>
      <c r="B694" t="s">
        <v>9575</v>
      </c>
      <c r="C694" t="s">
        <v>9576</v>
      </c>
      <c r="D694" t="s">
        <v>9577</v>
      </c>
    </row>
    <row r="695" spans="1:4" x14ac:dyDescent="0.2">
      <c r="A695" t="s">
        <v>9578</v>
      </c>
      <c r="B695" t="s">
        <v>9579</v>
      </c>
      <c r="C695" t="s">
        <v>9580</v>
      </c>
      <c r="D695" t="s">
        <v>9581</v>
      </c>
    </row>
    <row r="696" spans="1:4" x14ac:dyDescent="0.2">
      <c r="A696" t="s">
        <v>9582</v>
      </c>
      <c r="B696" t="s">
        <v>9583</v>
      </c>
      <c r="C696" t="s">
        <v>9584</v>
      </c>
      <c r="D696" t="s">
        <v>9585</v>
      </c>
    </row>
    <row r="697" spans="1:4" x14ac:dyDescent="0.2">
      <c r="A697" t="s">
        <v>9586</v>
      </c>
      <c r="B697" t="s">
        <v>9587</v>
      </c>
      <c r="C697" t="s">
        <v>9588</v>
      </c>
      <c r="D697" t="s">
        <v>9589</v>
      </c>
    </row>
    <row r="698" spans="1:4" x14ac:dyDescent="0.2">
      <c r="A698" t="s">
        <v>9590</v>
      </c>
      <c r="B698" t="s">
        <v>9591</v>
      </c>
      <c r="C698" t="s">
        <v>9592</v>
      </c>
      <c r="D698" t="s">
        <v>9593</v>
      </c>
    </row>
    <row r="699" spans="1:4" x14ac:dyDescent="0.2">
      <c r="A699" t="s">
        <v>9594</v>
      </c>
      <c r="B699" t="s">
        <v>9595</v>
      </c>
      <c r="C699" t="s">
        <v>9596</v>
      </c>
      <c r="D699" t="s">
        <v>9597</v>
      </c>
    </row>
    <row r="700" spans="1:4" x14ac:dyDescent="0.2">
      <c r="A700" t="s">
        <v>9598</v>
      </c>
      <c r="B700" t="s">
        <v>9599</v>
      </c>
      <c r="C700" t="s">
        <v>9600</v>
      </c>
      <c r="D700" t="s">
        <v>9601</v>
      </c>
    </row>
    <row r="701" spans="1:4" x14ac:dyDescent="0.2">
      <c r="A701" t="s">
        <v>9602</v>
      </c>
      <c r="B701" t="s">
        <v>9603</v>
      </c>
      <c r="C701" t="s">
        <v>9604</v>
      </c>
      <c r="D701" t="s">
        <v>9605</v>
      </c>
    </row>
    <row r="702" spans="1:4" x14ac:dyDescent="0.2">
      <c r="A702" t="s">
        <v>9606</v>
      </c>
      <c r="B702" t="s">
        <v>9607</v>
      </c>
      <c r="C702" t="s">
        <v>9608</v>
      </c>
      <c r="D702" t="s">
        <v>9609</v>
      </c>
    </row>
    <row r="703" spans="1:4" x14ac:dyDescent="0.2">
      <c r="A703" t="s">
        <v>9610</v>
      </c>
      <c r="B703" t="s">
        <v>9611</v>
      </c>
      <c r="C703" t="s">
        <v>9611</v>
      </c>
      <c r="D703" t="s">
        <v>9612</v>
      </c>
    </row>
    <row r="704" spans="1:4" x14ac:dyDescent="0.2">
      <c r="A704" t="s">
        <v>9613</v>
      </c>
      <c r="B704" t="s">
        <v>9614</v>
      </c>
      <c r="C704" t="s">
        <v>9615</v>
      </c>
      <c r="D704" t="s">
        <v>9616</v>
      </c>
    </row>
    <row r="705" spans="1:4" x14ac:dyDescent="0.2">
      <c r="A705" t="s">
        <v>9617</v>
      </c>
      <c r="B705" t="s">
        <v>9618</v>
      </c>
      <c r="C705" t="s">
        <v>9619</v>
      </c>
      <c r="D705" t="s">
        <v>9620</v>
      </c>
    </row>
    <row r="706" spans="1:4" x14ac:dyDescent="0.2">
      <c r="A706" t="s">
        <v>9621</v>
      </c>
      <c r="B706" t="s">
        <v>9622</v>
      </c>
      <c r="C706" t="s">
        <v>9623</v>
      </c>
      <c r="D706" t="s">
        <v>9624</v>
      </c>
    </row>
    <row r="707" spans="1:4" x14ac:dyDescent="0.2">
      <c r="A707" t="s">
        <v>9625</v>
      </c>
      <c r="B707" t="s">
        <v>9626</v>
      </c>
      <c r="C707" t="s">
        <v>9627</v>
      </c>
      <c r="D707" t="s">
        <v>9628</v>
      </c>
    </row>
    <row r="708" spans="1:4" x14ac:dyDescent="0.2">
      <c r="A708" t="s">
        <v>9629</v>
      </c>
      <c r="B708" t="s">
        <v>9630</v>
      </c>
      <c r="C708" t="s">
        <v>9631</v>
      </c>
      <c r="D708" t="s">
        <v>9632</v>
      </c>
    </row>
    <row r="709" spans="1:4" x14ac:dyDescent="0.2">
      <c r="A709" t="s">
        <v>9633</v>
      </c>
      <c r="B709" t="s">
        <v>9634</v>
      </c>
      <c r="C709" t="s">
        <v>9635</v>
      </c>
      <c r="D709" t="s">
        <v>9636</v>
      </c>
    </row>
    <row r="710" spans="1:4" x14ac:dyDescent="0.2">
      <c r="A710" t="s">
        <v>9637</v>
      </c>
      <c r="B710" t="s">
        <v>9638</v>
      </c>
      <c r="C710" t="s">
        <v>9639</v>
      </c>
      <c r="D710" t="s">
        <v>9640</v>
      </c>
    </row>
    <row r="711" spans="1:4" x14ac:dyDescent="0.2">
      <c r="A711" t="s">
        <v>9641</v>
      </c>
      <c r="B711" t="s">
        <v>9642</v>
      </c>
      <c r="C711" t="s">
        <v>9643</v>
      </c>
      <c r="D711" t="s">
        <v>9644</v>
      </c>
    </row>
    <row r="712" spans="1:4" x14ac:dyDescent="0.2">
      <c r="A712" t="s">
        <v>9645</v>
      </c>
      <c r="B712" t="s">
        <v>9646</v>
      </c>
      <c r="C712" t="s">
        <v>9647</v>
      </c>
      <c r="D712" t="s">
        <v>9648</v>
      </c>
    </row>
    <row r="713" spans="1:4" x14ac:dyDescent="0.2">
      <c r="A713" t="s">
        <v>9649</v>
      </c>
      <c r="B713" t="s">
        <v>9650</v>
      </c>
      <c r="C713" t="s">
        <v>9651</v>
      </c>
      <c r="D713" t="s">
        <v>9652</v>
      </c>
    </row>
    <row r="714" spans="1:4" x14ac:dyDescent="0.2">
      <c r="A714" t="s">
        <v>9653</v>
      </c>
      <c r="B714" t="s">
        <v>9654</v>
      </c>
      <c r="C714" t="s">
        <v>9655</v>
      </c>
      <c r="D714" t="s">
        <v>9656</v>
      </c>
    </row>
    <row r="715" spans="1:4" x14ac:dyDescent="0.2">
      <c r="A715" t="s">
        <v>9657</v>
      </c>
      <c r="B715" t="s">
        <v>9658</v>
      </c>
      <c r="C715" t="s">
        <v>9659</v>
      </c>
      <c r="D715" t="s">
        <v>9660</v>
      </c>
    </row>
    <row r="716" spans="1:4" x14ac:dyDescent="0.2">
      <c r="A716" t="s">
        <v>9661</v>
      </c>
      <c r="B716" t="s">
        <v>9662</v>
      </c>
      <c r="C716" t="s">
        <v>9663</v>
      </c>
      <c r="D716" t="s">
        <v>9664</v>
      </c>
    </row>
    <row r="717" spans="1:4" x14ac:dyDescent="0.2">
      <c r="A717" t="s">
        <v>9665</v>
      </c>
      <c r="B717" t="s">
        <v>9666</v>
      </c>
      <c r="C717" t="s">
        <v>9667</v>
      </c>
      <c r="D717" t="s">
        <v>9668</v>
      </c>
    </row>
    <row r="718" spans="1:4" x14ac:dyDescent="0.2">
      <c r="A718" t="s">
        <v>9669</v>
      </c>
      <c r="B718" t="s">
        <v>9670</v>
      </c>
      <c r="C718" t="s">
        <v>9671</v>
      </c>
      <c r="D718" t="s">
        <v>9672</v>
      </c>
    </row>
    <row r="719" spans="1:4" x14ac:dyDescent="0.2">
      <c r="A719" t="s">
        <v>9673</v>
      </c>
      <c r="B719" t="s">
        <v>9674</v>
      </c>
      <c r="C719" t="s">
        <v>9675</v>
      </c>
      <c r="D719" t="s">
        <v>9676</v>
      </c>
    </row>
    <row r="720" spans="1:4" x14ac:dyDescent="0.2">
      <c r="A720" t="s">
        <v>9677</v>
      </c>
      <c r="B720" t="s">
        <v>9678</v>
      </c>
      <c r="C720" t="s">
        <v>9679</v>
      </c>
      <c r="D720" t="s">
        <v>9680</v>
      </c>
    </row>
    <row r="721" spans="1:4" x14ac:dyDescent="0.2">
      <c r="A721" t="s">
        <v>9681</v>
      </c>
      <c r="B721" t="s">
        <v>9682</v>
      </c>
      <c r="C721" t="s">
        <v>9683</v>
      </c>
      <c r="D721" t="s">
        <v>9684</v>
      </c>
    </row>
    <row r="722" spans="1:4" x14ac:dyDescent="0.2">
      <c r="A722" t="s">
        <v>9685</v>
      </c>
      <c r="B722" t="s">
        <v>9686</v>
      </c>
      <c r="C722" t="s">
        <v>9687</v>
      </c>
      <c r="D722" t="s">
        <v>9688</v>
      </c>
    </row>
    <row r="723" spans="1:4" x14ac:dyDescent="0.2">
      <c r="A723" t="s">
        <v>9689</v>
      </c>
      <c r="B723" t="s">
        <v>9690</v>
      </c>
      <c r="C723" t="s">
        <v>9691</v>
      </c>
      <c r="D723" t="s">
        <v>9692</v>
      </c>
    </row>
    <row r="724" spans="1:4" x14ac:dyDescent="0.2">
      <c r="A724" t="s">
        <v>9693</v>
      </c>
      <c r="B724" t="s">
        <v>9694</v>
      </c>
      <c r="C724" t="s">
        <v>9695</v>
      </c>
      <c r="D724" t="s">
        <v>9696</v>
      </c>
    </row>
    <row r="725" spans="1:4" x14ac:dyDescent="0.2">
      <c r="A725" t="s">
        <v>9697</v>
      </c>
      <c r="B725" t="s">
        <v>9698</v>
      </c>
      <c r="C725" t="s">
        <v>9699</v>
      </c>
      <c r="D725" t="s">
        <v>9700</v>
      </c>
    </row>
    <row r="726" spans="1:4" x14ac:dyDescent="0.2">
      <c r="A726" t="s">
        <v>9701</v>
      </c>
      <c r="B726" t="s">
        <v>9702</v>
      </c>
      <c r="C726" t="s">
        <v>9703</v>
      </c>
      <c r="D726" t="s">
        <v>9704</v>
      </c>
    </row>
    <row r="727" spans="1:4" x14ac:dyDescent="0.2">
      <c r="A727" t="s">
        <v>9705</v>
      </c>
      <c r="B727" t="s">
        <v>9706</v>
      </c>
      <c r="C727" t="s">
        <v>9707</v>
      </c>
      <c r="D727" t="s">
        <v>9708</v>
      </c>
    </row>
    <row r="728" spans="1:4" x14ac:dyDescent="0.2">
      <c r="A728" t="s">
        <v>9709</v>
      </c>
      <c r="B728" t="s">
        <v>9710</v>
      </c>
      <c r="C728" t="s">
        <v>9711</v>
      </c>
      <c r="D728" t="s">
        <v>9712</v>
      </c>
    </row>
    <row r="729" spans="1:4" x14ac:dyDescent="0.2">
      <c r="A729" t="s">
        <v>9713</v>
      </c>
      <c r="B729" t="s">
        <v>9714</v>
      </c>
      <c r="C729" t="s">
        <v>9715</v>
      </c>
      <c r="D729" t="s">
        <v>9716</v>
      </c>
    </row>
    <row r="730" spans="1:4" x14ac:dyDescent="0.2">
      <c r="A730" t="s">
        <v>9717</v>
      </c>
      <c r="B730" t="s">
        <v>9718</v>
      </c>
      <c r="C730" t="s">
        <v>9719</v>
      </c>
      <c r="D730" t="s">
        <v>9720</v>
      </c>
    </row>
    <row r="731" spans="1:4" x14ac:dyDescent="0.2">
      <c r="A731" t="s">
        <v>9721</v>
      </c>
      <c r="B731" t="s">
        <v>9722</v>
      </c>
      <c r="C731" t="s">
        <v>9723</v>
      </c>
      <c r="D731" t="s">
        <v>9724</v>
      </c>
    </row>
    <row r="732" spans="1:4" x14ac:dyDescent="0.2">
      <c r="A732" t="s">
        <v>9725</v>
      </c>
      <c r="B732" t="s">
        <v>9726</v>
      </c>
      <c r="C732" t="s">
        <v>9727</v>
      </c>
      <c r="D732" t="s">
        <v>9728</v>
      </c>
    </row>
    <row r="733" spans="1:4" x14ac:dyDescent="0.2">
      <c r="A733" t="s">
        <v>9729</v>
      </c>
      <c r="B733" t="s">
        <v>9730</v>
      </c>
      <c r="C733" t="s">
        <v>9731</v>
      </c>
      <c r="D733" t="s">
        <v>9732</v>
      </c>
    </row>
    <row r="734" spans="1:4" x14ac:dyDescent="0.2">
      <c r="A734" t="s">
        <v>9733</v>
      </c>
      <c r="B734" t="s">
        <v>9734</v>
      </c>
      <c r="C734" t="s">
        <v>9735</v>
      </c>
      <c r="D734" t="s">
        <v>9736</v>
      </c>
    </row>
    <row r="735" spans="1:4" x14ac:dyDescent="0.2">
      <c r="A735" t="s">
        <v>9737</v>
      </c>
      <c r="B735" t="s">
        <v>9738</v>
      </c>
      <c r="C735" t="s">
        <v>9739</v>
      </c>
      <c r="D735" t="s">
        <v>9740</v>
      </c>
    </row>
    <row r="736" spans="1:4" x14ac:dyDescent="0.2">
      <c r="A736" t="s">
        <v>9741</v>
      </c>
      <c r="B736" t="s">
        <v>9742</v>
      </c>
      <c r="C736" t="s">
        <v>9743</v>
      </c>
      <c r="D736" t="s">
        <v>9744</v>
      </c>
    </row>
    <row r="737" spans="1:4" x14ac:dyDescent="0.2">
      <c r="A737" t="s">
        <v>9745</v>
      </c>
      <c r="B737" t="s">
        <v>9746</v>
      </c>
      <c r="C737" t="s">
        <v>9747</v>
      </c>
      <c r="D737" t="s">
        <v>9748</v>
      </c>
    </row>
    <row r="738" spans="1:4" x14ac:dyDescent="0.2">
      <c r="A738" t="s">
        <v>9749</v>
      </c>
      <c r="B738" t="s">
        <v>9750</v>
      </c>
      <c r="C738" t="s">
        <v>9751</v>
      </c>
      <c r="D738" t="s">
        <v>9752</v>
      </c>
    </row>
    <row r="739" spans="1:4" x14ac:dyDescent="0.2">
      <c r="A739" t="s">
        <v>9753</v>
      </c>
      <c r="B739" t="s">
        <v>9754</v>
      </c>
      <c r="C739" t="s">
        <v>9755</v>
      </c>
      <c r="D739" t="s">
        <v>9756</v>
      </c>
    </row>
    <row r="740" spans="1:4" x14ac:dyDescent="0.2">
      <c r="A740" t="s">
        <v>9757</v>
      </c>
      <c r="B740" t="s">
        <v>9758</v>
      </c>
      <c r="C740" t="s">
        <v>9759</v>
      </c>
      <c r="D740" t="s">
        <v>9760</v>
      </c>
    </row>
    <row r="741" spans="1:4" x14ac:dyDescent="0.2">
      <c r="A741" t="s">
        <v>9761</v>
      </c>
      <c r="B741" t="s">
        <v>9762</v>
      </c>
      <c r="C741" t="s">
        <v>9763</v>
      </c>
      <c r="D741" t="s">
        <v>9764</v>
      </c>
    </row>
    <row r="742" spans="1:4" x14ac:dyDescent="0.2">
      <c r="A742" t="s">
        <v>9765</v>
      </c>
      <c r="B742" t="s">
        <v>9766</v>
      </c>
      <c r="C742" t="s">
        <v>9767</v>
      </c>
      <c r="D742" t="s">
        <v>9768</v>
      </c>
    </row>
    <row r="743" spans="1:4" x14ac:dyDescent="0.2">
      <c r="A743" t="s">
        <v>9769</v>
      </c>
      <c r="B743" t="s">
        <v>9770</v>
      </c>
      <c r="C743" t="s">
        <v>9771</v>
      </c>
      <c r="D743" t="s">
        <v>9772</v>
      </c>
    </row>
    <row r="744" spans="1:4" x14ac:dyDescent="0.2">
      <c r="A744" t="s">
        <v>9773</v>
      </c>
      <c r="B744" t="s">
        <v>9774</v>
      </c>
      <c r="C744" t="s">
        <v>9775</v>
      </c>
      <c r="D744" t="s">
        <v>9776</v>
      </c>
    </row>
    <row r="745" spans="1:4" x14ac:dyDescent="0.2">
      <c r="A745" t="s">
        <v>9777</v>
      </c>
      <c r="B745" t="s">
        <v>9778</v>
      </c>
      <c r="C745" t="s">
        <v>9779</v>
      </c>
      <c r="D745" t="s">
        <v>9780</v>
      </c>
    </row>
    <row r="746" spans="1:4" x14ac:dyDescent="0.2">
      <c r="A746" t="s">
        <v>9781</v>
      </c>
      <c r="B746" t="s">
        <v>9782</v>
      </c>
      <c r="C746" t="s">
        <v>9783</v>
      </c>
      <c r="D746" t="s">
        <v>9784</v>
      </c>
    </row>
    <row r="747" spans="1:4" x14ac:dyDescent="0.2">
      <c r="A747" t="s">
        <v>9785</v>
      </c>
      <c r="B747" t="s">
        <v>9786</v>
      </c>
      <c r="C747" t="s">
        <v>9787</v>
      </c>
      <c r="D747" t="s">
        <v>9788</v>
      </c>
    </row>
    <row r="748" spans="1:4" x14ac:dyDescent="0.2">
      <c r="A748" t="s">
        <v>9789</v>
      </c>
      <c r="B748" t="s">
        <v>9790</v>
      </c>
      <c r="C748" t="s">
        <v>9791</v>
      </c>
      <c r="D748" t="s">
        <v>9792</v>
      </c>
    </row>
    <row r="749" spans="1:4" x14ac:dyDescent="0.2">
      <c r="A749" t="s">
        <v>9793</v>
      </c>
      <c r="B749" t="s">
        <v>9794</v>
      </c>
      <c r="C749" t="s">
        <v>9795</v>
      </c>
      <c r="D749" t="s">
        <v>9796</v>
      </c>
    </row>
    <row r="750" spans="1:4" x14ac:dyDescent="0.2">
      <c r="A750" t="s">
        <v>9797</v>
      </c>
      <c r="B750" t="s">
        <v>9798</v>
      </c>
      <c r="C750" t="s">
        <v>9799</v>
      </c>
      <c r="D750" t="s">
        <v>9800</v>
      </c>
    </row>
    <row r="751" spans="1:4" x14ac:dyDescent="0.2">
      <c r="A751" t="s">
        <v>9801</v>
      </c>
      <c r="B751" t="s">
        <v>9802</v>
      </c>
      <c r="C751" t="s">
        <v>9803</v>
      </c>
      <c r="D751" t="s">
        <v>9804</v>
      </c>
    </row>
    <row r="752" spans="1:4" x14ac:dyDescent="0.2">
      <c r="A752" t="s">
        <v>9805</v>
      </c>
      <c r="B752" t="s">
        <v>9806</v>
      </c>
      <c r="C752" t="s">
        <v>9807</v>
      </c>
      <c r="D752" t="s">
        <v>9808</v>
      </c>
    </row>
    <row r="753" spans="1:4" x14ac:dyDescent="0.2">
      <c r="A753" t="s">
        <v>9809</v>
      </c>
      <c r="B753" t="s">
        <v>9810</v>
      </c>
      <c r="C753" t="s">
        <v>9811</v>
      </c>
      <c r="D753" t="s">
        <v>9812</v>
      </c>
    </row>
    <row r="754" spans="1:4" x14ac:dyDescent="0.2">
      <c r="A754" t="s">
        <v>9813</v>
      </c>
      <c r="B754" t="s">
        <v>9814</v>
      </c>
      <c r="C754" t="s">
        <v>9815</v>
      </c>
      <c r="D754" t="s">
        <v>9816</v>
      </c>
    </row>
    <row r="755" spans="1:4" x14ac:dyDescent="0.2">
      <c r="A755" t="s">
        <v>9817</v>
      </c>
      <c r="B755" t="s">
        <v>9818</v>
      </c>
      <c r="C755" t="s">
        <v>9819</v>
      </c>
      <c r="D755" t="s">
        <v>9820</v>
      </c>
    </row>
    <row r="756" spans="1:4" x14ac:dyDescent="0.2">
      <c r="A756" t="s">
        <v>9821</v>
      </c>
      <c r="B756" t="s">
        <v>9822</v>
      </c>
      <c r="C756" t="s">
        <v>9823</v>
      </c>
      <c r="D756" t="s">
        <v>9824</v>
      </c>
    </row>
    <row r="757" spans="1:4" x14ac:dyDescent="0.2">
      <c r="A757" t="s">
        <v>9825</v>
      </c>
      <c r="B757" t="s">
        <v>9826</v>
      </c>
      <c r="C757" t="s">
        <v>9827</v>
      </c>
      <c r="D757" t="s">
        <v>9828</v>
      </c>
    </row>
    <row r="758" spans="1:4" x14ac:dyDescent="0.2">
      <c r="A758" t="s">
        <v>9829</v>
      </c>
      <c r="B758" t="s">
        <v>9830</v>
      </c>
      <c r="C758" t="s">
        <v>9831</v>
      </c>
      <c r="D758" t="s">
        <v>9832</v>
      </c>
    </row>
    <row r="759" spans="1:4" x14ac:dyDescent="0.2">
      <c r="A759" t="s">
        <v>9833</v>
      </c>
      <c r="B759" t="s">
        <v>9834</v>
      </c>
      <c r="C759" t="s">
        <v>9835</v>
      </c>
      <c r="D759" t="s">
        <v>9836</v>
      </c>
    </row>
    <row r="760" spans="1:4" x14ac:dyDescent="0.2">
      <c r="A760" t="s">
        <v>9837</v>
      </c>
      <c r="B760" t="s">
        <v>9838</v>
      </c>
      <c r="C760" t="s">
        <v>9839</v>
      </c>
      <c r="D760" t="s">
        <v>9840</v>
      </c>
    </row>
    <row r="761" spans="1:4" x14ac:dyDescent="0.2">
      <c r="A761" t="s">
        <v>9841</v>
      </c>
      <c r="B761" t="s">
        <v>9842</v>
      </c>
      <c r="C761" t="s">
        <v>9843</v>
      </c>
      <c r="D761" t="s">
        <v>9844</v>
      </c>
    </row>
    <row r="762" spans="1:4" x14ac:dyDescent="0.2">
      <c r="A762" t="s">
        <v>9845</v>
      </c>
      <c r="B762" t="s">
        <v>9846</v>
      </c>
      <c r="C762" t="s">
        <v>9847</v>
      </c>
      <c r="D762" t="s">
        <v>9848</v>
      </c>
    </row>
    <row r="763" spans="1:4" x14ac:dyDescent="0.2">
      <c r="A763" t="s">
        <v>9849</v>
      </c>
      <c r="B763" t="s">
        <v>9850</v>
      </c>
      <c r="C763" t="s">
        <v>9851</v>
      </c>
      <c r="D763" t="s">
        <v>9852</v>
      </c>
    </row>
    <row r="764" spans="1:4" x14ac:dyDescent="0.2">
      <c r="A764" t="s">
        <v>9853</v>
      </c>
      <c r="B764" t="s">
        <v>9854</v>
      </c>
      <c r="C764" t="s">
        <v>9855</v>
      </c>
      <c r="D764" t="s">
        <v>9856</v>
      </c>
    </row>
    <row r="765" spans="1:4" x14ac:dyDescent="0.2">
      <c r="A765" t="s">
        <v>9857</v>
      </c>
      <c r="B765" t="s">
        <v>9858</v>
      </c>
      <c r="C765" t="s">
        <v>9859</v>
      </c>
      <c r="D765" t="s">
        <v>9860</v>
      </c>
    </row>
    <row r="766" spans="1:4" x14ac:dyDescent="0.2">
      <c r="A766" t="s">
        <v>9861</v>
      </c>
      <c r="B766" t="s">
        <v>9862</v>
      </c>
      <c r="C766" t="s">
        <v>9863</v>
      </c>
      <c r="D766" t="s">
        <v>9864</v>
      </c>
    </row>
    <row r="767" spans="1:4" x14ac:dyDescent="0.2">
      <c r="A767" t="s">
        <v>9865</v>
      </c>
      <c r="B767" t="s">
        <v>9866</v>
      </c>
      <c r="C767" t="s">
        <v>9867</v>
      </c>
      <c r="D767" t="s">
        <v>9868</v>
      </c>
    </row>
    <row r="768" spans="1:4" x14ac:dyDescent="0.2">
      <c r="A768" t="s">
        <v>9869</v>
      </c>
      <c r="B768" t="s">
        <v>9870</v>
      </c>
      <c r="C768" t="s">
        <v>9871</v>
      </c>
      <c r="D768" t="s">
        <v>9872</v>
      </c>
    </row>
    <row r="769" spans="1:4" x14ac:dyDescent="0.2">
      <c r="A769" t="s">
        <v>9873</v>
      </c>
      <c r="B769" t="s">
        <v>9874</v>
      </c>
      <c r="C769" t="s">
        <v>9875</v>
      </c>
      <c r="D769" t="s">
        <v>9876</v>
      </c>
    </row>
    <row r="770" spans="1:4" x14ac:dyDescent="0.2">
      <c r="A770" t="s">
        <v>9877</v>
      </c>
      <c r="B770" t="s">
        <v>9878</v>
      </c>
      <c r="C770" t="s">
        <v>9879</v>
      </c>
      <c r="D770" t="s">
        <v>9880</v>
      </c>
    </row>
    <row r="771" spans="1:4" x14ac:dyDescent="0.2">
      <c r="A771" t="s">
        <v>9881</v>
      </c>
      <c r="B771" t="s">
        <v>9882</v>
      </c>
      <c r="C771" t="s">
        <v>9883</v>
      </c>
      <c r="D771" t="s">
        <v>9884</v>
      </c>
    </row>
    <row r="772" spans="1:4" x14ac:dyDescent="0.2">
      <c r="A772" t="s">
        <v>9885</v>
      </c>
      <c r="B772" t="s">
        <v>9886</v>
      </c>
      <c r="C772" t="s">
        <v>9887</v>
      </c>
      <c r="D772" t="s">
        <v>9888</v>
      </c>
    </row>
    <row r="773" spans="1:4" x14ac:dyDescent="0.2">
      <c r="A773" t="s">
        <v>9889</v>
      </c>
      <c r="B773" t="s">
        <v>9890</v>
      </c>
      <c r="C773" t="s">
        <v>9891</v>
      </c>
      <c r="D773" t="s">
        <v>9892</v>
      </c>
    </row>
    <row r="774" spans="1:4" x14ac:dyDescent="0.2">
      <c r="A774" t="s">
        <v>9893</v>
      </c>
      <c r="B774" t="s">
        <v>9894</v>
      </c>
      <c r="C774" t="s">
        <v>9895</v>
      </c>
      <c r="D774" t="s">
        <v>9896</v>
      </c>
    </row>
    <row r="775" spans="1:4" x14ac:dyDescent="0.2">
      <c r="A775" t="s">
        <v>9897</v>
      </c>
      <c r="B775" t="s">
        <v>9898</v>
      </c>
      <c r="C775" t="s">
        <v>9899</v>
      </c>
      <c r="D775" t="s">
        <v>9900</v>
      </c>
    </row>
    <row r="776" spans="1:4" x14ac:dyDescent="0.2">
      <c r="A776" t="s">
        <v>9901</v>
      </c>
      <c r="B776" t="s">
        <v>9902</v>
      </c>
      <c r="C776" t="s">
        <v>9903</v>
      </c>
      <c r="D776" t="s">
        <v>9904</v>
      </c>
    </row>
    <row r="777" spans="1:4" x14ac:dyDescent="0.2">
      <c r="A777" t="s">
        <v>9905</v>
      </c>
      <c r="B777" t="s">
        <v>9906</v>
      </c>
      <c r="C777" t="s">
        <v>9907</v>
      </c>
      <c r="D777" t="s">
        <v>9908</v>
      </c>
    </row>
    <row r="778" spans="1:4" x14ac:dyDescent="0.2">
      <c r="A778" t="s">
        <v>9909</v>
      </c>
      <c r="B778" t="s">
        <v>9910</v>
      </c>
      <c r="C778" t="s">
        <v>9911</v>
      </c>
      <c r="D778" t="s">
        <v>9912</v>
      </c>
    </row>
    <row r="779" spans="1:4" x14ac:dyDescent="0.2">
      <c r="A779" t="s">
        <v>9913</v>
      </c>
      <c r="B779" t="s">
        <v>9914</v>
      </c>
      <c r="C779" t="s">
        <v>9915</v>
      </c>
      <c r="D779" t="s">
        <v>9916</v>
      </c>
    </row>
    <row r="780" spans="1:4" x14ac:dyDescent="0.2">
      <c r="A780" t="s">
        <v>9917</v>
      </c>
      <c r="B780" t="s">
        <v>9918</v>
      </c>
      <c r="C780" t="s">
        <v>9919</v>
      </c>
      <c r="D780" t="s">
        <v>9920</v>
      </c>
    </row>
    <row r="781" spans="1:4" x14ac:dyDescent="0.2">
      <c r="A781" t="s">
        <v>9921</v>
      </c>
      <c r="B781" t="s">
        <v>9922</v>
      </c>
      <c r="C781" t="s">
        <v>9923</v>
      </c>
      <c r="D781" t="s">
        <v>9924</v>
      </c>
    </row>
    <row r="782" spans="1:4" x14ac:dyDescent="0.2">
      <c r="A782" t="s">
        <v>9925</v>
      </c>
      <c r="B782" t="s">
        <v>9926</v>
      </c>
      <c r="C782" t="s">
        <v>9927</v>
      </c>
      <c r="D782" t="s">
        <v>9928</v>
      </c>
    </row>
    <row r="783" spans="1:4" x14ac:dyDescent="0.2">
      <c r="A783" t="s">
        <v>9929</v>
      </c>
      <c r="B783" t="s">
        <v>9930</v>
      </c>
      <c r="C783" t="s">
        <v>9931</v>
      </c>
      <c r="D783" t="s">
        <v>9932</v>
      </c>
    </row>
    <row r="784" spans="1:4" x14ac:dyDescent="0.2">
      <c r="A784" t="s">
        <v>9933</v>
      </c>
      <c r="B784" t="s">
        <v>9934</v>
      </c>
      <c r="C784" t="s">
        <v>9935</v>
      </c>
      <c r="D784" t="s">
        <v>9936</v>
      </c>
    </row>
    <row r="785" spans="1:4" x14ac:dyDescent="0.2">
      <c r="A785" t="s">
        <v>9937</v>
      </c>
      <c r="B785" t="s">
        <v>9938</v>
      </c>
      <c r="C785" t="s">
        <v>9939</v>
      </c>
      <c r="D785" t="s">
        <v>9940</v>
      </c>
    </row>
    <row r="786" spans="1:4" x14ac:dyDescent="0.2">
      <c r="A786" t="s">
        <v>9941</v>
      </c>
      <c r="B786" t="s">
        <v>9942</v>
      </c>
      <c r="C786" t="s">
        <v>9943</v>
      </c>
      <c r="D786" t="s">
        <v>9944</v>
      </c>
    </row>
    <row r="787" spans="1:4" x14ac:dyDescent="0.2">
      <c r="A787" t="s">
        <v>9945</v>
      </c>
      <c r="B787" t="s">
        <v>9946</v>
      </c>
      <c r="C787" t="s">
        <v>9947</v>
      </c>
      <c r="D787" t="s">
        <v>9948</v>
      </c>
    </row>
    <row r="788" spans="1:4" x14ac:dyDescent="0.2">
      <c r="A788" t="s">
        <v>9949</v>
      </c>
      <c r="B788" t="s">
        <v>9950</v>
      </c>
      <c r="C788" t="s">
        <v>9951</v>
      </c>
      <c r="D788" t="s">
        <v>9952</v>
      </c>
    </row>
    <row r="789" spans="1:4" x14ac:dyDescent="0.2">
      <c r="A789" t="s">
        <v>9953</v>
      </c>
      <c r="B789" t="s">
        <v>9954</v>
      </c>
      <c r="C789" t="s">
        <v>9955</v>
      </c>
      <c r="D789" t="s">
        <v>9956</v>
      </c>
    </row>
    <row r="790" spans="1:4" x14ac:dyDescent="0.2">
      <c r="A790" t="s">
        <v>9957</v>
      </c>
      <c r="B790" t="s">
        <v>9958</v>
      </c>
      <c r="C790" t="s">
        <v>9959</v>
      </c>
      <c r="D790" t="s">
        <v>9960</v>
      </c>
    </row>
    <row r="791" spans="1:4" x14ac:dyDescent="0.2">
      <c r="A791" t="s">
        <v>9961</v>
      </c>
      <c r="B791" t="s">
        <v>9962</v>
      </c>
      <c r="C791" t="s">
        <v>9963</v>
      </c>
      <c r="D791" t="s">
        <v>9964</v>
      </c>
    </row>
    <row r="792" spans="1:4" x14ac:dyDescent="0.2">
      <c r="A792" t="s">
        <v>9965</v>
      </c>
      <c r="B792" t="s">
        <v>9966</v>
      </c>
      <c r="C792" t="s">
        <v>9967</v>
      </c>
      <c r="D792" t="s">
        <v>9968</v>
      </c>
    </row>
    <row r="793" spans="1:4" x14ac:dyDescent="0.2">
      <c r="A793" t="s">
        <v>9969</v>
      </c>
      <c r="B793" t="s">
        <v>9970</v>
      </c>
      <c r="C793" t="s">
        <v>9971</v>
      </c>
      <c r="D793" t="s">
        <v>9972</v>
      </c>
    </row>
    <row r="794" spans="1:4" x14ac:dyDescent="0.2">
      <c r="A794" t="s">
        <v>9973</v>
      </c>
      <c r="B794" t="s">
        <v>9974</v>
      </c>
      <c r="C794" t="s">
        <v>9975</v>
      </c>
      <c r="D794" t="s">
        <v>9976</v>
      </c>
    </row>
    <row r="795" spans="1:4" x14ac:dyDescent="0.2">
      <c r="A795" t="s">
        <v>9977</v>
      </c>
      <c r="B795" t="s">
        <v>9978</v>
      </c>
      <c r="C795" t="s">
        <v>9979</v>
      </c>
      <c r="D795" t="s">
        <v>9980</v>
      </c>
    </row>
    <row r="796" spans="1:4" x14ac:dyDescent="0.2">
      <c r="A796" t="s">
        <v>9981</v>
      </c>
      <c r="B796" t="s">
        <v>9982</v>
      </c>
      <c r="C796" t="s">
        <v>9983</v>
      </c>
      <c r="D796" t="s">
        <v>9984</v>
      </c>
    </row>
    <row r="797" spans="1:4" x14ac:dyDescent="0.2">
      <c r="A797" t="s">
        <v>9985</v>
      </c>
      <c r="B797" t="s">
        <v>9986</v>
      </c>
      <c r="C797" t="s">
        <v>9987</v>
      </c>
      <c r="D797" t="s">
        <v>9988</v>
      </c>
    </row>
    <row r="798" spans="1:4" x14ac:dyDescent="0.2">
      <c r="A798" t="s">
        <v>9989</v>
      </c>
      <c r="B798" t="s">
        <v>9990</v>
      </c>
      <c r="C798" t="s">
        <v>9991</v>
      </c>
      <c r="D798" t="s">
        <v>9992</v>
      </c>
    </row>
    <row r="799" spans="1:4" x14ac:dyDescent="0.2">
      <c r="A799" t="s">
        <v>9993</v>
      </c>
      <c r="B799" t="s">
        <v>9994</v>
      </c>
      <c r="C799" t="s">
        <v>9995</v>
      </c>
      <c r="D799" t="s">
        <v>9996</v>
      </c>
    </row>
    <row r="800" spans="1:4" x14ac:dyDescent="0.2">
      <c r="A800" t="s">
        <v>9997</v>
      </c>
      <c r="B800" t="s">
        <v>9998</v>
      </c>
      <c r="C800" t="s">
        <v>9999</v>
      </c>
      <c r="D800" t="s">
        <v>10000</v>
      </c>
    </row>
    <row r="801" spans="1:4" x14ac:dyDescent="0.2">
      <c r="A801" t="s">
        <v>10001</v>
      </c>
      <c r="B801" t="s">
        <v>10002</v>
      </c>
      <c r="C801" t="s">
        <v>10003</v>
      </c>
      <c r="D801" t="s">
        <v>10004</v>
      </c>
    </row>
    <row r="802" spans="1:4" x14ac:dyDescent="0.2">
      <c r="A802" t="s">
        <v>10005</v>
      </c>
      <c r="B802" t="s">
        <v>10006</v>
      </c>
      <c r="C802" t="s">
        <v>10007</v>
      </c>
      <c r="D802" t="s">
        <v>10008</v>
      </c>
    </row>
    <row r="803" spans="1:4" x14ac:dyDescent="0.2">
      <c r="A803" t="s">
        <v>10009</v>
      </c>
      <c r="B803" t="s">
        <v>10010</v>
      </c>
      <c r="C803" t="s">
        <v>10011</v>
      </c>
      <c r="D803" t="s">
        <v>10012</v>
      </c>
    </row>
    <row r="804" spans="1:4" x14ac:dyDescent="0.2">
      <c r="A804" t="s">
        <v>10013</v>
      </c>
      <c r="B804" t="s">
        <v>10014</v>
      </c>
      <c r="C804" t="s">
        <v>10015</v>
      </c>
      <c r="D804" t="s">
        <v>10016</v>
      </c>
    </row>
    <row r="805" spans="1:4" x14ac:dyDescent="0.2">
      <c r="A805" t="s">
        <v>10017</v>
      </c>
      <c r="B805" t="s">
        <v>10018</v>
      </c>
      <c r="C805" t="s">
        <v>10019</v>
      </c>
      <c r="D805" t="s">
        <v>10020</v>
      </c>
    </row>
    <row r="806" spans="1:4" x14ac:dyDescent="0.2">
      <c r="A806" t="s">
        <v>10021</v>
      </c>
      <c r="B806" t="s">
        <v>10022</v>
      </c>
      <c r="C806" t="s">
        <v>10023</v>
      </c>
      <c r="D806" t="s">
        <v>10024</v>
      </c>
    </row>
    <row r="807" spans="1:4" x14ac:dyDescent="0.2">
      <c r="A807" t="s">
        <v>10025</v>
      </c>
      <c r="B807" t="s">
        <v>10026</v>
      </c>
      <c r="C807" t="s">
        <v>10027</v>
      </c>
      <c r="D807" t="s">
        <v>10028</v>
      </c>
    </row>
    <row r="808" spans="1:4" x14ac:dyDescent="0.2">
      <c r="A808" t="s">
        <v>10029</v>
      </c>
      <c r="B808" t="s">
        <v>10030</v>
      </c>
      <c r="C808" t="s">
        <v>10031</v>
      </c>
      <c r="D808" t="s">
        <v>10032</v>
      </c>
    </row>
    <row r="809" spans="1:4" x14ac:dyDescent="0.2">
      <c r="A809" t="s">
        <v>10033</v>
      </c>
      <c r="B809" t="s">
        <v>10034</v>
      </c>
      <c r="C809" t="s">
        <v>10035</v>
      </c>
      <c r="D809" t="s">
        <v>10036</v>
      </c>
    </row>
    <row r="810" spans="1:4" x14ac:dyDescent="0.2">
      <c r="A810" t="s">
        <v>10037</v>
      </c>
      <c r="B810" t="s">
        <v>10038</v>
      </c>
      <c r="C810" t="s">
        <v>10039</v>
      </c>
      <c r="D810" t="s">
        <v>10040</v>
      </c>
    </row>
    <row r="811" spans="1:4" x14ac:dyDescent="0.2">
      <c r="A811" t="s">
        <v>10041</v>
      </c>
      <c r="B811" t="s">
        <v>10042</v>
      </c>
      <c r="C811" t="s">
        <v>10043</v>
      </c>
      <c r="D811" t="s">
        <v>10044</v>
      </c>
    </row>
    <row r="812" spans="1:4" x14ac:dyDescent="0.2">
      <c r="A812" t="s">
        <v>10045</v>
      </c>
      <c r="B812" t="s">
        <v>10046</v>
      </c>
      <c r="C812" t="s">
        <v>10047</v>
      </c>
      <c r="D812" t="s">
        <v>10048</v>
      </c>
    </row>
    <row r="813" spans="1:4" x14ac:dyDescent="0.2">
      <c r="A813" t="s">
        <v>10049</v>
      </c>
      <c r="B813" t="s">
        <v>10050</v>
      </c>
      <c r="C813" t="s">
        <v>10051</v>
      </c>
      <c r="D813" t="s">
        <v>10052</v>
      </c>
    </row>
    <row r="814" spans="1:4" x14ac:dyDescent="0.2">
      <c r="A814" t="s">
        <v>10053</v>
      </c>
      <c r="B814" t="s">
        <v>10054</v>
      </c>
      <c r="C814" t="s">
        <v>10055</v>
      </c>
      <c r="D814" t="s">
        <v>10056</v>
      </c>
    </row>
    <row r="815" spans="1:4" x14ac:dyDescent="0.2">
      <c r="A815" t="s">
        <v>10057</v>
      </c>
      <c r="B815" t="s">
        <v>10058</v>
      </c>
      <c r="C815" t="s">
        <v>10059</v>
      </c>
      <c r="D815" t="s">
        <v>10060</v>
      </c>
    </row>
    <row r="816" spans="1:4" x14ac:dyDescent="0.2">
      <c r="A816" t="s">
        <v>10061</v>
      </c>
      <c r="B816" t="s">
        <v>10062</v>
      </c>
      <c r="C816" t="s">
        <v>10063</v>
      </c>
      <c r="D816" t="s">
        <v>10064</v>
      </c>
    </row>
    <row r="817" spans="1:4" x14ac:dyDescent="0.2">
      <c r="A817" t="s">
        <v>10065</v>
      </c>
      <c r="B817" t="s">
        <v>10066</v>
      </c>
      <c r="C817" t="s">
        <v>10067</v>
      </c>
      <c r="D817" t="s">
        <v>10068</v>
      </c>
    </row>
    <row r="818" spans="1:4" x14ac:dyDescent="0.2">
      <c r="A818" t="s">
        <v>10069</v>
      </c>
      <c r="B818" t="s">
        <v>10070</v>
      </c>
      <c r="C818" t="s">
        <v>10071</v>
      </c>
      <c r="D818" t="s">
        <v>10072</v>
      </c>
    </row>
    <row r="819" spans="1:4" x14ac:dyDescent="0.2">
      <c r="A819" t="s">
        <v>10073</v>
      </c>
      <c r="B819" t="s">
        <v>10074</v>
      </c>
      <c r="C819" t="s">
        <v>10075</v>
      </c>
      <c r="D819" t="s">
        <v>10076</v>
      </c>
    </row>
    <row r="820" spans="1:4" x14ac:dyDescent="0.2">
      <c r="A820" t="s">
        <v>10077</v>
      </c>
      <c r="B820" t="s">
        <v>10078</v>
      </c>
      <c r="C820" t="s">
        <v>10079</v>
      </c>
      <c r="D820" t="s">
        <v>10080</v>
      </c>
    </row>
    <row r="821" spans="1:4" x14ac:dyDescent="0.2">
      <c r="A821" t="s">
        <v>10081</v>
      </c>
      <c r="B821" t="s">
        <v>10082</v>
      </c>
      <c r="C821" t="s">
        <v>10083</v>
      </c>
      <c r="D821" t="s">
        <v>10084</v>
      </c>
    </row>
    <row r="822" spans="1:4" x14ac:dyDescent="0.2">
      <c r="A822" t="s">
        <v>10085</v>
      </c>
      <c r="B822" t="s">
        <v>10086</v>
      </c>
      <c r="C822" t="s">
        <v>10087</v>
      </c>
      <c r="D822" t="s">
        <v>10088</v>
      </c>
    </row>
    <row r="823" spans="1:4" x14ac:dyDescent="0.2">
      <c r="A823" t="s">
        <v>10089</v>
      </c>
      <c r="B823" t="s">
        <v>10090</v>
      </c>
      <c r="C823" t="s">
        <v>10091</v>
      </c>
      <c r="D823" t="s">
        <v>10092</v>
      </c>
    </row>
    <row r="824" spans="1:4" x14ac:dyDescent="0.2">
      <c r="A824" t="s">
        <v>10093</v>
      </c>
      <c r="B824" t="s">
        <v>10094</v>
      </c>
      <c r="C824" t="s">
        <v>10095</v>
      </c>
      <c r="D824" t="s">
        <v>10096</v>
      </c>
    </row>
    <row r="825" spans="1:4" x14ac:dyDescent="0.2">
      <c r="A825" t="s">
        <v>10097</v>
      </c>
      <c r="B825" t="s">
        <v>10098</v>
      </c>
      <c r="C825" t="s">
        <v>10099</v>
      </c>
      <c r="D825" t="s">
        <v>10100</v>
      </c>
    </row>
    <row r="826" spans="1:4" x14ac:dyDescent="0.2">
      <c r="A826" t="s">
        <v>10101</v>
      </c>
      <c r="B826" t="s">
        <v>10102</v>
      </c>
      <c r="C826" t="s">
        <v>10103</v>
      </c>
      <c r="D826" t="s">
        <v>10104</v>
      </c>
    </row>
    <row r="827" spans="1:4" x14ac:dyDescent="0.2">
      <c r="A827" t="s">
        <v>10105</v>
      </c>
      <c r="B827" t="s">
        <v>10106</v>
      </c>
      <c r="C827" t="s">
        <v>10107</v>
      </c>
      <c r="D827" t="s">
        <v>10108</v>
      </c>
    </row>
    <row r="828" spans="1:4" x14ac:dyDescent="0.2">
      <c r="A828" t="s">
        <v>10109</v>
      </c>
      <c r="B828" t="s">
        <v>10110</v>
      </c>
      <c r="C828" t="s">
        <v>10111</v>
      </c>
      <c r="D828" t="s">
        <v>10112</v>
      </c>
    </row>
    <row r="829" spans="1:4" x14ac:dyDescent="0.2">
      <c r="A829" t="s">
        <v>10113</v>
      </c>
      <c r="B829" t="s">
        <v>10114</v>
      </c>
      <c r="C829" t="s">
        <v>10115</v>
      </c>
      <c r="D829" t="s">
        <v>10116</v>
      </c>
    </row>
    <row r="830" spans="1:4" x14ac:dyDescent="0.2">
      <c r="A830" t="s">
        <v>10117</v>
      </c>
      <c r="B830" t="s">
        <v>10118</v>
      </c>
      <c r="C830" t="s">
        <v>10119</v>
      </c>
      <c r="D830" t="s">
        <v>10120</v>
      </c>
    </row>
    <row r="831" spans="1:4" x14ac:dyDescent="0.2">
      <c r="A831" t="s">
        <v>10121</v>
      </c>
      <c r="B831" t="s">
        <v>10122</v>
      </c>
      <c r="C831" t="s">
        <v>10123</v>
      </c>
      <c r="D831" t="s">
        <v>10124</v>
      </c>
    </row>
    <row r="832" spans="1:4" x14ac:dyDescent="0.2">
      <c r="A832" t="s">
        <v>10125</v>
      </c>
      <c r="B832" t="s">
        <v>10126</v>
      </c>
      <c r="C832" t="s">
        <v>10127</v>
      </c>
      <c r="D832" t="s">
        <v>10128</v>
      </c>
    </row>
    <row r="833" spans="1:4" x14ac:dyDescent="0.2">
      <c r="A833" t="s">
        <v>10129</v>
      </c>
      <c r="B833" t="s">
        <v>10130</v>
      </c>
      <c r="C833" t="s">
        <v>10131</v>
      </c>
      <c r="D833" t="s">
        <v>10132</v>
      </c>
    </row>
    <row r="834" spans="1:4" x14ac:dyDescent="0.2">
      <c r="A834" t="s">
        <v>10133</v>
      </c>
      <c r="B834" t="s">
        <v>10134</v>
      </c>
      <c r="C834" t="s">
        <v>10135</v>
      </c>
      <c r="D834" t="s">
        <v>10136</v>
      </c>
    </row>
    <row r="835" spans="1:4" x14ac:dyDescent="0.2">
      <c r="A835" t="s">
        <v>10137</v>
      </c>
      <c r="B835" t="s">
        <v>10138</v>
      </c>
      <c r="C835" t="s">
        <v>10139</v>
      </c>
      <c r="D835" t="s">
        <v>10140</v>
      </c>
    </row>
    <row r="836" spans="1:4" x14ac:dyDescent="0.2">
      <c r="A836" t="s">
        <v>10141</v>
      </c>
      <c r="B836" t="s">
        <v>10142</v>
      </c>
      <c r="C836" t="s">
        <v>10143</v>
      </c>
      <c r="D836" t="s">
        <v>10144</v>
      </c>
    </row>
    <row r="837" spans="1:4" x14ac:dyDescent="0.2">
      <c r="A837" t="s">
        <v>10145</v>
      </c>
      <c r="B837" t="s">
        <v>10146</v>
      </c>
      <c r="C837" t="s">
        <v>10147</v>
      </c>
      <c r="D837" t="s">
        <v>10148</v>
      </c>
    </row>
    <row r="838" spans="1:4" x14ac:dyDescent="0.2">
      <c r="A838" t="s">
        <v>10149</v>
      </c>
      <c r="B838" t="s">
        <v>10150</v>
      </c>
      <c r="C838" t="s">
        <v>10151</v>
      </c>
      <c r="D838" t="s">
        <v>10152</v>
      </c>
    </row>
    <row r="839" spans="1:4" x14ac:dyDescent="0.2">
      <c r="A839" t="s">
        <v>10153</v>
      </c>
      <c r="B839" t="s">
        <v>10154</v>
      </c>
      <c r="C839" t="s">
        <v>10155</v>
      </c>
      <c r="D839" t="s">
        <v>10156</v>
      </c>
    </row>
    <row r="840" spans="1:4" x14ac:dyDescent="0.2">
      <c r="A840" t="s">
        <v>10157</v>
      </c>
      <c r="B840" t="s">
        <v>10158</v>
      </c>
      <c r="C840" t="s">
        <v>10159</v>
      </c>
      <c r="D840" t="s">
        <v>10160</v>
      </c>
    </row>
    <row r="841" spans="1:4" x14ac:dyDescent="0.2">
      <c r="A841" t="s">
        <v>10161</v>
      </c>
      <c r="B841" t="s">
        <v>10162</v>
      </c>
      <c r="C841" t="s">
        <v>10163</v>
      </c>
      <c r="D841" t="s">
        <v>10164</v>
      </c>
    </row>
    <row r="842" spans="1:4" x14ac:dyDescent="0.2">
      <c r="A842" t="s">
        <v>10165</v>
      </c>
      <c r="B842" t="s">
        <v>10166</v>
      </c>
      <c r="C842" t="s">
        <v>10167</v>
      </c>
      <c r="D842" t="s">
        <v>10168</v>
      </c>
    </row>
    <row r="843" spans="1:4" x14ac:dyDescent="0.2">
      <c r="A843" t="s">
        <v>10169</v>
      </c>
      <c r="B843" t="s">
        <v>10170</v>
      </c>
      <c r="C843" t="s">
        <v>10171</v>
      </c>
      <c r="D843" t="s">
        <v>10172</v>
      </c>
    </row>
    <row r="844" spans="1:4" x14ac:dyDescent="0.2">
      <c r="A844" t="s">
        <v>10173</v>
      </c>
      <c r="B844" t="s">
        <v>10174</v>
      </c>
      <c r="C844" t="s">
        <v>10175</v>
      </c>
      <c r="D844" t="s">
        <v>10176</v>
      </c>
    </row>
    <row r="845" spans="1:4" x14ac:dyDescent="0.2">
      <c r="A845" t="s">
        <v>10177</v>
      </c>
      <c r="B845" t="s">
        <v>10178</v>
      </c>
      <c r="C845" t="s">
        <v>10179</v>
      </c>
      <c r="D845" t="s">
        <v>10180</v>
      </c>
    </row>
    <row r="846" spans="1:4" x14ac:dyDescent="0.2">
      <c r="A846" t="s">
        <v>10181</v>
      </c>
      <c r="B846" t="s">
        <v>10182</v>
      </c>
      <c r="C846" t="s">
        <v>10183</v>
      </c>
      <c r="D846" t="s">
        <v>10184</v>
      </c>
    </row>
    <row r="847" spans="1:4" x14ac:dyDescent="0.2">
      <c r="A847" t="s">
        <v>10185</v>
      </c>
      <c r="B847" t="s">
        <v>10186</v>
      </c>
      <c r="C847" t="s">
        <v>10187</v>
      </c>
      <c r="D847" t="s">
        <v>10188</v>
      </c>
    </row>
    <row r="848" spans="1:4" x14ac:dyDescent="0.2">
      <c r="A848" t="s">
        <v>10189</v>
      </c>
      <c r="B848" t="s">
        <v>10190</v>
      </c>
      <c r="C848" t="s">
        <v>10191</v>
      </c>
      <c r="D848" t="s">
        <v>10192</v>
      </c>
    </row>
    <row r="849" spans="1:4" x14ac:dyDescent="0.2">
      <c r="A849" t="s">
        <v>10193</v>
      </c>
      <c r="B849" t="s">
        <v>10194</v>
      </c>
      <c r="C849" t="s">
        <v>10195</v>
      </c>
      <c r="D849" t="s">
        <v>10196</v>
      </c>
    </row>
    <row r="850" spans="1:4" x14ac:dyDescent="0.2">
      <c r="A850" t="s">
        <v>10197</v>
      </c>
      <c r="B850" t="s">
        <v>10198</v>
      </c>
      <c r="C850" t="s">
        <v>10199</v>
      </c>
      <c r="D850" t="s">
        <v>10200</v>
      </c>
    </row>
    <row r="851" spans="1:4" x14ac:dyDescent="0.2">
      <c r="A851" t="s">
        <v>10201</v>
      </c>
      <c r="B851" t="s">
        <v>10202</v>
      </c>
      <c r="C851" t="s">
        <v>10203</v>
      </c>
      <c r="D851" t="s">
        <v>10204</v>
      </c>
    </row>
    <row r="852" spans="1:4" x14ac:dyDescent="0.2">
      <c r="A852" t="s">
        <v>10205</v>
      </c>
      <c r="B852" t="s">
        <v>10206</v>
      </c>
      <c r="C852" t="s">
        <v>10207</v>
      </c>
      <c r="D852" t="s">
        <v>10208</v>
      </c>
    </row>
    <row r="853" spans="1:4" x14ac:dyDescent="0.2">
      <c r="A853" t="s">
        <v>10209</v>
      </c>
      <c r="B853" t="s">
        <v>10210</v>
      </c>
      <c r="C853" t="s">
        <v>10211</v>
      </c>
      <c r="D853" t="s">
        <v>10212</v>
      </c>
    </row>
    <row r="854" spans="1:4" x14ac:dyDescent="0.2">
      <c r="A854" t="s">
        <v>10213</v>
      </c>
      <c r="B854" t="s">
        <v>10214</v>
      </c>
      <c r="C854" t="s">
        <v>10215</v>
      </c>
      <c r="D854" t="s">
        <v>10216</v>
      </c>
    </row>
    <row r="855" spans="1:4" x14ac:dyDescent="0.2">
      <c r="A855" t="s">
        <v>10217</v>
      </c>
      <c r="B855" t="s">
        <v>10218</v>
      </c>
      <c r="C855" t="s">
        <v>10219</v>
      </c>
      <c r="D855" t="s">
        <v>10220</v>
      </c>
    </row>
    <row r="856" spans="1:4" x14ac:dyDescent="0.2">
      <c r="A856" t="s">
        <v>10221</v>
      </c>
      <c r="B856" t="s">
        <v>10222</v>
      </c>
      <c r="C856" t="s">
        <v>10223</v>
      </c>
      <c r="D856" t="s">
        <v>10224</v>
      </c>
    </row>
    <row r="857" spans="1:4" x14ac:dyDescent="0.2">
      <c r="A857" t="s">
        <v>10225</v>
      </c>
      <c r="B857" t="s">
        <v>10226</v>
      </c>
      <c r="C857" t="s">
        <v>10227</v>
      </c>
      <c r="D857" t="s">
        <v>10228</v>
      </c>
    </row>
    <row r="858" spans="1:4" x14ac:dyDescent="0.2">
      <c r="A858" t="s">
        <v>10229</v>
      </c>
      <c r="B858" t="s">
        <v>10230</v>
      </c>
      <c r="C858" t="s">
        <v>10231</v>
      </c>
      <c r="D858" t="s">
        <v>10232</v>
      </c>
    </row>
    <row r="859" spans="1:4" x14ac:dyDescent="0.2">
      <c r="A859" t="s">
        <v>10233</v>
      </c>
      <c r="B859" t="s">
        <v>10234</v>
      </c>
      <c r="C859" t="s">
        <v>10235</v>
      </c>
      <c r="D859" t="s">
        <v>10236</v>
      </c>
    </row>
    <row r="860" spans="1:4" x14ac:dyDescent="0.2">
      <c r="A860" t="s">
        <v>10237</v>
      </c>
      <c r="B860" t="s">
        <v>10238</v>
      </c>
      <c r="C860" t="s">
        <v>10239</v>
      </c>
      <c r="D860" t="s">
        <v>10240</v>
      </c>
    </row>
    <row r="861" spans="1:4" x14ac:dyDescent="0.2">
      <c r="A861" t="s">
        <v>10241</v>
      </c>
      <c r="B861" t="s">
        <v>10242</v>
      </c>
      <c r="C861" t="s">
        <v>10243</v>
      </c>
      <c r="D861" t="s">
        <v>10244</v>
      </c>
    </row>
    <row r="862" spans="1:4" x14ac:dyDescent="0.2">
      <c r="A862" t="s">
        <v>10245</v>
      </c>
      <c r="B862" t="s">
        <v>10246</v>
      </c>
      <c r="C862" t="s">
        <v>10247</v>
      </c>
      <c r="D862" t="s">
        <v>10248</v>
      </c>
    </row>
    <row r="863" spans="1:4" x14ac:dyDescent="0.2">
      <c r="A863" t="s">
        <v>10249</v>
      </c>
      <c r="B863" t="s">
        <v>10250</v>
      </c>
      <c r="C863" t="s">
        <v>10251</v>
      </c>
      <c r="D863" t="s">
        <v>10252</v>
      </c>
    </row>
    <row r="864" spans="1:4" x14ac:dyDescent="0.2">
      <c r="A864" t="s">
        <v>10253</v>
      </c>
      <c r="B864" t="s">
        <v>10254</v>
      </c>
      <c r="C864" t="s">
        <v>10255</v>
      </c>
      <c r="D864" t="s">
        <v>10256</v>
      </c>
    </row>
    <row r="865" spans="1:4" x14ac:dyDescent="0.2">
      <c r="A865" t="s">
        <v>10257</v>
      </c>
      <c r="B865" t="s">
        <v>10258</v>
      </c>
      <c r="C865" t="s">
        <v>10259</v>
      </c>
      <c r="D865" t="s">
        <v>10260</v>
      </c>
    </row>
    <row r="866" spans="1:4" x14ac:dyDescent="0.2">
      <c r="A866" t="s">
        <v>10261</v>
      </c>
      <c r="B866" t="s">
        <v>10262</v>
      </c>
      <c r="C866" t="s">
        <v>10263</v>
      </c>
      <c r="D866" t="s">
        <v>10264</v>
      </c>
    </row>
    <row r="867" spans="1:4" x14ac:dyDescent="0.2">
      <c r="A867" t="s">
        <v>10265</v>
      </c>
      <c r="B867" t="s">
        <v>10266</v>
      </c>
      <c r="C867" t="s">
        <v>10267</v>
      </c>
      <c r="D867" t="s">
        <v>10268</v>
      </c>
    </row>
    <row r="868" spans="1:4" x14ac:dyDescent="0.2">
      <c r="A868" t="s">
        <v>10269</v>
      </c>
      <c r="B868" t="s">
        <v>10270</v>
      </c>
      <c r="C868" t="s">
        <v>10271</v>
      </c>
      <c r="D868" t="s">
        <v>10272</v>
      </c>
    </row>
    <row r="869" spans="1:4" x14ac:dyDescent="0.2">
      <c r="A869" t="s">
        <v>10273</v>
      </c>
      <c r="B869" t="s">
        <v>10274</v>
      </c>
      <c r="C869" t="s">
        <v>10275</v>
      </c>
      <c r="D869" t="s">
        <v>10276</v>
      </c>
    </row>
    <row r="870" spans="1:4" x14ac:dyDescent="0.2">
      <c r="A870" t="s">
        <v>10277</v>
      </c>
      <c r="B870" t="s">
        <v>10278</v>
      </c>
      <c r="C870" t="s">
        <v>10279</v>
      </c>
      <c r="D870" t="s">
        <v>10280</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BDB7B-C176-40F5-9009-5CCBAE995E53}">
  <sheetPr>
    <tabColor rgb="FFFFC000"/>
  </sheetPr>
  <dimension ref="A1:K7"/>
  <sheetViews>
    <sheetView workbookViewId="0">
      <selection activeCell="E14" sqref="E14"/>
    </sheetView>
  </sheetViews>
  <sheetFormatPr baseColWidth="10" defaultColWidth="8.6640625" defaultRowHeight="15" x14ac:dyDescent="0.2"/>
  <cols>
    <col min="1" max="1" width="14" customWidth="1"/>
    <col min="2" max="2" width="17.5" customWidth="1"/>
    <col min="3" max="3" width="24.6640625" customWidth="1"/>
    <col min="4" max="19" width="12.6640625" customWidth="1"/>
  </cols>
  <sheetData>
    <row r="1" spans="1:11" s="1" customFormat="1" x14ac:dyDescent="0.2">
      <c r="D1" s="1" t="s">
        <v>70</v>
      </c>
    </row>
    <row r="2" spans="1:11" s="1" customFormat="1" x14ac:dyDescent="0.2">
      <c r="D2" s="1" t="s">
        <v>71</v>
      </c>
      <c r="H2" s="1" t="s">
        <v>72</v>
      </c>
      <c r="J2" s="1" t="s">
        <v>73</v>
      </c>
    </row>
    <row r="3" spans="1:11" s="1" customFormat="1" x14ac:dyDescent="0.2">
      <c r="A3" s="1" t="s">
        <v>74</v>
      </c>
      <c r="B3" s="1" t="s">
        <v>75</v>
      </c>
      <c r="C3" s="1" t="s">
        <v>76</v>
      </c>
      <c r="D3" s="1" t="s">
        <v>77</v>
      </c>
      <c r="E3" s="1" t="s">
        <v>78</v>
      </c>
      <c r="F3" s="1" t="s">
        <v>79</v>
      </c>
      <c r="G3" s="1" t="s">
        <v>80</v>
      </c>
      <c r="H3" s="1" t="s">
        <v>81</v>
      </c>
      <c r="I3" s="1" t="s">
        <v>79</v>
      </c>
      <c r="J3" s="1" t="s">
        <v>77</v>
      </c>
      <c r="K3" s="1" t="s">
        <v>82</v>
      </c>
    </row>
    <row r="4" spans="1:11" x14ac:dyDescent="0.2">
      <c r="B4" t="s">
        <v>83</v>
      </c>
      <c r="D4" t="s">
        <v>84</v>
      </c>
      <c r="E4" t="s">
        <v>84</v>
      </c>
      <c r="F4" t="s">
        <v>84</v>
      </c>
      <c r="G4" t="s">
        <v>84</v>
      </c>
      <c r="H4" t="s">
        <v>84</v>
      </c>
      <c r="I4" t="s">
        <v>84</v>
      </c>
    </row>
    <row r="5" spans="1:11" x14ac:dyDescent="0.2">
      <c r="B5" t="s">
        <v>85</v>
      </c>
      <c r="D5" t="s">
        <v>84</v>
      </c>
      <c r="E5" t="s">
        <v>84</v>
      </c>
      <c r="F5" t="s">
        <v>84</v>
      </c>
    </row>
    <row r="6" spans="1:11" x14ac:dyDescent="0.2">
      <c r="B6" t="s">
        <v>86</v>
      </c>
      <c r="D6" t="s">
        <v>84</v>
      </c>
      <c r="E6" t="s">
        <v>84</v>
      </c>
      <c r="F6" t="s">
        <v>84</v>
      </c>
      <c r="H6" t="s">
        <v>84</v>
      </c>
      <c r="I6" t="s">
        <v>84</v>
      </c>
    </row>
    <row r="7" spans="1:11" x14ac:dyDescent="0.2">
      <c r="B7" t="s">
        <v>87</v>
      </c>
      <c r="D7" t="s">
        <v>84</v>
      </c>
      <c r="E7" t="s">
        <v>84</v>
      </c>
      <c r="F7" t="s">
        <v>84</v>
      </c>
      <c r="H7" t="s">
        <v>84</v>
      </c>
      <c r="I7" t="s">
        <v>84</v>
      </c>
      <c r="J7" t="s">
        <v>84</v>
      </c>
      <c r="K7" t="s">
        <v>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468DE-2A50-43C9-979F-C495FBEE8A8D}">
  <sheetPr codeName="Sheet16">
    <tabColor rgb="FF00B050"/>
  </sheetPr>
  <dimension ref="A1:U7"/>
  <sheetViews>
    <sheetView workbookViewId="0">
      <selection activeCell="C12" sqref="C12"/>
    </sheetView>
  </sheetViews>
  <sheetFormatPr baseColWidth="10" defaultColWidth="8.6640625" defaultRowHeight="15" x14ac:dyDescent="0.2"/>
  <cols>
    <col min="1" max="1" width="44.5" customWidth="1"/>
    <col min="2" max="2" width="17.33203125" customWidth="1"/>
    <col min="3" max="4" width="33.33203125" customWidth="1"/>
    <col min="5" max="5" width="16.6640625" customWidth="1"/>
    <col min="6" max="6" width="16.33203125" customWidth="1"/>
  </cols>
  <sheetData>
    <row r="1" spans="1:21" s="1" customFormat="1" x14ac:dyDescent="0.2">
      <c r="A1" s="1" t="s">
        <v>74</v>
      </c>
      <c r="B1" s="1" t="s">
        <v>88</v>
      </c>
      <c r="C1" s="1" t="s">
        <v>89</v>
      </c>
      <c r="D1" s="1" t="s">
        <v>90</v>
      </c>
      <c r="E1" s="1" t="s">
        <v>91</v>
      </c>
      <c r="F1" s="1" t="s">
        <v>92</v>
      </c>
      <c r="G1" s="1" t="s">
        <v>93</v>
      </c>
      <c r="H1" s="1" t="s">
        <v>94</v>
      </c>
      <c r="I1" s="1" t="s">
        <v>95</v>
      </c>
      <c r="J1" s="1" t="s">
        <v>96</v>
      </c>
      <c r="K1" s="1" t="s">
        <v>97</v>
      </c>
      <c r="L1" s="1" t="s">
        <v>98</v>
      </c>
      <c r="M1" s="1" t="s">
        <v>99</v>
      </c>
      <c r="N1" s="1" t="s">
        <v>100</v>
      </c>
      <c r="O1" s="1" t="s">
        <v>101</v>
      </c>
      <c r="P1" s="1" t="s">
        <v>102</v>
      </c>
      <c r="Q1" s="1" t="s">
        <v>103</v>
      </c>
      <c r="R1" s="1" t="s">
        <v>104</v>
      </c>
      <c r="S1" s="1" t="s">
        <v>105</v>
      </c>
      <c r="T1" s="1" t="s">
        <v>106</v>
      </c>
      <c r="U1" s="1" t="s">
        <v>107</v>
      </c>
    </row>
    <row r="2" spans="1:21" x14ac:dyDescent="0.2">
      <c r="A2" t="s">
        <v>108</v>
      </c>
      <c r="C2" t="s">
        <v>109</v>
      </c>
      <c r="D2" t="s">
        <v>109</v>
      </c>
      <c r="F2" t="s">
        <v>110</v>
      </c>
      <c r="G2" t="b">
        <v>1</v>
      </c>
    </row>
    <row r="3" spans="1:21" x14ac:dyDescent="0.2">
      <c r="A3" t="s">
        <v>111</v>
      </c>
      <c r="C3" t="s">
        <v>112</v>
      </c>
      <c r="D3" t="s">
        <v>112</v>
      </c>
      <c r="F3" t="s">
        <v>110</v>
      </c>
      <c r="G3" t="b">
        <v>1</v>
      </c>
    </row>
    <row r="4" spans="1:21" x14ac:dyDescent="0.2">
      <c r="A4" t="s">
        <v>113</v>
      </c>
      <c r="C4" t="s">
        <v>114</v>
      </c>
      <c r="D4" t="s">
        <v>114</v>
      </c>
      <c r="F4" t="s">
        <v>110</v>
      </c>
      <c r="G4" t="b">
        <v>1</v>
      </c>
    </row>
    <row r="5" spans="1:21" x14ac:dyDescent="0.2">
      <c r="A5" t="s">
        <v>115</v>
      </c>
      <c r="C5" t="s">
        <v>116</v>
      </c>
      <c r="D5" t="s">
        <v>116</v>
      </c>
      <c r="F5" t="s">
        <v>110</v>
      </c>
      <c r="G5" t="b">
        <v>1</v>
      </c>
    </row>
    <row r="6" spans="1:21" x14ac:dyDescent="0.2">
      <c r="A6" t="s">
        <v>117</v>
      </c>
      <c r="C6" t="s">
        <v>118</v>
      </c>
      <c r="D6" t="s">
        <v>118</v>
      </c>
      <c r="F6" t="s">
        <v>110</v>
      </c>
      <c r="G6" t="b">
        <v>1</v>
      </c>
    </row>
    <row r="7" spans="1:21" x14ac:dyDescent="0.2">
      <c r="A7" t="s">
        <v>119</v>
      </c>
      <c r="C7" t="s">
        <v>120</v>
      </c>
      <c r="D7" t="s">
        <v>120</v>
      </c>
      <c r="F7" t="s">
        <v>110</v>
      </c>
      <c r="G7" t="b">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rgb="FFFFC000"/>
    <outlinePr summaryBelow="0"/>
  </sheetPr>
  <dimension ref="A1:AJ221"/>
  <sheetViews>
    <sheetView workbookViewId="0">
      <pane xSplit="4" ySplit="1" topLeftCell="H207" activePane="bottomRight" state="frozen"/>
      <selection pane="topRight" activeCell="E1" sqref="E1"/>
      <selection pane="bottomLeft" activeCell="A2" sqref="A2"/>
      <selection pane="bottomRight" activeCell="N214" sqref="N214"/>
    </sheetView>
  </sheetViews>
  <sheetFormatPr baseColWidth="10" defaultColWidth="8.6640625" defaultRowHeight="15" customHeight="1" outlineLevelRow="1" outlineLevelCol="1" x14ac:dyDescent="0.2"/>
  <cols>
    <col min="1" max="1" width="13.33203125" customWidth="1" outlineLevel="1"/>
    <col min="2" max="2" width="15.5" customWidth="1" outlineLevel="1"/>
    <col min="3" max="3" width="7.33203125" style="40" customWidth="1"/>
    <col min="4" max="4" width="31.6640625" customWidth="1" outlineLevel="1"/>
    <col min="5" max="5" width="32" customWidth="1" outlineLevel="1"/>
    <col min="6" max="6" width="18.6640625" customWidth="1" outlineLevel="1"/>
    <col min="7" max="7" width="7.33203125" style="40" hidden="1" customWidth="1"/>
    <col min="8" max="8" width="25.33203125" customWidth="1"/>
    <col min="9" max="9" width="9" customWidth="1"/>
    <col min="10" max="10" width="17.5" customWidth="1"/>
    <col min="11" max="11" width="9.33203125" customWidth="1"/>
    <col min="12" max="13" width="18.6640625" customWidth="1" outlineLevel="1"/>
    <col min="14" max="15" width="25.5" customWidth="1"/>
    <col min="16" max="18" width="13.33203125" customWidth="1"/>
    <col min="19" max="19" width="45.6640625" customWidth="1"/>
    <col min="20" max="20" width="14.33203125" customWidth="1"/>
    <col min="21" max="22" width="18.6640625" customWidth="1"/>
    <col min="23" max="23" width="11" customWidth="1"/>
    <col min="24" max="27" width="18.6640625" customWidth="1"/>
    <col min="28" max="28" width="13.33203125" customWidth="1"/>
    <col min="29" max="33" width="18.6640625" customWidth="1"/>
    <col min="34" max="34" width="50.5" customWidth="1"/>
    <col min="35" max="35" width="45" customWidth="1"/>
    <col min="36" max="36" width="18.6640625" customWidth="1"/>
  </cols>
  <sheetData>
    <row r="1" spans="1:36" s="1" customFormat="1" ht="30" customHeight="1" x14ac:dyDescent="0.2">
      <c r="A1" s="2" t="s">
        <v>121</v>
      </c>
      <c r="B1" s="2" t="s">
        <v>122</v>
      </c>
      <c r="C1" s="41" t="s">
        <v>123</v>
      </c>
      <c r="D1" s="2" t="s">
        <v>89</v>
      </c>
      <c r="E1" s="2" t="s">
        <v>124</v>
      </c>
      <c r="F1" s="2" t="s">
        <v>125</v>
      </c>
      <c r="G1" s="41" t="s">
        <v>123</v>
      </c>
      <c r="H1" s="2" t="s">
        <v>126</v>
      </c>
      <c r="I1" s="2" t="s">
        <v>127</v>
      </c>
      <c r="J1" s="2" t="s">
        <v>128</v>
      </c>
      <c r="K1" s="2" t="s">
        <v>129</v>
      </c>
      <c r="L1" s="2" t="s">
        <v>130</v>
      </c>
      <c r="M1" s="2" t="s">
        <v>131</v>
      </c>
      <c r="N1" s="2" t="s">
        <v>12</v>
      </c>
      <c r="O1" s="2" t="s">
        <v>13</v>
      </c>
      <c r="P1" s="2" t="s">
        <v>132</v>
      </c>
      <c r="Q1" s="2" t="s">
        <v>133</v>
      </c>
      <c r="R1" s="2" t="s">
        <v>134</v>
      </c>
      <c r="S1" s="2" t="s">
        <v>135</v>
      </c>
      <c r="T1" s="2" t="s">
        <v>136</v>
      </c>
      <c r="U1" s="2" t="s">
        <v>137</v>
      </c>
      <c r="V1" s="2" t="s">
        <v>138</v>
      </c>
      <c r="W1" s="2" t="s">
        <v>139</v>
      </c>
      <c r="X1" s="2" t="s">
        <v>140</v>
      </c>
      <c r="Y1" s="2" t="s">
        <v>141</v>
      </c>
      <c r="Z1" s="2" t="s">
        <v>142</v>
      </c>
      <c r="AA1" s="2" t="s">
        <v>143</v>
      </c>
      <c r="AB1" s="2" t="s">
        <v>144</v>
      </c>
      <c r="AC1" s="2" t="s">
        <v>145</v>
      </c>
      <c r="AD1" s="2" t="s">
        <v>146</v>
      </c>
      <c r="AE1" s="2" t="s">
        <v>147</v>
      </c>
      <c r="AF1" s="2" t="s">
        <v>148</v>
      </c>
      <c r="AG1" s="2" t="s">
        <v>149</v>
      </c>
      <c r="AH1" s="2" t="s">
        <v>129</v>
      </c>
      <c r="AI1" s="2" t="s">
        <v>150</v>
      </c>
      <c r="AJ1" s="2" t="s">
        <v>151</v>
      </c>
    </row>
    <row r="2" spans="1:36" x14ac:dyDescent="0.2">
      <c r="A2" t="s">
        <v>8</v>
      </c>
      <c r="B2" t="s">
        <v>152</v>
      </c>
      <c r="D2" s="12" t="s">
        <v>153</v>
      </c>
      <c r="F2" t="s">
        <v>47</v>
      </c>
      <c r="J2" s="62"/>
      <c r="K2" s="71" t="s">
        <v>154</v>
      </c>
      <c r="N2" t="s">
        <v>155</v>
      </c>
      <c r="O2" t="s">
        <v>155</v>
      </c>
      <c r="T2" t="s">
        <v>156</v>
      </c>
      <c r="U2" t="s">
        <v>157</v>
      </c>
      <c r="V2" t="s">
        <v>158</v>
      </c>
      <c r="Z2" s="30" t="s">
        <v>159</v>
      </c>
      <c r="AA2" s="30" t="s">
        <v>159</v>
      </c>
      <c r="AB2" s="30" t="s">
        <v>159</v>
      </c>
      <c r="AC2" s="30" t="s">
        <v>159</v>
      </c>
      <c r="AD2" s="30" t="s">
        <v>159</v>
      </c>
      <c r="AE2" s="30"/>
      <c r="AF2" s="30"/>
      <c r="AI2" t="s">
        <v>160</v>
      </c>
      <c r="AJ2" t="s">
        <v>161</v>
      </c>
    </row>
    <row r="3" spans="1:36" x14ac:dyDescent="0.2">
      <c r="A3" t="s">
        <v>8</v>
      </c>
      <c r="B3" t="s">
        <v>152</v>
      </c>
      <c r="C3" s="40">
        <v>1</v>
      </c>
      <c r="D3" t="s">
        <v>162</v>
      </c>
      <c r="F3" t="s">
        <v>163</v>
      </c>
      <c r="J3" s="87" t="s">
        <v>164</v>
      </c>
      <c r="K3" s="71" t="s">
        <v>165</v>
      </c>
      <c r="P3" t="s">
        <v>157</v>
      </c>
      <c r="T3" t="s">
        <v>157</v>
      </c>
      <c r="U3" t="s">
        <v>157</v>
      </c>
      <c r="V3" t="s">
        <v>158</v>
      </c>
      <c r="W3" t="s">
        <v>166</v>
      </c>
      <c r="X3" t="s">
        <v>167</v>
      </c>
      <c r="Z3" s="30" t="s">
        <v>159</v>
      </c>
      <c r="AA3" s="30" t="s">
        <v>159</v>
      </c>
      <c r="AB3" s="30" t="s">
        <v>159</v>
      </c>
      <c r="AC3" s="30" t="s">
        <v>159</v>
      </c>
      <c r="AD3" s="30" t="s">
        <v>159</v>
      </c>
      <c r="AE3" s="30"/>
      <c r="AF3" s="30"/>
      <c r="AJ3" t="s">
        <v>161</v>
      </c>
    </row>
    <row r="4" spans="1:36" x14ac:dyDescent="0.2">
      <c r="A4" t="s">
        <v>8</v>
      </c>
      <c r="B4" t="s">
        <v>152</v>
      </c>
      <c r="C4" s="40">
        <f t="shared" ref="C4" ca="1" si="0">MAX(INDIRECT("C2:C"&amp;ROW()-1))+1</f>
        <v>2</v>
      </c>
      <c r="D4" t="s">
        <v>168</v>
      </c>
      <c r="F4" t="s">
        <v>14</v>
      </c>
      <c r="J4" s="35" t="s">
        <v>169</v>
      </c>
      <c r="K4" s="71" t="s">
        <v>165</v>
      </c>
      <c r="L4" t="s">
        <v>170</v>
      </c>
      <c r="M4" t="s">
        <v>171</v>
      </c>
      <c r="O4">
        <v>255</v>
      </c>
      <c r="S4" t="s">
        <v>172</v>
      </c>
      <c r="T4" t="s">
        <v>173</v>
      </c>
      <c r="U4" t="s">
        <v>157</v>
      </c>
      <c r="V4" t="s">
        <v>174</v>
      </c>
      <c r="W4" t="s">
        <v>166</v>
      </c>
      <c r="X4" t="s">
        <v>175</v>
      </c>
      <c r="Z4" t="s">
        <v>16</v>
      </c>
      <c r="AA4" t="s">
        <v>176</v>
      </c>
      <c r="AB4" t="s">
        <v>177</v>
      </c>
      <c r="AC4" s="30" t="s">
        <v>159</v>
      </c>
      <c r="AD4" s="30" t="s">
        <v>159</v>
      </c>
      <c r="AE4" s="30"/>
      <c r="AF4" s="30"/>
      <c r="AI4" t="s">
        <v>178</v>
      </c>
      <c r="AJ4" t="s">
        <v>161</v>
      </c>
    </row>
    <row r="5" spans="1:36" x14ac:dyDescent="0.2">
      <c r="A5" t="s">
        <v>8</v>
      </c>
      <c r="B5" t="s">
        <v>152</v>
      </c>
      <c r="C5" s="40">
        <f ca="1">MAX(INDIRECT("C2:C"&amp;ROW()-1))+1</f>
        <v>3</v>
      </c>
      <c r="D5" t="s">
        <v>179</v>
      </c>
      <c r="F5" t="s">
        <v>14</v>
      </c>
      <c r="J5" s="35" t="s">
        <v>169</v>
      </c>
      <c r="K5" s="71" t="s">
        <v>165</v>
      </c>
      <c r="L5" t="s">
        <v>180</v>
      </c>
      <c r="M5" t="s">
        <v>171</v>
      </c>
      <c r="O5">
        <v>255</v>
      </c>
      <c r="S5" t="s">
        <v>172</v>
      </c>
      <c r="T5" t="s">
        <v>156</v>
      </c>
      <c r="U5" t="s">
        <v>157</v>
      </c>
      <c r="V5" t="s">
        <v>174</v>
      </c>
      <c r="W5" t="s">
        <v>166</v>
      </c>
      <c r="X5" t="s">
        <v>181</v>
      </c>
      <c r="Z5" s="30" t="s">
        <v>159</v>
      </c>
      <c r="AA5" s="30" t="s">
        <v>159</v>
      </c>
      <c r="AB5" s="30" t="s">
        <v>159</v>
      </c>
      <c r="AC5" s="30" t="s">
        <v>159</v>
      </c>
      <c r="AD5" s="30" t="s">
        <v>159</v>
      </c>
      <c r="AE5" s="30"/>
      <c r="AF5" s="30"/>
      <c r="AJ5" t="s">
        <v>161</v>
      </c>
    </row>
    <row r="6" spans="1:36" x14ac:dyDescent="0.2">
      <c r="A6" t="s">
        <v>8</v>
      </c>
      <c r="B6" t="s">
        <v>152</v>
      </c>
      <c r="C6" s="40">
        <f t="shared" ref="C6:C9" ca="1" si="1">MAX(INDIRECT("C2:C"&amp;ROW()-1))+1</f>
        <v>4</v>
      </c>
      <c r="D6" t="s">
        <v>182</v>
      </c>
      <c r="F6" t="s">
        <v>14</v>
      </c>
      <c r="J6" s="35" t="s">
        <v>169</v>
      </c>
      <c r="K6" s="71" t="s">
        <v>165</v>
      </c>
      <c r="L6" t="s">
        <v>183</v>
      </c>
      <c r="M6" t="s">
        <v>171</v>
      </c>
      <c r="O6">
        <v>255</v>
      </c>
      <c r="S6" t="s">
        <v>172</v>
      </c>
      <c r="T6" t="s">
        <v>173</v>
      </c>
      <c r="U6" t="s">
        <v>157</v>
      </c>
      <c r="V6" t="s">
        <v>174</v>
      </c>
      <c r="W6" t="s">
        <v>166</v>
      </c>
      <c r="X6" t="s">
        <v>184</v>
      </c>
      <c r="Z6" t="s">
        <v>16</v>
      </c>
      <c r="AA6" t="s">
        <v>185</v>
      </c>
      <c r="AB6" t="s">
        <v>186</v>
      </c>
      <c r="AC6" s="30" t="s">
        <v>159</v>
      </c>
      <c r="AD6" s="30" t="s">
        <v>159</v>
      </c>
      <c r="AE6" s="30"/>
      <c r="AF6" s="30"/>
      <c r="AJ6" t="s">
        <v>161</v>
      </c>
    </row>
    <row r="7" spans="1:36" x14ac:dyDescent="0.2">
      <c r="A7" t="s">
        <v>8</v>
      </c>
      <c r="B7" t="s">
        <v>152</v>
      </c>
      <c r="C7" s="40">
        <f t="shared" ca="1" si="1"/>
        <v>5</v>
      </c>
      <c r="D7" t="s">
        <v>187</v>
      </c>
      <c r="F7" t="s">
        <v>14</v>
      </c>
      <c r="J7" s="87" t="s">
        <v>164</v>
      </c>
      <c r="O7">
        <v>255</v>
      </c>
      <c r="S7" t="s">
        <v>172</v>
      </c>
      <c r="T7" t="s">
        <v>156</v>
      </c>
      <c r="U7" t="s">
        <v>157</v>
      </c>
      <c r="V7" t="s">
        <v>174</v>
      </c>
      <c r="W7" t="s">
        <v>166</v>
      </c>
      <c r="X7" t="s">
        <v>188</v>
      </c>
      <c r="Z7" s="30" t="s">
        <v>159</v>
      </c>
      <c r="AA7" s="30" t="s">
        <v>159</v>
      </c>
      <c r="AB7" s="30" t="s">
        <v>159</v>
      </c>
      <c r="AC7" s="30" t="s">
        <v>159</v>
      </c>
      <c r="AD7" s="30" t="s">
        <v>159</v>
      </c>
      <c r="AE7" s="30"/>
      <c r="AF7" s="30"/>
      <c r="AJ7" t="s">
        <v>161</v>
      </c>
    </row>
    <row r="8" spans="1:36" x14ac:dyDescent="0.2">
      <c r="A8" t="s">
        <v>8</v>
      </c>
      <c r="B8" t="s">
        <v>152</v>
      </c>
      <c r="C8" s="40">
        <f t="shared" ca="1" si="1"/>
        <v>6</v>
      </c>
      <c r="D8" t="s">
        <v>189</v>
      </c>
      <c r="F8" t="s">
        <v>14</v>
      </c>
      <c r="J8" s="87" t="s">
        <v>164</v>
      </c>
      <c r="O8">
        <v>255</v>
      </c>
      <c r="S8" t="s">
        <v>172</v>
      </c>
      <c r="T8" t="s">
        <v>156</v>
      </c>
      <c r="U8" t="s">
        <v>157</v>
      </c>
      <c r="V8" t="s">
        <v>174</v>
      </c>
      <c r="W8" t="s">
        <v>166</v>
      </c>
      <c r="X8" t="s">
        <v>190</v>
      </c>
      <c r="Z8" s="30" t="s">
        <v>159</v>
      </c>
      <c r="AA8" s="30" t="s">
        <v>159</v>
      </c>
      <c r="AB8" s="30" t="s">
        <v>159</v>
      </c>
      <c r="AC8" s="30" t="s">
        <v>159</v>
      </c>
      <c r="AD8" s="30" t="s">
        <v>159</v>
      </c>
      <c r="AE8" s="30"/>
      <c r="AF8" s="30"/>
      <c r="AJ8" t="s">
        <v>161</v>
      </c>
    </row>
    <row r="9" spans="1:36" x14ac:dyDescent="0.2">
      <c r="A9" t="s">
        <v>8</v>
      </c>
      <c r="B9" t="s">
        <v>152</v>
      </c>
      <c r="C9" s="40">
        <f t="shared" ca="1" si="1"/>
        <v>7</v>
      </c>
      <c r="D9" t="s">
        <v>191</v>
      </c>
      <c r="F9" t="s">
        <v>18</v>
      </c>
      <c r="J9" s="35" t="s">
        <v>169</v>
      </c>
      <c r="K9" s="71" t="s">
        <v>165</v>
      </c>
      <c r="L9" t="s">
        <v>192</v>
      </c>
      <c r="M9" t="s">
        <v>171</v>
      </c>
      <c r="T9" t="s">
        <v>157</v>
      </c>
      <c r="U9" t="s">
        <v>157</v>
      </c>
      <c r="V9" t="s">
        <v>174</v>
      </c>
      <c r="W9" t="s">
        <v>166</v>
      </c>
      <c r="X9" t="s">
        <v>193</v>
      </c>
      <c r="Z9" t="s">
        <v>16</v>
      </c>
      <c r="AA9" t="s">
        <v>191</v>
      </c>
      <c r="AB9" t="s">
        <v>194</v>
      </c>
      <c r="AC9" t="s">
        <v>195</v>
      </c>
      <c r="AD9" t="s">
        <v>196</v>
      </c>
      <c r="AG9">
        <v>167864</v>
      </c>
      <c r="AJ9" t="s">
        <v>161</v>
      </c>
    </row>
    <row r="10" spans="1:36" outlineLevel="1" x14ac:dyDescent="0.2">
      <c r="A10" t="s">
        <v>8</v>
      </c>
      <c r="B10" t="s">
        <v>152</v>
      </c>
      <c r="G10" s="40">
        <v>1</v>
      </c>
      <c r="H10" t="s">
        <v>197</v>
      </c>
      <c r="J10" s="35" t="s">
        <v>169</v>
      </c>
      <c r="K10" s="71" t="s">
        <v>165</v>
      </c>
      <c r="L10" t="s">
        <v>198</v>
      </c>
      <c r="M10" t="s">
        <v>171</v>
      </c>
      <c r="W10" t="s">
        <v>166</v>
      </c>
      <c r="X10" t="s">
        <v>199</v>
      </c>
      <c r="Z10" t="s">
        <v>16</v>
      </c>
      <c r="AA10" t="s">
        <v>191</v>
      </c>
      <c r="AB10" t="s">
        <v>194</v>
      </c>
      <c r="AC10" t="s">
        <v>195</v>
      </c>
      <c r="AD10" t="s">
        <v>196</v>
      </c>
      <c r="AE10" t="s">
        <v>197</v>
      </c>
      <c r="AF10" t="s">
        <v>200</v>
      </c>
      <c r="AG10">
        <v>167865</v>
      </c>
      <c r="AJ10" t="s">
        <v>161</v>
      </c>
    </row>
    <row r="11" spans="1:36" outlineLevel="1" x14ac:dyDescent="0.2">
      <c r="A11" t="s">
        <v>8</v>
      </c>
      <c r="B11" t="s">
        <v>152</v>
      </c>
      <c r="G11" s="40">
        <v>2</v>
      </c>
      <c r="H11" s="15" t="s">
        <v>201</v>
      </c>
      <c r="I11" s="15"/>
      <c r="J11" s="35" t="s">
        <v>169</v>
      </c>
      <c r="K11" s="71" t="s">
        <v>165</v>
      </c>
      <c r="L11" t="s">
        <v>202</v>
      </c>
      <c r="M11" t="s">
        <v>171</v>
      </c>
      <c r="W11" t="s">
        <v>166</v>
      </c>
      <c r="X11" t="s">
        <v>203</v>
      </c>
      <c r="Z11" t="s">
        <v>16</v>
      </c>
      <c r="AA11" t="s">
        <v>191</v>
      </c>
      <c r="AB11" t="s">
        <v>194</v>
      </c>
      <c r="AC11" t="s">
        <v>195</v>
      </c>
      <c r="AD11" t="s">
        <v>196</v>
      </c>
      <c r="AE11" s="15" t="s">
        <v>201</v>
      </c>
      <c r="AF11" t="s">
        <v>204</v>
      </c>
      <c r="AG11" s="15">
        <v>167866</v>
      </c>
      <c r="AJ11" t="s">
        <v>161</v>
      </c>
    </row>
    <row r="12" spans="1:36" s="12" customFormat="1" outlineLevel="1" x14ac:dyDescent="0.2">
      <c r="A12" s="12" t="s">
        <v>8</v>
      </c>
      <c r="B12" s="12" t="s">
        <v>152</v>
      </c>
      <c r="C12" s="73"/>
      <c r="G12" s="73">
        <v>3</v>
      </c>
      <c r="H12" s="112" t="s">
        <v>205</v>
      </c>
      <c r="I12" s="112"/>
      <c r="J12" s="113" t="s">
        <v>206</v>
      </c>
      <c r="K12" s="114" t="s">
        <v>154</v>
      </c>
      <c r="L12" s="12" t="s">
        <v>207</v>
      </c>
      <c r="M12" s="12" t="s">
        <v>171</v>
      </c>
      <c r="W12" s="12" t="s">
        <v>166</v>
      </c>
      <c r="X12" s="12" t="s">
        <v>208</v>
      </c>
      <c r="Z12" s="12" t="s">
        <v>16</v>
      </c>
      <c r="AA12" s="12" t="s">
        <v>191</v>
      </c>
      <c r="AB12" s="12" t="s">
        <v>194</v>
      </c>
      <c r="AC12" s="12" t="s">
        <v>195</v>
      </c>
      <c r="AD12" s="12" t="s">
        <v>196</v>
      </c>
      <c r="AE12" s="112" t="s">
        <v>205</v>
      </c>
      <c r="AF12" s="12" t="s">
        <v>209</v>
      </c>
      <c r="AG12" s="112">
        <v>167868</v>
      </c>
      <c r="AJ12" s="12" t="s">
        <v>161</v>
      </c>
    </row>
    <row r="13" spans="1:36" s="12" customFormat="1" outlineLevel="1" x14ac:dyDescent="0.2">
      <c r="A13" s="12" t="s">
        <v>8</v>
      </c>
      <c r="B13" s="12" t="s">
        <v>152</v>
      </c>
      <c r="C13" s="73"/>
      <c r="G13" s="73">
        <v>4</v>
      </c>
      <c r="H13" s="112" t="s">
        <v>210</v>
      </c>
      <c r="I13" s="112"/>
      <c r="J13" s="113" t="s">
        <v>206</v>
      </c>
      <c r="K13" s="114" t="s">
        <v>154</v>
      </c>
      <c r="L13" s="12" t="s">
        <v>211</v>
      </c>
      <c r="M13" s="12" t="s">
        <v>171</v>
      </c>
      <c r="W13" s="12" t="s">
        <v>166</v>
      </c>
      <c r="X13" s="12" t="s">
        <v>212</v>
      </c>
      <c r="Z13" s="12" t="s">
        <v>16</v>
      </c>
      <c r="AA13" s="12" t="s">
        <v>191</v>
      </c>
      <c r="AB13" s="12" t="s">
        <v>194</v>
      </c>
      <c r="AC13" s="12" t="s">
        <v>195</v>
      </c>
      <c r="AD13" s="12" t="s">
        <v>196</v>
      </c>
      <c r="AE13" s="112" t="s">
        <v>210</v>
      </c>
      <c r="AF13" s="12" t="s">
        <v>213</v>
      </c>
      <c r="AG13" s="112">
        <v>167867</v>
      </c>
      <c r="AJ13" s="12" t="s">
        <v>161</v>
      </c>
    </row>
    <row r="14" spans="1:36" s="12" customFormat="1" outlineLevel="1" x14ac:dyDescent="0.2">
      <c r="A14" s="12" t="s">
        <v>8</v>
      </c>
      <c r="B14" s="12" t="s">
        <v>152</v>
      </c>
      <c r="C14" s="73"/>
      <c r="G14" s="73">
        <v>5</v>
      </c>
      <c r="H14" s="112" t="s">
        <v>214</v>
      </c>
      <c r="I14" s="112"/>
      <c r="J14" s="113" t="s">
        <v>206</v>
      </c>
      <c r="K14" s="114" t="s">
        <v>154</v>
      </c>
      <c r="W14" s="12" t="s">
        <v>166</v>
      </c>
      <c r="X14" s="12" t="s">
        <v>215</v>
      </c>
      <c r="Z14" s="12" t="s">
        <v>16</v>
      </c>
      <c r="AA14" s="12" t="s">
        <v>191</v>
      </c>
      <c r="AB14" s="12" t="s">
        <v>194</v>
      </c>
      <c r="AC14" s="12" t="s">
        <v>195</v>
      </c>
      <c r="AD14" s="12" t="s">
        <v>196</v>
      </c>
      <c r="AE14" s="112" t="s">
        <v>214</v>
      </c>
      <c r="AF14" s="12" t="s">
        <v>216</v>
      </c>
      <c r="AG14" s="112">
        <v>167869</v>
      </c>
      <c r="AJ14" s="12" t="s">
        <v>161</v>
      </c>
    </row>
    <row r="15" spans="1:36" s="12" customFormat="1" outlineLevel="1" x14ac:dyDescent="0.2">
      <c r="A15" s="12" t="s">
        <v>8</v>
      </c>
      <c r="B15" s="12" t="s">
        <v>152</v>
      </c>
      <c r="C15" s="73"/>
      <c r="G15" s="73">
        <v>6</v>
      </c>
      <c r="H15" s="112" t="s">
        <v>217</v>
      </c>
      <c r="I15" s="112"/>
      <c r="J15" s="113" t="s">
        <v>206</v>
      </c>
      <c r="K15" s="114" t="s">
        <v>154</v>
      </c>
      <c r="W15" s="12" t="s">
        <v>166</v>
      </c>
      <c r="X15" s="12" t="s">
        <v>218</v>
      </c>
      <c r="Z15" s="12" t="s">
        <v>16</v>
      </c>
      <c r="AA15" s="12" t="s">
        <v>191</v>
      </c>
      <c r="AB15" s="12" t="s">
        <v>194</v>
      </c>
      <c r="AC15" s="12" t="s">
        <v>195</v>
      </c>
      <c r="AD15" s="12" t="s">
        <v>196</v>
      </c>
      <c r="AE15" s="112" t="s">
        <v>217</v>
      </c>
      <c r="AF15" s="12" t="s">
        <v>219</v>
      </c>
      <c r="AJ15" s="12" t="s">
        <v>161</v>
      </c>
    </row>
    <row r="16" spans="1:36" outlineLevel="1" x14ac:dyDescent="0.2">
      <c r="A16" t="s">
        <v>8</v>
      </c>
      <c r="B16" t="s">
        <v>152</v>
      </c>
      <c r="G16" s="40">
        <v>7</v>
      </c>
      <c r="H16" s="15" t="s">
        <v>220</v>
      </c>
      <c r="I16" s="15"/>
      <c r="J16" s="92" t="s">
        <v>206</v>
      </c>
      <c r="K16" s="71" t="s">
        <v>154</v>
      </c>
      <c r="W16" t="s">
        <v>166</v>
      </c>
      <c r="X16" t="s">
        <v>221</v>
      </c>
      <c r="Z16" t="s">
        <v>16</v>
      </c>
      <c r="AA16" t="s">
        <v>191</v>
      </c>
      <c r="AB16" t="s">
        <v>194</v>
      </c>
      <c r="AC16" t="s">
        <v>195</v>
      </c>
      <c r="AD16" t="s">
        <v>196</v>
      </c>
      <c r="AE16" s="15" t="s">
        <v>220</v>
      </c>
      <c r="AF16" t="s">
        <v>222</v>
      </c>
      <c r="AJ16" t="s">
        <v>161</v>
      </c>
    </row>
    <row r="17" spans="1:36" x14ac:dyDescent="0.2">
      <c r="A17" t="s">
        <v>8</v>
      </c>
      <c r="B17" t="s">
        <v>152</v>
      </c>
      <c r="C17" s="40">
        <f t="shared" ref="C17:C26" ca="1" si="2">MAX(INDIRECT("C2:C"&amp;ROW()-1))+1</f>
        <v>8</v>
      </c>
      <c r="D17" t="s">
        <v>223</v>
      </c>
      <c r="F17" t="s">
        <v>163</v>
      </c>
      <c r="J17" s="87" t="s">
        <v>164</v>
      </c>
      <c r="K17" s="71" t="s">
        <v>165</v>
      </c>
      <c r="P17" t="s">
        <v>157</v>
      </c>
      <c r="T17" t="s">
        <v>157</v>
      </c>
      <c r="U17" t="s">
        <v>157</v>
      </c>
      <c r="V17" t="s">
        <v>174</v>
      </c>
      <c r="W17" t="s">
        <v>166</v>
      </c>
      <c r="X17" t="s">
        <v>224</v>
      </c>
      <c r="Z17" s="30" t="s">
        <v>159</v>
      </c>
      <c r="AA17" s="30" t="s">
        <v>159</v>
      </c>
      <c r="AB17" s="30" t="s">
        <v>159</v>
      </c>
      <c r="AC17" s="30" t="s">
        <v>159</v>
      </c>
      <c r="AD17" s="30" t="s">
        <v>159</v>
      </c>
      <c r="AE17" s="30"/>
      <c r="AF17" s="30"/>
      <c r="AI17" t="s">
        <v>225</v>
      </c>
    </row>
    <row r="18" spans="1:36" ht="16" x14ac:dyDescent="0.2">
      <c r="A18" t="s">
        <v>8</v>
      </c>
      <c r="B18" t="s">
        <v>152</v>
      </c>
      <c r="C18" s="40">
        <f t="shared" ca="1" si="2"/>
        <v>9</v>
      </c>
      <c r="D18" t="s">
        <v>226</v>
      </c>
      <c r="F18" t="s">
        <v>29</v>
      </c>
      <c r="J18" s="35" t="s">
        <v>169</v>
      </c>
      <c r="K18" s="71" t="s">
        <v>165</v>
      </c>
      <c r="L18" t="s">
        <v>227</v>
      </c>
      <c r="M18" t="s">
        <v>171</v>
      </c>
      <c r="Q18">
        <v>0</v>
      </c>
      <c r="S18" t="s">
        <v>228</v>
      </c>
      <c r="T18" t="s">
        <v>229</v>
      </c>
      <c r="U18" t="s">
        <v>157</v>
      </c>
      <c r="V18" t="s">
        <v>174</v>
      </c>
      <c r="W18" t="s">
        <v>166</v>
      </c>
      <c r="X18" t="s">
        <v>230</v>
      </c>
      <c r="Z18" t="s">
        <v>28</v>
      </c>
      <c r="AA18" s="15" t="s">
        <v>231</v>
      </c>
      <c r="AB18" t="s">
        <v>232</v>
      </c>
      <c r="AC18" s="30" t="s">
        <v>159</v>
      </c>
      <c r="AD18" s="30" t="s">
        <v>159</v>
      </c>
      <c r="AE18" s="30"/>
      <c r="AF18" s="30"/>
      <c r="AI18" t="s">
        <v>233</v>
      </c>
      <c r="AJ18" t="s">
        <v>161</v>
      </c>
    </row>
    <row r="19" spans="1:36" x14ac:dyDescent="0.2">
      <c r="A19" t="s">
        <v>8</v>
      </c>
      <c r="B19" t="s">
        <v>152</v>
      </c>
      <c r="C19" s="40">
        <f t="shared" ca="1" si="2"/>
        <v>10</v>
      </c>
      <c r="D19" t="s">
        <v>234</v>
      </c>
      <c r="F19" t="s">
        <v>21</v>
      </c>
      <c r="J19" s="77" t="s">
        <v>235</v>
      </c>
      <c r="K19" s="71" t="s">
        <v>165</v>
      </c>
      <c r="L19" t="s">
        <v>236</v>
      </c>
      <c r="M19" t="s">
        <v>171</v>
      </c>
      <c r="Q19">
        <v>0</v>
      </c>
      <c r="R19">
        <v>110</v>
      </c>
      <c r="S19" t="s">
        <v>237</v>
      </c>
      <c r="T19" t="s">
        <v>156</v>
      </c>
      <c r="V19" t="s">
        <v>174</v>
      </c>
      <c r="W19" t="s">
        <v>166</v>
      </c>
      <c r="Z19" t="s">
        <v>20</v>
      </c>
      <c r="AA19" t="s">
        <v>238</v>
      </c>
      <c r="AB19" t="s">
        <v>239</v>
      </c>
      <c r="AC19" s="30" t="s">
        <v>159</v>
      </c>
      <c r="AD19" s="30" t="s">
        <v>159</v>
      </c>
      <c r="AE19" s="30"/>
      <c r="AF19" s="30"/>
      <c r="AJ19" t="s">
        <v>240</v>
      </c>
    </row>
    <row r="20" spans="1:36" x14ac:dyDescent="0.2">
      <c r="A20" t="s">
        <v>8</v>
      </c>
      <c r="B20" t="s">
        <v>152</v>
      </c>
      <c r="C20" s="40">
        <f t="shared" ca="1" si="2"/>
        <v>11</v>
      </c>
      <c r="D20" t="s">
        <v>241</v>
      </c>
      <c r="F20" t="s">
        <v>18</v>
      </c>
      <c r="J20" s="62"/>
      <c r="K20" s="71" t="s">
        <v>165</v>
      </c>
      <c r="S20" t="s">
        <v>237</v>
      </c>
      <c r="T20" t="s">
        <v>242</v>
      </c>
      <c r="V20" t="s">
        <v>174</v>
      </c>
      <c r="W20" t="s">
        <v>166</v>
      </c>
      <c r="Z20" t="s">
        <v>16</v>
      </c>
      <c r="AA20" t="s">
        <v>243</v>
      </c>
      <c r="AB20" t="s">
        <v>244</v>
      </c>
      <c r="AC20" s="30" t="s">
        <v>159</v>
      </c>
      <c r="AD20" s="30" t="s">
        <v>159</v>
      </c>
      <c r="AE20" s="30"/>
      <c r="AF20" s="30"/>
      <c r="AJ20" t="s">
        <v>240</v>
      </c>
    </row>
    <row r="21" spans="1:36" x14ac:dyDescent="0.2">
      <c r="A21" t="s">
        <v>8</v>
      </c>
      <c r="B21" t="s">
        <v>152</v>
      </c>
      <c r="J21" s="62"/>
      <c r="Z21" t="s">
        <v>16</v>
      </c>
      <c r="AA21" t="s">
        <v>243</v>
      </c>
      <c r="AB21" t="s">
        <v>244</v>
      </c>
      <c r="AC21" s="30" t="s">
        <v>159</v>
      </c>
      <c r="AD21" s="30" t="s">
        <v>159</v>
      </c>
      <c r="AE21" s="30"/>
      <c r="AF21" s="30"/>
      <c r="AI21" t="s">
        <v>245</v>
      </c>
      <c r="AJ21" t="s">
        <v>240</v>
      </c>
    </row>
    <row r="22" spans="1:36" outlineLevel="1" x14ac:dyDescent="0.2">
      <c r="A22" t="s">
        <v>8</v>
      </c>
      <c r="B22" t="s">
        <v>152</v>
      </c>
      <c r="J22" s="62"/>
      <c r="Z22" t="s">
        <v>16</v>
      </c>
      <c r="AA22" t="s">
        <v>243</v>
      </c>
      <c r="AB22" t="s">
        <v>244</v>
      </c>
      <c r="AC22" t="s">
        <v>246</v>
      </c>
      <c r="AD22" t="s">
        <v>247</v>
      </c>
      <c r="AE22" t="s">
        <v>248</v>
      </c>
      <c r="AF22" t="s">
        <v>249</v>
      </c>
      <c r="AI22" t="s">
        <v>245</v>
      </c>
      <c r="AJ22" t="s">
        <v>240</v>
      </c>
    </row>
    <row r="23" spans="1:36" outlineLevel="1" x14ac:dyDescent="0.2">
      <c r="A23" t="s">
        <v>8</v>
      </c>
      <c r="B23" t="s">
        <v>152</v>
      </c>
      <c r="J23" s="62"/>
      <c r="Z23" t="s">
        <v>16</v>
      </c>
      <c r="AA23" t="s">
        <v>243</v>
      </c>
      <c r="AB23" t="s">
        <v>244</v>
      </c>
      <c r="AC23" t="s">
        <v>246</v>
      </c>
      <c r="AD23" t="s">
        <v>247</v>
      </c>
      <c r="AE23" t="s">
        <v>250</v>
      </c>
      <c r="AF23" t="s">
        <v>251</v>
      </c>
      <c r="AJ23" t="s">
        <v>240</v>
      </c>
    </row>
    <row r="24" spans="1:36" outlineLevel="1" x14ac:dyDescent="0.2">
      <c r="A24" t="s">
        <v>8</v>
      </c>
      <c r="B24" t="s">
        <v>152</v>
      </c>
      <c r="J24" s="62"/>
      <c r="Z24" t="s">
        <v>16</v>
      </c>
      <c r="AA24" t="s">
        <v>243</v>
      </c>
      <c r="AB24" t="s">
        <v>244</v>
      </c>
      <c r="AC24" t="s">
        <v>246</v>
      </c>
      <c r="AD24" t="s">
        <v>247</v>
      </c>
      <c r="AE24" t="s">
        <v>252</v>
      </c>
      <c r="AF24" t="s">
        <v>253</v>
      </c>
      <c r="AJ24" t="s">
        <v>240</v>
      </c>
    </row>
    <row r="25" spans="1:36" s="44" customFormat="1" ht="30.75" customHeight="1" x14ac:dyDescent="0.2">
      <c r="A25" s="42" t="s">
        <v>8</v>
      </c>
      <c r="B25" s="42" t="s">
        <v>152</v>
      </c>
      <c r="C25" s="40">
        <f t="shared" ca="1" si="2"/>
        <v>12</v>
      </c>
      <c r="D25" s="44" t="s">
        <v>254</v>
      </c>
      <c r="F25" s="44" t="s">
        <v>18</v>
      </c>
      <c r="G25" s="43"/>
      <c r="H25" s="44" t="s">
        <v>255</v>
      </c>
      <c r="J25" s="88"/>
      <c r="K25" s="72" t="s">
        <v>256</v>
      </c>
      <c r="N25" s="44" t="s">
        <v>257</v>
      </c>
      <c r="O25" s="44" t="s">
        <v>257</v>
      </c>
      <c r="T25" s="42" t="s">
        <v>157</v>
      </c>
      <c r="U25" s="44" t="s">
        <v>157</v>
      </c>
      <c r="V25" s="44" t="s">
        <v>174</v>
      </c>
      <c r="X25" s="42" t="s">
        <v>258</v>
      </c>
      <c r="Z25" s="45" t="s">
        <v>159</v>
      </c>
      <c r="AA25" s="45" t="s">
        <v>159</v>
      </c>
      <c r="AB25" s="45" t="s">
        <v>159</v>
      </c>
      <c r="AC25" s="45" t="s">
        <v>159</v>
      </c>
      <c r="AD25" s="45" t="s">
        <v>159</v>
      </c>
      <c r="AE25" s="45"/>
      <c r="AF25" s="45"/>
      <c r="AH25" s="46" t="s">
        <v>259</v>
      </c>
      <c r="AI25" s="44" t="s">
        <v>255</v>
      </c>
      <c r="AJ25" t="s">
        <v>240</v>
      </c>
    </row>
    <row r="26" spans="1:36" x14ac:dyDescent="0.2">
      <c r="A26" t="s">
        <v>8</v>
      </c>
      <c r="B26" t="s">
        <v>260</v>
      </c>
      <c r="C26" s="40">
        <f t="shared" ca="1" si="2"/>
        <v>13</v>
      </c>
      <c r="D26" t="s">
        <v>106</v>
      </c>
      <c r="E26" t="s">
        <v>261</v>
      </c>
      <c r="F26" t="s">
        <v>18</v>
      </c>
      <c r="J26" s="35" t="s">
        <v>169</v>
      </c>
      <c r="K26" s="71" t="s">
        <v>262</v>
      </c>
      <c r="L26" t="s">
        <v>263</v>
      </c>
      <c r="M26" t="s">
        <v>171</v>
      </c>
      <c r="N26" t="s">
        <v>264</v>
      </c>
      <c r="O26" t="s">
        <v>264</v>
      </c>
      <c r="P26" t="s">
        <v>265</v>
      </c>
      <c r="T26" t="s">
        <v>156</v>
      </c>
      <c r="U26" t="s">
        <v>157</v>
      </c>
      <c r="V26" t="s">
        <v>174</v>
      </c>
      <c r="W26" t="s">
        <v>166</v>
      </c>
      <c r="X26" t="s">
        <v>266</v>
      </c>
      <c r="AH26" t="s">
        <v>267</v>
      </c>
      <c r="AI26" t="s">
        <v>268</v>
      </c>
      <c r="AJ26" t="s">
        <v>240</v>
      </c>
    </row>
    <row r="27" spans="1:36" x14ac:dyDescent="0.2">
      <c r="A27" t="s">
        <v>8</v>
      </c>
      <c r="B27" t="s">
        <v>260</v>
      </c>
      <c r="D27" t="s">
        <v>51</v>
      </c>
      <c r="E27" t="s">
        <v>269</v>
      </c>
      <c r="F27" t="s">
        <v>18</v>
      </c>
      <c r="J27" s="35" t="s">
        <v>169</v>
      </c>
      <c r="K27" s="71" t="s">
        <v>262</v>
      </c>
      <c r="L27" t="s">
        <v>270</v>
      </c>
      <c r="M27" t="s">
        <v>171</v>
      </c>
      <c r="N27" t="s">
        <v>264</v>
      </c>
      <c r="O27" t="s">
        <v>264</v>
      </c>
      <c r="T27" t="s">
        <v>156</v>
      </c>
      <c r="U27" t="s">
        <v>157</v>
      </c>
      <c r="V27" t="s">
        <v>174</v>
      </c>
      <c r="AH27" t="s">
        <v>267</v>
      </c>
      <c r="AI27" t="s">
        <v>271</v>
      </c>
      <c r="AJ27" t="s">
        <v>240</v>
      </c>
    </row>
    <row r="28" spans="1:36" x14ac:dyDescent="0.2">
      <c r="A28" t="s">
        <v>8</v>
      </c>
      <c r="B28" t="s">
        <v>260</v>
      </c>
      <c r="D28" t="s">
        <v>272</v>
      </c>
      <c r="E28" t="s">
        <v>273</v>
      </c>
      <c r="F28" t="s">
        <v>18</v>
      </c>
      <c r="J28" s="35" t="s">
        <v>169</v>
      </c>
      <c r="K28" s="71" t="s">
        <v>262</v>
      </c>
      <c r="L28" t="s">
        <v>274</v>
      </c>
      <c r="M28" t="s">
        <v>171</v>
      </c>
      <c r="N28" t="s">
        <v>264</v>
      </c>
      <c r="O28" t="s">
        <v>264</v>
      </c>
      <c r="T28" t="s">
        <v>156</v>
      </c>
      <c r="U28" t="s">
        <v>157</v>
      </c>
      <c r="V28" t="s">
        <v>174</v>
      </c>
      <c r="AH28" t="s">
        <v>267</v>
      </c>
      <c r="AI28" t="s">
        <v>271</v>
      </c>
      <c r="AJ28" t="s">
        <v>240</v>
      </c>
    </row>
    <row r="29" spans="1:36" x14ac:dyDescent="0.2">
      <c r="A29" t="s">
        <v>8</v>
      </c>
      <c r="B29" t="s">
        <v>260</v>
      </c>
      <c r="C29" s="40">
        <f ca="1">MAX(INDIRECT("C2:C"&amp;ROW()-1))+1</f>
        <v>14</v>
      </c>
      <c r="D29" t="s">
        <v>275</v>
      </c>
      <c r="E29" t="s">
        <v>276</v>
      </c>
      <c r="F29" t="s">
        <v>18</v>
      </c>
      <c r="J29" s="77" t="s">
        <v>235</v>
      </c>
      <c r="K29" s="71" t="s">
        <v>262</v>
      </c>
      <c r="L29" t="s">
        <v>277</v>
      </c>
      <c r="M29" t="s">
        <v>171</v>
      </c>
      <c r="N29" t="s">
        <v>264</v>
      </c>
      <c r="O29" t="s">
        <v>264</v>
      </c>
      <c r="T29" t="s">
        <v>156</v>
      </c>
      <c r="U29" t="s">
        <v>157</v>
      </c>
      <c r="V29" t="s">
        <v>174</v>
      </c>
      <c r="Z29" t="s">
        <v>16</v>
      </c>
      <c r="AA29" t="s">
        <v>275</v>
      </c>
      <c r="AB29" t="s">
        <v>278</v>
      </c>
      <c r="AC29" t="s">
        <v>279</v>
      </c>
      <c r="AD29" t="s">
        <v>280</v>
      </c>
      <c r="AI29" t="s">
        <v>271</v>
      </c>
      <c r="AJ29" t="s">
        <v>240</v>
      </c>
    </row>
    <row r="30" spans="1:36" x14ac:dyDescent="0.2">
      <c r="A30" t="s">
        <v>8</v>
      </c>
      <c r="B30" t="s">
        <v>260</v>
      </c>
      <c r="C30" s="40">
        <f ca="1">MAX(INDIRECT("C2:C"&amp;ROW()-1))+1</f>
        <v>15</v>
      </c>
      <c r="D30" t="s">
        <v>281</v>
      </c>
      <c r="F30" t="s">
        <v>14</v>
      </c>
      <c r="J30" s="77" t="s">
        <v>235</v>
      </c>
      <c r="K30" s="71" t="s">
        <v>262</v>
      </c>
      <c r="L30" t="s">
        <v>282</v>
      </c>
      <c r="M30" t="s">
        <v>171</v>
      </c>
      <c r="N30" t="s">
        <v>264</v>
      </c>
      <c r="O30" t="s">
        <v>264</v>
      </c>
      <c r="T30" t="s">
        <v>156</v>
      </c>
      <c r="U30" t="s">
        <v>157</v>
      </c>
      <c r="V30" t="s">
        <v>174</v>
      </c>
      <c r="AI30" t="s">
        <v>271</v>
      </c>
      <c r="AJ30" t="s">
        <v>240</v>
      </c>
    </row>
    <row r="31" spans="1:36" s="12" customFormat="1" x14ac:dyDescent="0.2">
      <c r="A31" s="12" t="s">
        <v>8</v>
      </c>
      <c r="B31" s="12" t="s">
        <v>260</v>
      </c>
      <c r="C31" s="73"/>
      <c r="D31" s="12" t="s">
        <v>283</v>
      </c>
      <c r="F31" s="12" t="s">
        <v>18</v>
      </c>
      <c r="G31" s="73"/>
      <c r="J31" s="89"/>
      <c r="L31" s="12" t="s">
        <v>284</v>
      </c>
      <c r="M31" s="12" t="s">
        <v>171</v>
      </c>
      <c r="N31" s="12" t="s">
        <v>264</v>
      </c>
      <c r="O31" s="12" t="s">
        <v>264</v>
      </c>
      <c r="T31" s="12" t="s">
        <v>156</v>
      </c>
      <c r="U31" s="12" t="s">
        <v>157</v>
      </c>
      <c r="V31" s="12" t="s">
        <v>174</v>
      </c>
      <c r="AH31" s="12" t="s">
        <v>267</v>
      </c>
      <c r="AI31" s="12" t="s">
        <v>271</v>
      </c>
      <c r="AJ31" s="12" t="s">
        <v>240</v>
      </c>
    </row>
    <row r="32" spans="1:36" x14ac:dyDescent="0.2">
      <c r="A32" t="s">
        <v>8</v>
      </c>
      <c r="B32" t="s">
        <v>260</v>
      </c>
      <c r="C32" s="40">
        <f t="shared" ref="C32:C177" ca="1" si="3">MAX(INDIRECT("C2:C"&amp;ROW()-1))+1</f>
        <v>16</v>
      </c>
      <c r="D32" t="s">
        <v>285</v>
      </c>
      <c r="F32" t="s">
        <v>14</v>
      </c>
      <c r="J32" s="35" t="s">
        <v>169</v>
      </c>
      <c r="K32" t="s">
        <v>286</v>
      </c>
      <c r="L32" t="s">
        <v>287</v>
      </c>
      <c r="M32" t="s">
        <v>171</v>
      </c>
      <c r="N32" t="s">
        <v>288</v>
      </c>
      <c r="O32" t="s">
        <v>288</v>
      </c>
      <c r="T32" t="s">
        <v>156</v>
      </c>
      <c r="U32" t="s">
        <v>157</v>
      </c>
      <c r="V32" t="s">
        <v>174</v>
      </c>
      <c r="Z32" t="s">
        <v>16</v>
      </c>
      <c r="AA32" s="45" t="s">
        <v>159</v>
      </c>
      <c r="AB32" s="45" t="s">
        <v>159</v>
      </c>
      <c r="AC32" s="45" t="s">
        <v>159</v>
      </c>
      <c r="AD32" s="45" t="s">
        <v>159</v>
      </c>
      <c r="AJ32" t="s">
        <v>240</v>
      </c>
    </row>
    <row r="33" spans="1:36" x14ac:dyDescent="0.2">
      <c r="A33" t="s">
        <v>8</v>
      </c>
      <c r="B33" t="s">
        <v>260</v>
      </c>
      <c r="C33" s="40">
        <f t="shared" ca="1" si="3"/>
        <v>17</v>
      </c>
      <c r="D33" t="s">
        <v>289</v>
      </c>
      <c r="F33" t="s">
        <v>14</v>
      </c>
      <c r="J33" s="10" t="s">
        <v>164</v>
      </c>
      <c r="K33" t="s">
        <v>286</v>
      </c>
      <c r="L33" t="s">
        <v>290</v>
      </c>
      <c r="M33" t="s">
        <v>171</v>
      </c>
      <c r="N33" t="s">
        <v>291</v>
      </c>
      <c r="O33" t="s">
        <v>291</v>
      </c>
      <c r="T33" t="s">
        <v>156</v>
      </c>
      <c r="U33" t="s">
        <v>157</v>
      </c>
      <c r="V33" t="s">
        <v>174</v>
      </c>
      <c r="AA33" s="45" t="s">
        <v>159</v>
      </c>
      <c r="AB33" s="45" t="s">
        <v>159</v>
      </c>
      <c r="AC33" s="45" t="s">
        <v>159</v>
      </c>
      <c r="AD33" s="45" t="s">
        <v>159</v>
      </c>
      <c r="AJ33" t="s">
        <v>240</v>
      </c>
    </row>
    <row r="34" spans="1:36" collapsed="1" x14ac:dyDescent="0.2">
      <c r="A34" t="s">
        <v>8</v>
      </c>
      <c r="B34" t="s">
        <v>292</v>
      </c>
      <c r="C34" s="40">
        <f t="shared" ca="1" si="3"/>
        <v>18</v>
      </c>
      <c r="D34" s="10" t="s">
        <v>293</v>
      </c>
      <c r="F34" t="s">
        <v>18</v>
      </c>
      <c r="J34" s="10" t="s">
        <v>164</v>
      </c>
      <c r="L34" s="98" t="s">
        <v>294</v>
      </c>
      <c r="M34" t="s">
        <v>171</v>
      </c>
      <c r="P34" t="s">
        <v>265</v>
      </c>
      <c r="T34" t="s">
        <v>156</v>
      </c>
      <c r="U34" t="s">
        <v>157</v>
      </c>
      <c r="V34" t="s">
        <v>174</v>
      </c>
      <c r="W34" t="s">
        <v>166</v>
      </c>
      <c r="X34" t="s">
        <v>295</v>
      </c>
      <c r="Z34" t="s">
        <v>16</v>
      </c>
      <c r="AA34" t="s">
        <v>293</v>
      </c>
      <c r="AB34" t="s">
        <v>296</v>
      </c>
      <c r="AC34" t="s">
        <v>297</v>
      </c>
      <c r="AD34" t="s">
        <v>298</v>
      </c>
      <c r="AJ34" t="s">
        <v>161</v>
      </c>
    </row>
    <row r="35" spans="1:36" hidden="1" outlineLevel="1" x14ac:dyDescent="0.2">
      <c r="A35" t="s">
        <v>8</v>
      </c>
      <c r="B35" t="s">
        <v>292</v>
      </c>
      <c r="G35" s="40">
        <v>1</v>
      </c>
      <c r="H35" t="s">
        <v>299</v>
      </c>
      <c r="W35" t="s">
        <v>166</v>
      </c>
      <c r="X35" t="s">
        <v>300</v>
      </c>
      <c r="Z35" t="s">
        <v>16</v>
      </c>
      <c r="AA35" t="s">
        <v>293</v>
      </c>
      <c r="AB35" t="s">
        <v>296</v>
      </c>
      <c r="AC35" t="s">
        <v>297</v>
      </c>
      <c r="AD35" t="s">
        <v>298</v>
      </c>
      <c r="AE35" t="s">
        <v>299</v>
      </c>
      <c r="AF35" t="s">
        <v>301</v>
      </c>
      <c r="AJ35" t="s">
        <v>161</v>
      </c>
    </row>
    <row r="36" spans="1:36" hidden="1" outlineLevel="1" x14ac:dyDescent="0.2">
      <c r="A36" t="s">
        <v>8</v>
      </c>
      <c r="B36" t="s">
        <v>292</v>
      </c>
      <c r="G36" s="40">
        <v>2</v>
      </c>
      <c r="H36" t="s">
        <v>302</v>
      </c>
      <c r="W36" t="s">
        <v>166</v>
      </c>
      <c r="X36" t="s">
        <v>303</v>
      </c>
      <c r="Z36" t="s">
        <v>16</v>
      </c>
      <c r="AA36" t="s">
        <v>293</v>
      </c>
      <c r="AB36" t="s">
        <v>296</v>
      </c>
      <c r="AC36" t="s">
        <v>297</v>
      </c>
      <c r="AD36" t="s">
        <v>298</v>
      </c>
      <c r="AE36" t="s">
        <v>302</v>
      </c>
      <c r="AF36" t="s">
        <v>304</v>
      </c>
      <c r="AJ36" t="s">
        <v>161</v>
      </c>
    </row>
    <row r="37" spans="1:36" hidden="1" outlineLevel="1" x14ac:dyDescent="0.2">
      <c r="A37" t="s">
        <v>8</v>
      </c>
      <c r="B37" t="s">
        <v>292</v>
      </c>
      <c r="G37" s="40">
        <v>3</v>
      </c>
      <c r="H37" t="s">
        <v>305</v>
      </c>
      <c r="W37" t="s">
        <v>166</v>
      </c>
      <c r="X37" t="s">
        <v>306</v>
      </c>
      <c r="Z37" t="s">
        <v>16</v>
      </c>
      <c r="AA37" t="s">
        <v>293</v>
      </c>
      <c r="AB37" t="s">
        <v>296</v>
      </c>
      <c r="AC37" t="s">
        <v>297</v>
      </c>
      <c r="AD37" t="s">
        <v>298</v>
      </c>
      <c r="AE37" t="s">
        <v>305</v>
      </c>
      <c r="AF37" t="s">
        <v>307</v>
      </c>
      <c r="AJ37" t="s">
        <v>161</v>
      </c>
    </row>
    <row r="38" spans="1:36" hidden="1" outlineLevel="1" x14ac:dyDescent="0.2">
      <c r="A38" t="s">
        <v>8</v>
      </c>
      <c r="B38" t="s">
        <v>292</v>
      </c>
      <c r="G38" s="40">
        <v>4</v>
      </c>
      <c r="H38" t="s">
        <v>308</v>
      </c>
      <c r="W38" t="s">
        <v>166</v>
      </c>
      <c r="X38" t="s">
        <v>309</v>
      </c>
      <c r="Z38" t="s">
        <v>16</v>
      </c>
      <c r="AA38" t="s">
        <v>293</v>
      </c>
      <c r="AB38" t="s">
        <v>296</v>
      </c>
      <c r="AC38" t="s">
        <v>297</v>
      </c>
      <c r="AD38" t="s">
        <v>298</v>
      </c>
      <c r="AE38" t="s">
        <v>308</v>
      </c>
      <c r="AF38" t="s">
        <v>310</v>
      </c>
      <c r="AJ38" t="s">
        <v>161</v>
      </c>
    </row>
    <row r="39" spans="1:36" hidden="1" outlineLevel="1" x14ac:dyDescent="0.2">
      <c r="A39" t="s">
        <v>8</v>
      </c>
      <c r="B39" t="s">
        <v>292</v>
      </c>
      <c r="G39" s="40">
        <v>5</v>
      </c>
      <c r="H39" t="s">
        <v>311</v>
      </c>
      <c r="W39" t="s">
        <v>166</v>
      </c>
      <c r="X39" t="s">
        <v>312</v>
      </c>
      <c r="Z39" t="s">
        <v>16</v>
      </c>
      <c r="AA39" t="s">
        <v>293</v>
      </c>
      <c r="AB39" t="s">
        <v>296</v>
      </c>
      <c r="AC39" t="s">
        <v>297</v>
      </c>
      <c r="AD39" t="s">
        <v>298</v>
      </c>
      <c r="AE39" t="s">
        <v>311</v>
      </c>
      <c r="AF39" t="s">
        <v>313</v>
      </c>
      <c r="AJ39" t="s">
        <v>161</v>
      </c>
    </row>
    <row r="40" spans="1:36" hidden="1" outlineLevel="1" x14ac:dyDescent="0.2">
      <c r="A40" t="s">
        <v>8</v>
      </c>
      <c r="B40" t="s">
        <v>292</v>
      </c>
      <c r="G40" s="40">
        <v>6</v>
      </c>
      <c r="H40" t="s">
        <v>314</v>
      </c>
      <c r="W40" t="s">
        <v>166</v>
      </c>
      <c r="X40" t="s">
        <v>315</v>
      </c>
      <c r="Z40" t="s">
        <v>16</v>
      </c>
      <c r="AA40" t="s">
        <v>293</v>
      </c>
      <c r="AB40" t="s">
        <v>296</v>
      </c>
      <c r="AC40" t="s">
        <v>297</v>
      </c>
      <c r="AD40" t="s">
        <v>298</v>
      </c>
      <c r="AE40" t="s">
        <v>314</v>
      </c>
      <c r="AF40" t="s">
        <v>316</v>
      </c>
      <c r="AJ40" t="s">
        <v>161</v>
      </c>
    </row>
    <row r="41" spans="1:36" hidden="1" outlineLevel="1" x14ac:dyDescent="0.2">
      <c r="A41" t="s">
        <v>8</v>
      </c>
      <c r="B41" t="s">
        <v>292</v>
      </c>
      <c r="G41" s="40">
        <v>7</v>
      </c>
      <c r="H41" t="s">
        <v>317</v>
      </c>
      <c r="W41" t="s">
        <v>166</v>
      </c>
      <c r="X41" t="s">
        <v>318</v>
      </c>
      <c r="Z41" t="s">
        <v>16</v>
      </c>
      <c r="AA41" t="s">
        <v>293</v>
      </c>
      <c r="AB41" t="s">
        <v>296</v>
      </c>
      <c r="AC41" t="s">
        <v>297</v>
      </c>
      <c r="AD41" t="s">
        <v>298</v>
      </c>
      <c r="AE41" t="s">
        <v>317</v>
      </c>
      <c r="AF41" t="s">
        <v>319</v>
      </c>
      <c r="AJ41" t="s">
        <v>161</v>
      </c>
    </row>
    <row r="42" spans="1:36" hidden="1" outlineLevel="1" x14ac:dyDescent="0.2">
      <c r="A42" t="s">
        <v>8</v>
      </c>
      <c r="B42" t="s">
        <v>292</v>
      </c>
      <c r="G42" s="40">
        <v>8</v>
      </c>
      <c r="H42" t="s">
        <v>320</v>
      </c>
      <c r="W42" t="s">
        <v>166</v>
      </c>
      <c r="X42" t="s">
        <v>321</v>
      </c>
      <c r="Z42" t="s">
        <v>16</v>
      </c>
      <c r="AA42" t="s">
        <v>293</v>
      </c>
      <c r="AB42" t="s">
        <v>296</v>
      </c>
      <c r="AC42" t="s">
        <v>297</v>
      </c>
      <c r="AD42" t="s">
        <v>298</v>
      </c>
      <c r="AE42" t="s">
        <v>320</v>
      </c>
      <c r="AF42" t="s">
        <v>322</v>
      </c>
      <c r="AJ42" t="s">
        <v>161</v>
      </c>
    </row>
    <row r="43" spans="1:36" hidden="1" outlineLevel="1" x14ac:dyDescent="0.2">
      <c r="A43" t="s">
        <v>8</v>
      </c>
      <c r="B43" t="s">
        <v>292</v>
      </c>
      <c r="G43" s="40">
        <v>9</v>
      </c>
      <c r="H43" t="s">
        <v>323</v>
      </c>
      <c r="W43" t="s">
        <v>166</v>
      </c>
      <c r="X43" t="s">
        <v>324</v>
      </c>
      <c r="Z43" t="s">
        <v>16</v>
      </c>
      <c r="AA43" t="s">
        <v>293</v>
      </c>
      <c r="AB43" t="s">
        <v>296</v>
      </c>
      <c r="AC43" t="s">
        <v>297</v>
      </c>
      <c r="AD43" t="s">
        <v>298</v>
      </c>
      <c r="AE43" t="s">
        <v>323</v>
      </c>
      <c r="AF43" t="s">
        <v>325</v>
      </c>
      <c r="AJ43" t="s">
        <v>161</v>
      </c>
    </row>
    <row r="44" spans="1:36" hidden="1" outlineLevel="1" x14ac:dyDescent="0.2">
      <c r="A44" t="s">
        <v>8</v>
      </c>
      <c r="B44" t="s">
        <v>292</v>
      </c>
      <c r="G44" s="40">
        <v>10</v>
      </c>
      <c r="H44" t="s">
        <v>326</v>
      </c>
      <c r="W44" t="s">
        <v>166</v>
      </c>
      <c r="X44" t="s">
        <v>327</v>
      </c>
      <c r="Z44" t="s">
        <v>16</v>
      </c>
      <c r="AA44" t="s">
        <v>293</v>
      </c>
      <c r="AB44" t="s">
        <v>296</v>
      </c>
      <c r="AC44" t="s">
        <v>297</v>
      </c>
      <c r="AD44" t="s">
        <v>298</v>
      </c>
      <c r="AE44" t="s">
        <v>326</v>
      </c>
      <c r="AF44" t="s">
        <v>328</v>
      </c>
      <c r="AJ44" t="s">
        <v>161</v>
      </c>
    </row>
    <row r="45" spans="1:36" hidden="1" outlineLevel="1" x14ac:dyDescent="0.2">
      <c r="A45" t="s">
        <v>8</v>
      </c>
      <c r="B45" t="s">
        <v>292</v>
      </c>
      <c r="G45" s="40">
        <v>11</v>
      </c>
      <c r="H45" t="s">
        <v>329</v>
      </c>
      <c r="W45" t="s">
        <v>166</v>
      </c>
      <c r="X45" t="s">
        <v>330</v>
      </c>
      <c r="Z45" t="s">
        <v>16</v>
      </c>
      <c r="AA45" t="s">
        <v>293</v>
      </c>
      <c r="AB45" t="s">
        <v>296</v>
      </c>
      <c r="AC45" t="s">
        <v>297</v>
      </c>
      <c r="AD45" t="s">
        <v>298</v>
      </c>
      <c r="AE45" t="s">
        <v>329</v>
      </c>
      <c r="AF45" t="s">
        <v>331</v>
      </c>
      <c r="AJ45" t="s">
        <v>161</v>
      </c>
    </row>
    <row r="46" spans="1:36" hidden="1" outlineLevel="1" x14ac:dyDescent="0.2">
      <c r="A46" t="s">
        <v>8</v>
      </c>
      <c r="B46" t="s">
        <v>292</v>
      </c>
      <c r="G46" s="40">
        <v>12</v>
      </c>
      <c r="H46" t="s">
        <v>332</v>
      </c>
      <c r="W46" t="s">
        <v>166</v>
      </c>
      <c r="X46" t="s">
        <v>333</v>
      </c>
      <c r="Z46" t="s">
        <v>16</v>
      </c>
      <c r="AA46" t="s">
        <v>293</v>
      </c>
      <c r="AB46" t="s">
        <v>296</v>
      </c>
      <c r="AC46" t="s">
        <v>297</v>
      </c>
      <c r="AD46" t="s">
        <v>298</v>
      </c>
      <c r="AE46" t="s">
        <v>332</v>
      </c>
      <c r="AF46" t="s">
        <v>334</v>
      </c>
      <c r="AJ46" t="s">
        <v>161</v>
      </c>
    </row>
    <row r="47" spans="1:36" hidden="1" outlineLevel="1" x14ac:dyDescent="0.2">
      <c r="A47" t="s">
        <v>8</v>
      </c>
      <c r="B47" t="s">
        <v>292</v>
      </c>
      <c r="G47" s="40">
        <v>13</v>
      </c>
      <c r="H47" t="s">
        <v>335</v>
      </c>
      <c r="W47" t="s">
        <v>166</v>
      </c>
      <c r="X47" t="s">
        <v>336</v>
      </c>
      <c r="Z47" t="s">
        <v>16</v>
      </c>
      <c r="AA47" t="s">
        <v>293</v>
      </c>
      <c r="AB47" t="s">
        <v>296</v>
      </c>
      <c r="AC47" t="s">
        <v>297</v>
      </c>
      <c r="AD47" t="s">
        <v>298</v>
      </c>
      <c r="AE47" t="s">
        <v>335</v>
      </c>
      <c r="AF47" t="s">
        <v>337</v>
      </c>
      <c r="AJ47" t="s">
        <v>161</v>
      </c>
    </row>
    <row r="48" spans="1:36" hidden="1" outlineLevel="1" x14ac:dyDescent="0.2">
      <c r="A48" t="s">
        <v>8</v>
      </c>
      <c r="B48" t="s">
        <v>292</v>
      </c>
      <c r="G48" s="40">
        <v>14</v>
      </c>
      <c r="H48" t="s">
        <v>338</v>
      </c>
      <c r="W48" t="s">
        <v>166</v>
      </c>
      <c r="X48" t="s">
        <v>339</v>
      </c>
      <c r="Z48" t="s">
        <v>16</v>
      </c>
      <c r="AA48" t="s">
        <v>293</v>
      </c>
      <c r="AB48" t="s">
        <v>296</v>
      </c>
      <c r="AC48" t="s">
        <v>297</v>
      </c>
      <c r="AD48" t="s">
        <v>298</v>
      </c>
      <c r="AE48" t="s">
        <v>338</v>
      </c>
      <c r="AF48" t="s">
        <v>340</v>
      </c>
      <c r="AJ48" t="s">
        <v>161</v>
      </c>
    </row>
    <row r="49" spans="1:36" hidden="1" outlineLevel="1" x14ac:dyDescent="0.2">
      <c r="A49" t="s">
        <v>8</v>
      </c>
      <c r="B49" t="s">
        <v>292</v>
      </c>
      <c r="G49" s="40">
        <v>15</v>
      </c>
      <c r="H49" t="s">
        <v>341</v>
      </c>
      <c r="W49" t="s">
        <v>166</v>
      </c>
      <c r="X49" t="s">
        <v>342</v>
      </c>
      <c r="Z49" t="s">
        <v>16</v>
      </c>
      <c r="AA49" t="s">
        <v>293</v>
      </c>
      <c r="AB49" t="s">
        <v>296</v>
      </c>
      <c r="AC49" t="s">
        <v>297</v>
      </c>
      <c r="AD49" t="s">
        <v>298</v>
      </c>
      <c r="AE49" t="s">
        <v>341</v>
      </c>
      <c r="AF49" t="s">
        <v>343</v>
      </c>
      <c r="AJ49" t="s">
        <v>161</v>
      </c>
    </row>
    <row r="50" spans="1:36" hidden="1" outlineLevel="1" x14ac:dyDescent="0.2">
      <c r="A50" t="s">
        <v>8</v>
      </c>
      <c r="B50" t="s">
        <v>292</v>
      </c>
      <c r="G50" s="40">
        <v>16</v>
      </c>
      <c r="H50" t="s">
        <v>344</v>
      </c>
      <c r="W50" t="s">
        <v>166</v>
      </c>
      <c r="X50" t="s">
        <v>345</v>
      </c>
      <c r="Z50" t="s">
        <v>16</v>
      </c>
      <c r="AA50" t="s">
        <v>293</v>
      </c>
      <c r="AB50" t="s">
        <v>296</v>
      </c>
      <c r="AC50" t="s">
        <v>297</v>
      </c>
      <c r="AD50" t="s">
        <v>298</v>
      </c>
      <c r="AE50" t="s">
        <v>344</v>
      </c>
      <c r="AF50" t="s">
        <v>346</v>
      </c>
      <c r="AJ50" t="s">
        <v>161</v>
      </c>
    </row>
    <row r="51" spans="1:36" hidden="1" outlineLevel="1" x14ac:dyDescent="0.2">
      <c r="A51" t="s">
        <v>8</v>
      </c>
      <c r="B51" t="s">
        <v>292</v>
      </c>
      <c r="G51" s="40">
        <v>17</v>
      </c>
      <c r="H51" t="s">
        <v>347</v>
      </c>
      <c r="W51" t="s">
        <v>166</v>
      </c>
      <c r="X51" t="s">
        <v>348</v>
      </c>
      <c r="Z51" t="s">
        <v>16</v>
      </c>
      <c r="AA51" t="s">
        <v>293</v>
      </c>
      <c r="AB51" t="s">
        <v>296</v>
      </c>
      <c r="AC51" t="s">
        <v>297</v>
      </c>
      <c r="AD51" t="s">
        <v>298</v>
      </c>
      <c r="AE51" t="s">
        <v>347</v>
      </c>
      <c r="AF51" t="s">
        <v>349</v>
      </c>
      <c r="AJ51" t="s">
        <v>161</v>
      </c>
    </row>
    <row r="52" spans="1:36" hidden="1" outlineLevel="1" x14ac:dyDescent="0.2">
      <c r="A52" t="s">
        <v>8</v>
      </c>
      <c r="B52" t="s">
        <v>292</v>
      </c>
      <c r="G52" s="40">
        <v>18</v>
      </c>
      <c r="H52" t="s">
        <v>350</v>
      </c>
      <c r="W52" t="s">
        <v>166</v>
      </c>
      <c r="X52" t="s">
        <v>351</v>
      </c>
      <c r="Z52" t="s">
        <v>16</v>
      </c>
      <c r="AA52" t="s">
        <v>293</v>
      </c>
      <c r="AB52" t="s">
        <v>296</v>
      </c>
      <c r="AC52" t="s">
        <v>297</v>
      </c>
      <c r="AD52" t="s">
        <v>298</v>
      </c>
      <c r="AE52" t="s">
        <v>350</v>
      </c>
      <c r="AF52" t="s">
        <v>352</v>
      </c>
      <c r="AJ52" t="s">
        <v>161</v>
      </c>
    </row>
    <row r="53" spans="1:36" hidden="1" outlineLevel="1" x14ac:dyDescent="0.2">
      <c r="A53" t="s">
        <v>8</v>
      </c>
      <c r="B53" t="s">
        <v>292</v>
      </c>
      <c r="G53" s="40">
        <v>19</v>
      </c>
      <c r="H53" t="s">
        <v>353</v>
      </c>
      <c r="W53" t="s">
        <v>166</v>
      </c>
      <c r="X53" t="s">
        <v>354</v>
      </c>
      <c r="Z53" t="s">
        <v>16</v>
      </c>
      <c r="AA53" t="s">
        <v>293</v>
      </c>
      <c r="AB53" t="s">
        <v>296</v>
      </c>
      <c r="AC53" t="s">
        <v>297</v>
      </c>
      <c r="AD53" t="s">
        <v>298</v>
      </c>
      <c r="AE53" t="s">
        <v>353</v>
      </c>
      <c r="AF53" t="s">
        <v>355</v>
      </c>
      <c r="AJ53" t="s">
        <v>161</v>
      </c>
    </row>
    <row r="54" spans="1:36" hidden="1" outlineLevel="1" x14ac:dyDescent="0.2">
      <c r="A54" t="s">
        <v>8</v>
      </c>
      <c r="B54" t="s">
        <v>292</v>
      </c>
      <c r="G54" s="40">
        <v>20</v>
      </c>
      <c r="H54" t="s">
        <v>356</v>
      </c>
      <c r="W54" t="s">
        <v>166</v>
      </c>
      <c r="X54" t="s">
        <v>357</v>
      </c>
      <c r="Z54" t="s">
        <v>16</v>
      </c>
      <c r="AA54" t="s">
        <v>293</v>
      </c>
      <c r="AB54" t="s">
        <v>296</v>
      </c>
      <c r="AC54" t="s">
        <v>297</v>
      </c>
      <c r="AD54" t="s">
        <v>298</v>
      </c>
      <c r="AE54" t="s">
        <v>356</v>
      </c>
      <c r="AF54" t="s">
        <v>358</v>
      </c>
      <c r="AJ54" t="s">
        <v>161</v>
      </c>
    </row>
    <row r="55" spans="1:36" hidden="1" outlineLevel="1" x14ac:dyDescent="0.2">
      <c r="A55" t="s">
        <v>8</v>
      </c>
      <c r="B55" t="s">
        <v>292</v>
      </c>
      <c r="G55" s="40">
        <v>21</v>
      </c>
      <c r="H55" t="s">
        <v>359</v>
      </c>
      <c r="W55" t="s">
        <v>166</v>
      </c>
      <c r="X55" t="s">
        <v>360</v>
      </c>
      <c r="Z55" t="s">
        <v>16</v>
      </c>
      <c r="AA55" t="s">
        <v>293</v>
      </c>
      <c r="AB55" t="s">
        <v>296</v>
      </c>
      <c r="AC55" t="s">
        <v>297</v>
      </c>
      <c r="AD55" t="s">
        <v>298</v>
      </c>
      <c r="AE55" t="s">
        <v>359</v>
      </c>
      <c r="AF55" t="s">
        <v>361</v>
      </c>
      <c r="AJ55" t="s">
        <v>161</v>
      </c>
    </row>
    <row r="56" spans="1:36" hidden="1" outlineLevel="1" x14ac:dyDescent="0.2">
      <c r="A56" t="s">
        <v>8</v>
      </c>
      <c r="B56" t="s">
        <v>292</v>
      </c>
      <c r="G56" s="40">
        <v>22</v>
      </c>
      <c r="H56" t="s">
        <v>362</v>
      </c>
      <c r="W56" t="s">
        <v>166</v>
      </c>
      <c r="X56" t="s">
        <v>363</v>
      </c>
      <c r="Z56" t="s">
        <v>16</v>
      </c>
      <c r="AA56" t="s">
        <v>293</v>
      </c>
      <c r="AB56" t="s">
        <v>296</v>
      </c>
      <c r="AC56" t="s">
        <v>297</v>
      </c>
      <c r="AD56" t="s">
        <v>298</v>
      </c>
      <c r="AE56" t="s">
        <v>362</v>
      </c>
      <c r="AF56" t="s">
        <v>364</v>
      </c>
      <c r="AJ56" t="s">
        <v>161</v>
      </c>
    </row>
    <row r="57" spans="1:36" hidden="1" outlineLevel="1" x14ac:dyDescent="0.2">
      <c r="A57" t="s">
        <v>8</v>
      </c>
      <c r="B57" t="s">
        <v>292</v>
      </c>
      <c r="G57" s="40">
        <v>23</v>
      </c>
      <c r="H57" t="s">
        <v>365</v>
      </c>
      <c r="W57" t="s">
        <v>166</v>
      </c>
      <c r="X57" t="s">
        <v>366</v>
      </c>
      <c r="Z57" t="s">
        <v>16</v>
      </c>
      <c r="AA57" t="s">
        <v>293</v>
      </c>
      <c r="AB57" t="s">
        <v>296</v>
      </c>
      <c r="AC57" t="s">
        <v>297</v>
      </c>
      <c r="AD57" t="s">
        <v>298</v>
      </c>
      <c r="AE57" t="s">
        <v>365</v>
      </c>
      <c r="AF57" t="s">
        <v>367</v>
      </c>
      <c r="AJ57" t="s">
        <v>161</v>
      </c>
    </row>
    <row r="58" spans="1:36" hidden="1" outlineLevel="1" x14ac:dyDescent="0.2">
      <c r="A58" t="s">
        <v>8</v>
      </c>
      <c r="B58" t="s">
        <v>292</v>
      </c>
      <c r="G58" s="40">
        <v>24</v>
      </c>
      <c r="H58" t="s">
        <v>368</v>
      </c>
      <c r="W58" t="s">
        <v>166</v>
      </c>
      <c r="X58" t="s">
        <v>369</v>
      </c>
      <c r="Z58" t="s">
        <v>16</v>
      </c>
      <c r="AA58" t="s">
        <v>293</v>
      </c>
      <c r="AB58" t="s">
        <v>296</v>
      </c>
      <c r="AC58" t="s">
        <v>297</v>
      </c>
      <c r="AD58" t="s">
        <v>298</v>
      </c>
      <c r="AE58" t="s">
        <v>368</v>
      </c>
      <c r="AF58" t="s">
        <v>370</v>
      </c>
      <c r="AJ58" t="s">
        <v>161</v>
      </c>
    </row>
    <row r="59" spans="1:36" hidden="1" outlineLevel="1" x14ac:dyDescent="0.2">
      <c r="A59" t="s">
        <v>8</v>
      </c>
      <c r="B59" t="s">
        <v>292</v>
      </c>
      <c r="G59" s="40">
        <v>25</v>
      </c>
      <c r="H59" t="s">
        <v>371</v>
      </c>
      <c r="W59" t="s">
        <v>166</v>
      </c>
      <c r="X59" t="s">
        <v>372</v>
      </c>
      <c r="Z59" t="s">
        <v>16</v>
      </c>
      <c r="AA59" t="s">
        <v>293</v>
      </c>
      <c r="AB59" t="s">
        <v>296</v>
      </c>
      <c r="AC59" t="s">
        <v>297</v>
      </c>
      <c r="AD59" t="s">
        <v>298</v>
      </c>
      <c r="AE59" t="s">
        <v>371</v>
      </c>
      <c r="AF59" t="s">
        <v>373</v>
      </c>
      <c r="AJ59" t="s">
        <v>161</v>
      </c>
    </row>
    <row r="60" spans="1:36" hidden="1" outlineLevel="1" x14ac:dyDescent="0.2">
      <c r="A60" t="s">
        <v>8</v>
      </c>
      <c r="B60" t="s">
        <v>292</v>
      </c>
      <c r="G60" s="40">
        <v>26</v>
      </c>
      <c r="H60" t="s">
        <v>374</v>
      </c>
      <c r="W60" t="s">
        <v>166</v>
      </c>
      <c r="X60" t="s">
        <v>375</v>
      </c>
      <c r="Z60" t="s">
        <v>16</v>
      </c>
      <c r="AA60" t="s">
        <v>293</v>
      </c>
      <c r="AB60" t="s">
        <v>296</v>
      </c>
      <c r="AC60" t="s">
        <v>297</v>
      </c>
      <c r="AD60" t="s">
        <v>298</v>
      </c>
      <c r="AE60" t="s">
        <v>374</v>
      </c>
      <c r="AF60" t="s">
        <v>376</v>
      </c>
      <c r="AJ60" t="s">
        <v>161</v>
      </c>
    </row>
    <row r="61" spans="1:36" hidden="1" outlineLevel="1" x14ac:dyDescent="0.2">
      <c r="A61" t="s">
        <v>8</v>
      </c>
      <c r="B61" t="s">
        <v>292</v>
      </c>
      <c r="G61" s="40">
        <v>27</v>
      </c>
      <c r="H61" t="s">
        <v>377</v>
      </c>
      <c r="W61" t="s">
        <v>166</v>
      </c>
      <c r="X61" t="s">
        <v>378</v>
      </c>
      <c r="Z61" t="s">
        <v>16</v>
      </c>
      <c r="AA61" t="s">
        <v>293</v>
      </c>
      <c r="AB61" t="s">
        <v>296</v>
      </c>
      <c r="AC61" t="s">
        <v>297</v>
      </c>
      <c r="AD61" t="s">
        <v>298</v>
      </c>
      <c r="AE61" t="s">
        <v>377</v>
      </c>
      <c r="AF61" t="s">
        <v>379</v>
      </c>
      <c r="AJ61" t="s">
        <v>161</v>
      </c>
    </row>
    <row r="62" spans="1:36" hidden="1" outlineLevel="1" x14ac:dyDescent="0.2">
      <c r="A62" t="s">
        <v>8</v>
      </c>
      <c r="B62" t="s">
        <v>292</v>
      </c>
      <c r="G62" s="40">
        <v>28</v>
      </c>
      <c r="H62" t="s">
        <v>380</v>
      </c>
      <c r="W62" t="s">
        <v>166</v>
      </c>
      <c r="X62" t="s">
        <v>381</v>
      </c>
      <c r="Z62" t="s">
        <v>16</v>
      </c>
      <c r="AA62" t="s">
        <v>293</v>
      </c>
      <c r="AB62" t="s">
        <v>296</v>
      </c>
      <c r="AC62" t="s">
        <v>297</v>
      </c>
      <c r="AD62" t="s">
        <v>298</v>
      </c>
      <c r="AE62" t="s">
        <v>380</v>
      </c>
      <c r="AF62" t="s">
        <v>382</v>
      </c>
      <c r="AJ62" t="s">
        <v>161</v>
      </c>
    </row>
    <row r="63" spans="1:36" hidden="1" outlineLevel="1" x14ac:dyDescent="0.2">
      <c r="A63" t="s">
        <v>8</v>
      </c>
      <c r="B63" t="s">
        <v>292</v>
      </c>
      <c r="G63" s="40">
        <v>29</v>
      </c>
      <c r="H63" t="s">
        <v>383</v>
      </c>
      <c r="W63" t="s">
        <v>166</v>
      </c>
      <c r="X63" t="s">
        <v>384</v>
      </c>
      <c r="Z63" t="s">
        <v>16</v>
      </c>
      <c r="AA63" t="s">
        <v>293</v>
      </c>
      <c r="AB63" t="s">
        <v>296</v>
      </c>
      <c r="AC63" t="s">
        <v>297</v>
      </c>
      <c r="AD63" t="s">
        <v>298</v>
      </c>
      <c r="AE63" t="s">
        <v>383</v>
      </c>
      <c r="AF63" t="s">
        <v>385</v>
      </c>
      <c r="AJ63" t="s">
        <v>161</v>
      </c>
    </row>
    <row r="64" spans="1:36" hidden="1" outlineLevel="1" x14ac:dyDescent="0.2">
      <c r="A64" t="s">
        <v>8</v>
      </c>
      <c r="B64" t="s">
        <v>292</v>
      </c>
      <c r="G64" s="40">
        <v>30</v>
      </c>
      <c r="H64" t="s">
        <v>386</v>
      </c>
      <c r="W64" t="s">
        <v>166</v>
      </c>
      <c r="X64" t="s">
        <v>387</v>
      </c>
      <c r="Z64" t="s">
        <v>16</v>
      </c>
      <c r="AA64" t="s">
        <v>293</v>
      </c>
      <c r="AB64" t="s">
        <v>296</v>
      </c>
      <c r="AC64" t="s">
        <v>297</v>
      </c>
      <c r="AD64" t="s">
        <v>298</v>
      </c>
      <c r="AE64" t="s">
        <v>386</v>
      </c>
      <c r="AF64" t="s">
        <v>388</v>
      </c>
      <c r="AJ64" t="s">
        <v>161</v>
      </c>
    </row>
    <row r="65" spans="1:36" hidden="1" outlineLevel="1" x14ac:dyDescent="0.2">
      <c r="A65" t="s">
        <v>8</v>
      </c>
      <c r="B65" t="s">
        <v>292</v>
      </c>
      <c r="G65" s="40">
        <v>31</v>
      </c>
      <c r="H65" t="s">
        <v>389</v>
      </c>
      <c r="W65" t="s">
        <v>166</v>
      </c>
      <c r="X65" t="s">
        <v>390</v>
      </c>
      <c r="Z65" t="s">
        <v>16</v>
      </c>
      <c r="AA65" t="s">
        <v>293</v>
      </c>
      <c r="AB65" t="s">
        <v>296</v>
      </c>
      <c r="AC65" t="s">
        <v>297</v>
      </c>
      <c r="AD65" t="s">
        <v>298</v>
      </c>
      <c r="AE65" t="s">
        <v>389</v>
      </c>
      <c r="AF65" t="s">
        <v>391</v>
      </c>
      <c r="AJ65" t="s">
        <v>161</v>
      </c>
    </row>
    <row r="66" spans="1:36" hidden="1" outlineLevel="1" x14ac:dyDescent="0.2">
      <c r="A66" t="s">
        <v>8</v>
      </c>
      <c r="B66" t="s">
        <v>292</v>
      </c>
      <c r="G66" s="40">
        <v>32</v>
      </c>
      <c r="H66" t="s">
        <v>392</v>
      </c>
      <c r="W66" t="s">
        <v>166</v>
      </c>
      <c r="X66" t="s">
        <v>393</v>
      </c>
      <c r="Z66" t="s">
        <v>16</v>
      </c>
      <c r="AA66" t="s">
        <v>293</v>
      </c>
      <c r="AB66" t="s">
        <v>296</v>
      </c>
      <c r="AC66" t="s">
        <v>297</v>
      </c>
      <c r="AD66" t="s">
        <v>298</v>
      </c>
      <c r="AE66" t="s">
        <v>392</v>
      </c>
      <c r="AF66" t="s">
        <v>394</v>
      </c>
      <c r="AJ66" t="s">
        <v>161</v>
      </c>
    </row>
    <row r="67" spans="1:36" hidden="1" outlineLevel="1" x14ac:dyDescent="0.2">
      <c r="A67" t="s">
        <v>8</v>
      </c>
      <c r="B67" t="s">
        <v>292</v>
      </c>
      <c r="G67" s="40">
        <v>33</v>
      </c>
      <c r="H67" t="s">
        <v>395</v>
      </c>
      <c r="W67" t="s">
        <v>166</v>
      </c>
      <c r="X67" t="s">
        <v>396</v>
      </c>
      <c r="Z67" t="s">
        <v>16</v>
      </c>
      <c r="AA67" t="s">
        <v>293</v>
      </c>
      <c r="AB67" t="s">
        <v>296</v>
      </c>
      <c r="AC67" t="s">
        <v>297</v>
      </c>
      <c r="AD67" t="s">
        <v>298</v>
      </c>
      <c r="AE67" t="s">
        <v>395</v>
      </c>
      <c r="AF67" t="s">
        <v>397</v>
      </c>
      <c r="AJ67" t="s">
        <v>161</v>
      </c>
    </row>
    <row r="68" spans="1:36" hidden="1" outlineLevel="1" x14ac:dyDescent="0.2">
      <c r="A68" t="s">
        <v>8</v>
      </c>
      <c r="B68" t="s">
        <v>292</v>
      </c>
      <c r="G68" s="40">
        <v>34</v>
      </c>
      <c r="H68" t="s">
        <v>398</v>
      </c>
      <c r="W68" t="s">
        <v>166</v>
      </c>
      <c r="X68" t="s">
        <v>399</v>
      </c>
      <c r="Z68" t="s">
        <v>16</v>
      </c>
      <c r="AA68" t="s">
        <v>293</v>
      </c>
      <c r="AB68" t="s">
        <v>296</v>
      </c>
      <c r="AC68" t="s">
        <v>297</v>
      </c>
      <c r="AD68" t="s">
        <v>298</v>
      </c>
      <c r="AE68" t="s">
        <v>398</v>
      </c>
      <c r="AF68" t="s">
        <v>400</v>
      </c>
      <c r="AJ68" t="s">
        <v>161</v>
      </c>
    </row>
    <row r="69" spans="1:36" hidden="1" outlineLevel="1" x14ac:dyDescent="0.2">
      <c r="A69" t="s">
        <v>8</v>
      </c>
      <c r="B69" t="s">
        <v>292</v>
      </c>
      <c r="G69" s="40">
        <v>35</v>
      </c>
      <c r="H69" t="s">
        <v>401</v>
      </c>
      <c r="W69" t="s">
        <v>166</v>
      </c>
      <c r="X69" t="s">
        <v>402</v>
      </c>
      <c r="Z69" t="s">
        <v>16</v>
      </c>
      <c r="AA69" t="s">
        <v>293</v>
      </c>
      <c r="AB69" t="s">
        <v>296</v>
      </c>
      <c r="AC69" t="s">
        <v>297</v>
      </c>
      <c r="AD69" t="s">
        <v>298</v>
      </c>
      <c r="AE69" t="s">
        <v>401</v>
      </c>
      <c r="AF69" t="s">
        <v>403</v>
      </c>
      <c r="AJ69" t="s">
        <v>161</v>
      </c>
    </row>
    <row r="70" spans="1:36" hidden="1" outlineLevel="1" x14ac:dyDescent="0.2">
      <c r="A70" t="s">
        <v>8</v>
      </c>
      <c r="B70" t="s">
        <v>292</v>
      </c>
      <c r="G70" s="40">
        <v>36</v>
      </c>
      <c r="H70" t="s">
        <v>404</v>
      </c>
      <c r="W70" t="s">
        <v>166</v>
      </c>
      <c r="X70" t="s">
        <v>405</v>
      </c>
      <c r="Z70" t="s">
        <v>16</v>
      </c>
      <c r="AA70" t="s">
        <v>293</v>
      </c>
      <c r="AB70" t="s">
        <v>296</v>
      </c>
      <c r="AC70" t="s">
        <v>297</v>
      </c>
      <c r="AD70" t="s">
        <v>298</v>
      </c>
      <c r="AE70" t="s">
        <v>404</v>
      </c>
      <c r="AF70" t="s">
        <v>406</v>
      </c>
      <c r="AJ70" t="s">
        <v>161</v>
      </c>
    </row>
    <row r="71" spans="1:36" hidden="1" outlineLevel="1" x14ac:dyDescent="0.2">
      <c r="A71" t="s">
        <v>8</v>
      </c>
      <c r="B71" t="s">
        <v>292</v>
      </c>
      <c r="G71" s="40">
        <v>37</v>
      </c>
      <c r="H71" t="s">
        <v>407</v>
      </c>
      <c r="W71" t="s">
        <v>166</v>
      </c>
      <c r="X71" t="s">
        <v>408</v>
      </c>
      <c r="Z71" t="s">
        <v>16</v>
      </c>
      <c r="AA71" t="s">
        <v>293</v>
      </c>
      <c r="AB71" t="s">
        <v>296</v>
      </c>
      <c r="AC71" t="s">
        <v>297</v>
      </c>
      <c r="AD71" t="s">
        <v>298</v>
      </c>
      <c r="AE71" t="s">
        <v>407</v>
      </c>
      <c r="AF71" t="s">
        <v>409</v>
      </c>
      <c r="AJ71" t="s">
        <v>161</v>
      </c>
    </row>
    <row r="72" spans="1:36" hidden="1" outlineLevel="1" x14ac:dyDescent="0.2">
      <c r="A72" t="s">
        <v>8</v>
      </c>
      <c r="B72" t="s">
        <v>292</v>
      </c>
      <c r="G72" s="40">
        <v>38</v>
      </c>
      <c r="H72" t="s">
        <v>410</v>
      </c>
      <c r="W72" t="s">
        <v>166</v>
      </c>
      <c r="X72" t="s">
        <v>411</v>
      </c>
      <c r="Z72" t="s">
        <v>16</v>
      </c>
      <c r="AA72" t="s">
        <v>293</v>
      </c>
      <c r="AB72" t="s">
        <v>296</v>
      </c>
      <c r="AC72" t="s">
        <v>297</v>
      </c>
      <c r="AD72" t="s">
        <v>298</v>
      </c>
      <c r="AE72" t="s">
        <v>410</v>
      </c>
      <c r="AF72" t="s">
        <v>412</v>
      </c>
      <c r="AJ72" t="s">
        <v>161</v>
      </c>
    </row>
    <row r="73" spans="1:36" hidden="1" outlineLevel="1" x14ac:dyDescent="0.2">
      <c r="A73" t="s">
        <v>8</v>
      </c>
      <c r="B73" t="s">
        <v>292</v>
      </c>
      <c r="G73" s="40">
        <v>39</v>
      </c>
      <c r="H73" t="s">
        <v>413</v>
      </c>
      <c r="W73" t="s">
        <v>166</v>
      </c>
      <c r="X73" t="s">
        <v>414</v>
      </c>
      <c r="Z73" t="s">
        <v>16</v>
      </c>
      <c r="AA73" t="s">
        <v>293</v>
      </c>
      <c r="AB73" t="s">
        <v>296</v>
      </c>
      <c r="AC73" t="s">
        <v>297</v>
      </c>
      <c r="AD73" t="s">
        <v>298</v>
      </c>
      <c r="AE73" t="s">
        <v>413</v>
      </c>
      <c r="AF73" t="s">
        <v>415</v>
      </c>
      <c r="AJ73" t="s">
        <v>161</v>
      </c>
    </row>
    <row r="74" spans="1:36" hidden="1" outlineLevel="1" x14ac:dyDescent="0.2">
      <c r="A74" t="s">
        <v>8</v>
      </c>
      <c r="B74" t="s">
        <v>292</v>
      </c>
      <c r="G74" s="40">
        <v>40</v>
      </c>
      <c r="H74" t="s">
        <v>416</v>
      </c>
      <c r="W74" t="s">
        <v>166</v>
      </c>
      <c r="X74" t="s">
        <v>417</v>
      </c>
      <c r="Z74" t="s">
        <v>16</v>
      </c>
      <c r="AA74" t="s">
        <v>293</v>
      </c>
      <c r="AB74" t="s">
        <v>296</v>
      </c>
      <c r="AC74" t="s">
        <v>297</v>
      </c>
      <c r="AD74" t="s">
        <v>298</v>
      </c>
      <c r="AE74" t="s">
        <v>416</v>
      </c>
      <c r="AF74" t="s">
        <v>418</v>
      </c>
      <c r="AJ74" t="s">
        <v>161</v>
      </c>
    </row>
    <row r="75" spans="1:36" hidden="1" outlineLevel="1" x14ac:dyDescent="0.2">
      <c r="A75" t="s">
        <v>8</v>
      </c>
      <c r="B75" t="s">
        <v>292</v>
      </c>
      <c r="G75" s="40">
        <v>41</v>
      </c>
      <c r="H75" t="s">
        <v>419</v>
      </c>
      <c r="W75" t="s">
        <v>166</v>
      </c>
      <c r="X75" t="s">
        <v>420</v>
      </c>
      <c r="Z75" t="s">
        <v>16</v>
      </c>
      <c r="AA75" t="s">
        <v>293</v>
      </c>
      <c r="AB75" t="s">
        <v>296</v>
      </c>
      <c r="AC75" t="s">
        <v>297</v>
      </c>
      <c r="AD75" t="s">
        <v>298</v>
      </c>
      <c r="AE75" t="s">
        <v>419</v>
      </c>
      <c r="AF75" t="s">
        <v>421</v>
      </c>
      <c r="AJ75" t="s">
        <v>161</v>
      </c>
    </row>
    <row r="76" spans="1:36" hidden="1" outlineLevel="1" x14ac:dyDescent="0.2">
      <c r="A76" t="s">
        <v>8</v>
      </c>
      <c r="B76" t="s">
        <v>292</v>
      </c>
      <c r="G76" s="40">
        <v>42</v>
      </c>
      <c r="H76" t="s">
        <v>422</v>
      </c>
      <c r="W76" t="s">
        <v>166</v>
      </c>
      <c r="X76" t="s">
        <v>423</v>
      </c>
      <c r="Z76" t="s">
        <v>16</v>
      </c>
      <c r="AA76" t="s">
        <v>293</v>
      </c>
      <c r="AB76" t="s">
        <v>296</v>
      </c>
      <c r="AC76" t="s">
        <v>297</v>
      </c>
      <c r="AD76" t="s">
        <v>298</v>
      </c>
      <c r="AE76" t="s">
        <v>422</v>
      </c>
      <c r="AF76" t="s">
        <v>424</v>
      </c>
      <c r="AJ76" t="s">
        <v>161</v>
      </c>
    </row>
    <row r="77" spans="1:36" hidden="1" outlineLevel="1" x14ac:dyDescent="0.2">
      <c r="A77" t="s">
        <v>8</v>
      </c>
      <c r="B77" t="s">
        <v>292</v>
      </c>
      <c r="G77" s="40">
        <v>43</v>
      </c>
      <c r="H77" t="s">
        <v>425</v>
      </c>
      <c r="W77" t="s">
        <v>166</v>
      </c>
      <c r="X77" t="s">
        <v>426</v>
      </c>
      <c r="Z77" t="s">
        <v>16</v>
      </c>
      <c r="AA77" t="s">
        <v>293</v>
      </c>
      <c r="AB77" t="s">
        <v>296</v>
      </c>
      <c r="AC77" t="s">
        <v>297</v>
      </c>
      <c r="AD77" t="s">
        <v>298</v>
      </c>
      <c r="AE77" t="s">
        <v>425</v>
      </c>
      <c r="AF77" t="s">
        <v>427</v>
      </c>
      <c r="AJ77" t="s">
        <v>161</v>
      </c>
    </row>
    <row r="78" spans="1:36" hidden="1" outlineLevel="1" x14ac:dyDescent="0.2">
      <c r="A78" t="s">
        <v>8</v>
      </c>
      <c r="B78" t="s">
        <v>292</v>
      </c>
      <c r="G78" s="40">
        <v>44</v>
      </c>
      <c r="H78" t="s">
        <v>428</v>
      </c>
      <c r="W78" t="s">
        <v>166</v>
      </c>
      <c r="X78" t="s">
        <v>429</v>
      </c>
      <c r="Z78" t="s">
        <v>16</v>
      </c>
      <c r="AA78" t="s">
        <v>293</v>
      </c>
      <c r="AB78" t="s">
        <v>296</v>
      </c>
      <c r="AC78" t="s">
        <v>297</v>
      </c>
      <c r="AD78" t="s">
        <v>298</v>
      </c>
      <c r="AE78" t="s">
        <v>428</v>
      </c>
      <c r="AF78" t="s">
        <v>430</v>
      </c>
      <c r="AJ78" t="s">
        <v>161</v>
      </c>
    </row>
    <row r="79" spans="1:36" hidden="1" outlineLevel="1" x14ac:dyDescent="0.2">
      <c r="A79" t="s">
        <v>8</v>
      </c>
      <c r="B79" t="s">
        <v>292</v>
      </c>
      <c r="G79" s="40">
        <v>45</v>
      </c>
      <c r="H79" t="s">
        <v>431</v>
      </c>
      <c r="W79" t="s">
        <v>166</v>
      </c>
      <c r="X79" t="s">
        <v>432</v>
      </c>
      <c r="Z79" t="s">
        <v>16</v>
      </c>
      <c r="AA79" t="s">
        <v>293</v>
      </c>
      <c r="AB79" t="s">
        <v>296</v>
      </c>
      <c r="AC79" t="s">
        <v>297</v>
      </c>
      <c r="AD79" t="s">
        <v>298</v>
      </c>
      <c r="AE79" t="s">
        <v>431</v>
      </c>
      <c r="AF79" t="s">
        <v>433</v>
      </c>
      <c r="AJ79" t="s">
        <v>161</v>
      </c>
    </row>
    <row r="80" spans="1:36" hidden="1" outlineLevel="1" x14ac:dyDescent="0.2">
      <c r="A80" t="s">
        <v>8</v>
      </c>
      <c r="B80" t="s">
        <v>292</v>
      </c>
      <c r="G80" s="40">
        <v>46</v>
      </c>
      <c r="H80" t="s">
        <v>434</v>
      </c>
      <c r="W80" t="s">
        <v>166</v>
      </c>
      <c r="X80" t="s">
        <v>435</v>
      </c>
      <c r="Z80" t="s">
        <v>16</v>
      </c>
      <c r="AA80" t="s">
        <v>293</v>
      </c>
      <c r="AB80" t="s">
        <v>296</v>
      </c>
      <c r="AC80" t="s">
        <v>297</v>
      </c>
      <c r="AD80" t="s">
        <v>298</v>
      </c>
      <c r="AE80" t="s">
        <v>434</v>
      </c>
      <c r="AF80" t="s">
        <v>436</v>
      </c>
      <c r="AJ80" t="s">
        <v>161</v>
      </c>
    </row>
    <row r="81" spans="1:36" hidden="1" outlineLevel="1" x14ac:dyDescent="0.2">
      <c r="A81" t="s">
        <v>8</v>
      </c>
      <c r="B81" t="s">
        <v>292</v>
      </c>
      <c r="G81" s="40">
        <v>47</v>
      </c>
      <c r="H81" t="s">
        <v>437</v>
      </c>
      <c r="W81" t="s">
        <v>166</v>
      </c>
      <c r="X81" t="s">
        <v>438</v>
      </c>
      <c r="Z81" t="s">
        <v>16</v>
      </c>
      <c r="AA81" t="s">
        <v>293</v>
      </c>
      <c r="AB81" t="s">
        <v>296</v>
      </c>
      <c r="AC81" t="s">
        <v>297</v>
      </c>
      <c r="AD81" t="s">
        <v>298</v>
      </c>
      <c r="AE81" t="s">
        <v>437</v>
      </c>
      <c r="AF81" t="s">
        <v>439</v>
      </c>
      <c r="AJ81" t="s">
        <v>161</v>
      </c>
    </row>
    <row r="82" spans="1:36" hidden="1" outlineLevel="1" x14ac:dyDescent="0.2">
      <c r="A82" t="s">
        <v>8</v>
      </c>
      <c r="B82" t="s">
        <v>292</v>
      </c>
      <c r="G82" s="40">
        <v>48</v>
      </c>
      <c r="H82" t="s">
        <v>440</v>
      </c>
      <c r="W82" t="s">
        <v>166</v>
      </c>
      <c r="X82" t="s">
        <v>441</v>
      </c>
      <c r="Z82" t="s">
        <v>16</v>
      </c>
      <c r="AA82" t="s">
        <v>293</v>
      </c>
      <c r="AB82" t="s">
        <v>296</v>
      </c>
      <c r="AC82" t="s">
        <v>297</v>
      </c>
      <c r="AD82" t="s">
        <v>298</v>
      </c>
      <c r="AE82" t="s">
        <v>440</v>
      </c>
      <c r="AF82" t="s">
        <v>442</v>
      </c>
      <c r="AJ82" t="s">
        <v>161</v>
      </c>
    </row>
    <row r="83" spans="1:36" hidden="1" outlineLevel="1" x14ac:dyDescent="0.2">
      <c r="A83" t="s">
        <v>8</v>
      </c>
      <c r="B83" t="s">
        <v>292</v>
      </c>
      <c r="G83" s="40">
        <v>49</v>
      </c>
      <c r="H83" t="s">
        <v>443</v>
      </c>
      <c r="W83" t="s">
        <v>166</v>
      </c>
      <c r="X83" t="s">
        <v>444</v>
      </c>
      <c r="Z83" t="s">
        <v>16</v>
      </c>
      <c r="AA83" t="s">
        <v>293</v>
      </c>
      <c r="AB83" t="s">
        <v>296</v>
      </c>
      <c r="AC83" t="s">
        <v>297</v>
      </c>
      <c r="AD83" t="s">
        <v>298</v>
      </c>
      <c r="AE83" t="s">
        <v>443</v>
      </c>
      <c r="AF83" t="s">
        <v>445</v>
      </c>
      <c r="AJ83" t="s">
        <v>161</v>
      </c>
    </row>
    <row r="84" spans="1:36" hidden="1" outlineLevel="1" x14ac:dyDescent="0.2">
      <c r="A84" t="s">
        <v>8</v>
      </c>
      <c r="B84" t="s">
        <v>292</v>
      </c>
      <c r="G84" s="40">
        <v>50</v>
      </c>
      <c r="H84" t="s">
        <v>446</v>
      </c>
      <c r="W84" t="s">
        <v>166</v>
      </c>
      <c r="X84" t="s">
        <v>447</v>
      </c>
      <c r="Z84" t="s">
        <v>16</v>
      </c>
      <c r="AA84" t="s">
        <v>293</v>
      </c>
      <c r="AB84" t="s">
        <v>296</v>
      </c>
      <c r="AC84" t="s">
        <v>297</v>
      </c>
      <c r="AD84" t="s">
        <v>298</v>
      </c>
      <c r="AE84" t="s">
        <v>446</v>
      </c>
      <c r="AF84" t="s">
        <v>448</v>
      </c>
      <c r="AJ84" t="s">
        <v>161</v>
      </c>
    </row>
    <row r="85" spans="1:36" hidden="1" outlineLevel="1" x14ac:dyDescent="0.2">
      <c r="A85" t="s">
        <v>8</v>
      </c>
      <c r="B85" t="s">
        <v>292</v>
      </c>
      <c r="G85" s="40">
        <v>51</v>
      </c>
      <c r="H85" t="s">
        <v>449</v>
      </c>
      <c r="W85" t="s">
        <v>166</v>
      </c>
      <c r="X85" t="s">
        <v>450</v>
      </c>
      <c r="Z85" t="s">
        <v>16</v>
      </c>
      <c r="AA85" t="s">
        <v>293</v>
      </c>
      <c r="AB85" t="s">
        <v>296</v>
      </c>
      <c r="AC85" t="s">
        <v>297</v>
      </c>
      <c r="AD85" t="s">
        <v>298</v>
      </c>
      <c r="AE85" t="s">
        <v>449</v>
      </c>
      <c r="AF85" t="s">
        <v>451</v>
      </c>
      <c r="AJ85" t="s">
        <v>161</v>
      </c>
    </row>
    <row r="86" spans="1:36" hidden="1" outlineLevel="1" x14ac:dyDescent="0.2">
      <c r="A86" t="s">
        <v>8</v>
      </c>
      <c r="B86" t="s">
        <v>292</v>
      </c>
      <c r="G86" s="40">
        <v>52</v>
      </c>
      <c r="H86" t="s">
        <v>452</v>
      </c>
      <c r="W86" t="s">
        <v>166</v>
      </c>
      <c r="X86" t="s">
        <v>453</v>
      </c>
      <c r="Z86" t="s">
        <v>16</v>
      </c>
      <c r="AA86" t="s">
        <v>293</v>
      </c>
      <c r="AB86" t="s">
        <v>296</v>
      </c>
      <c r="AC86" t="s">
        <v>297</v>
      </c>
      <c r="AD86" t="s">
        <v>298</v>
      </c>
      <c r="AE86" t="s">
        <v>452</v>
      </c>
      <c r="AF86" t="s">
        <v>454</v>
      </c>
      <c r="AJ86" t="s">
        <v>161</v>
      </c>
    </row>
    <row r="87" spans="1:36" hidden="1" outlineLevel="1" x14ac:dyDescent="0.2">
      <c r="A87" t="s">
        <v>8</v>
      </c>
      <c r="B87" t="s">
        <v>292</v>
      </c>
      <c r="G87" s="40">
        <v>53</v>
      </c>
      <c r="H87" t="s">
        <v>455</v>
      </c>
      <c r="W87" t="s">
        <v>166</v>
      </c>
      <c r="X87" t="s">
        <v>456</v>
      </c>
      <c r="Z87" t="s">
        <v>16</v>
      </c>
      <c r="AA87" t="s">
        <v>293</v>
      </c>
      <c r="AB87" t="s">
        <v>296</v>
      </c>
      <c r="AC87" t="s">
        <v>297</v>
      </c>
      <c r="AD87" t="s">
        <v>298</v>
      </c>
      <c r="AE87" t="s">
        <v>455</v>
      </c>
      <c r="AF87" t="s">
        <v>457</v>
      </c>
      <c r="AJ87" t="s">
        <v>161</v>
      </c>
    </row>
    <row r="88" spans="1:36" hidden="1" outlineLevel="1" x14ac:dyDescent="0.2">
      <c r="A88" t="s">
        <v>8</v>
      </c>
      <c r="B88" t="s">
        <v>292</v>
      </c>
      <c r="G88" s="40">
        <v>54</v>
      </c>
      <c r="H88" t="s">
        <v>458</v>
      </c>
      <c r="W88" t="s">
        <v>166</v>
      </c>
      <c r="X88" t="s">
        <v>459</v>
      </c>
      <c r="Z88" t="s">
        <v>16</v>
      </c>
      <c r="AA88" t="s">
        <v>293</v>
      </c>
      <c r="AB88" t="s">
        <v>296</v>
      </c>
      <c r="AC88" t="s">
        <v>297</v>
      </c>
      <c r="AD88" t="s">
        <v>298</v>
      </c>
      <c r="AE88" t="s">
        <v>458</v>
      </c>
      <c r="AF88" t="s">
        <v>460</v>
      </c>
      <c r="AJ88" t="s">
        <v>161</v>
      </c>
    </row>
    <row r="89" spans="1:36" hidden="1" outlineLevel="1" x14ac:dyDescent="0.2">
      <c r="A89" t="s">
        <v>8</v>
      </c>
      <c r="B89" t="s">
        <v>292</v>
      </c>
      <c r="G89" s="40">
        <v>55</v>
      </c>
      <c r="H89" t="s">
        <v>461</v>
      </c>
      <c r="W89" t="s">
        <v>166</v>
      </c>
      <c r="X89" t="s">
        <v>462</v>
      </c>
      <c r="Z89" t="s">
        <v>16</v>
      </c>
      <c r="AA89" t="s">
        <v>293</v>
      </c>
      <c r="AB89" t="s">
        <v>296</v>
      </c>
      <c r="AC89" t="s">
        <v>297</v>
      </c>
      <c r="AD89" t="s">
        <v>298</v>
      </c>
      <c r="AE89" t="s">
        <v>461</v>
      </c>
      <c r="AF89" t="s">
        <v>463</v>
      </c>
      <c r="AJ89" t="s">
        <v>161</v>
      </c>
    </row>
    <row r="90" spans="1:36" hidden="1" outlineLevel="1" x14ac:dyDescent="0.2">
      <c r="A90" t="s">
        <v>8</v>
      </c>
      <c r="B90" t="s">
        <v>292</v>
      </c>
      <c r="G90" s="40">
        <v>56</v>
      </c>
      <c r="H90" t="s">
        <v>464</v>
      </c>
      <c r="W90" t="s">
        <v>166</v>
      </c>
      <c r="X90" t="s">
        <v>465</v>
      </c>
      <c r="Z90" t="s">
        <v>16</v>
      </c>
      <c r="AA90" t="s">
        <v>293</v>
      </c>
      <c r="AB90" t="s">
        <v>296</v>
      </c>
      <c r="AC90" t="s">
        <v>297</v>
      </c>
      <c r="AD90" t="s">
        <v>298</v>
      </c>
      <c r="AE90" t="s">
        <v>464</v>
      </c>
      <c r="AF90" t="s">
        <v>466</v>
      </c>
      <c r="AJ90" t="s">
        <v>161</v>
      </c>
    </row>
    <row r="91" spans="1:36" hidden="1" outlineLevel="1" x14ac:dyDescent="0.2">
      <c r="A91" t="s">
        <v>8</v>
      </c>
      <c r="B91" t="s">
        <v>292</v>
      </c>
      <c r="G91" s="40">
        <v>57</v>
      </c>
      <c r="H91" t="s">
        <v>467</v>
      </c>
      <c r="W91" t="s">
        <v>166</v>
      </c>
      <c r="X91" t="s">
        <v>468</v>
      </c>
      <c r="Z91" t="s">
        <v>16</v>
      </c>
      <c r="AA91" t="s">
        <v>293</v>
      </c>
      <c r="AB91" t="s">
        <v>296</v>
      </c>
      <c r="AC91" t="s">
        <v>297</v>
      </c>
      <c r="AD91" t="s">
        <v>298</v>
      </c>
      <c r="AE91" t="s">
        <v>467</v>
      </c>
      <c r="AF91" t="s">
        <v>469</v>
      </c>
      <c r="AJ91" t="s">
        <v>161</v>
      </c>
    </row>
    <row r="92" spans="1:36" hidden="1" outlineLevel="1" x14ac:dyDescent="0.2">
      <c r="A92" t="s">
        <v>8</v>
      </c>
      <c r="B92" t="s">
        <v>292</v>
      </c>
      <c r="G92" s="40">
        <v>58</v>
      </c>
      <c r="H92" t="s">
        <v>470</v>
      </c>
      <c r="W92" t="s">
        <v>166</v>
      </c>
      <c r="X92" t="s">
        <v>471</v>
      </c>
      <c r="Z92" t="s">
        <v>16</v>
      </c>
      <c r="AA92" t="s">
        <v>293</v>
      </c>
      <c r="AB92" t="s">
        <v>296</v>
      </c>
      <c r="AC92" t="s">
        <v>297</v>
      </c>
      <c r="AD92" t="s">
        <v>298</v>
      </c>
      <c r="AE92" t="s">
        <v>470</v>
      </c>
      <c r="AF92" t="s">
        <v>472</v>
      </c>
      <c r="AJ92" t="s">
        <v>161</v>
      </c>
    </row>
    <row r="93" spans="1:36" hidden="1" outlineLevel="1" x14ac:dyDescent="0.2">
      <c r="A93" t="s">
        <v>8</v>
      </c>
      <c r="B93" t="s">
        <v>292</v>
      </c>
      <c r="G93" s="40">
        <v>59</v>
      </c>
      <c r="H93" t="s">
        <v>473</v>
      </c>
      <c r="W93" t="s">
        <v>166</v>
      </c>
      <c r="X93" t="s">
        <v>474</v>
      </c>
      <c r="Z93" t="s">
        <v>16</v>
      </c>
      <c r="AA93" t="s">
        <v>293</v>
      </c>
      <c r="AB93" t="s">
        <v>296</v>
      </c>
      <c r="AC93" t="s">
        <v>297</v>
      </c>
      <c r="AD93" t="s">
        <v>298</v>
      </c>
      <c r="AE93" t="s">
        <v>473</v>
      </c>
      <c r="AF93" t="s">
        <v>475</v>
      </c>
      <c r="AJ93" t="s">
        <v>161</v>
      </c>
    </row>
    <row r="94" spans="1:36" hidden="1" outlineLevel="1" x14ac:dyDescent="0.2">
      <c r="A94" t="s">
        <v>8</v>
      </c>
      <c r="B94" t="s">
        <v>292</v>
      </c>
      <c r="G94" s="40">
        <v>60</v>
      </c>
      <c r="H94" t="s">
        <v>265</v>
      </c>
      <c r="W94" t="s">
        <v>166</v>
      </c>
      <c r="X94" t="s">
        <v>476</v>
      </c>
      <c r="Z94" t="s">
        <v>16</v>
      </c>
      <c r="AA94" t="s">
        <v>293</v>
      </c>
      <c r="AB94" t="s">
        <v>296</v>
      </c>
      <c r="AC94" t="s">
        <v>297</v>
      </c>
      <c r="AD94" t="s">
        <v>298</v>
      </c>
      <c r="AE94" t="s">
        <v>265</v>
      </c>
      <c r="AF94" t="s">
        <v>477</v>
      </c>
      <c r="AJ94" t="s">
        <v>161</v>
      </c>
    </row>
    <row r="95" spans="1:36" hidden="1" outlineLevel="1" x14ac:dyDescent="0.2">
      <c r="A95" t="s">
        <v>8</v>
      </c>
      <c r="B95" t="s">
        <v>292</v>
      </c>
      <c r="G95" s="40">
        <v>61</v>
      </c>
      <c r="H95" t="s">
        <v>478</v>
      </c>
      <c r="W95" t="s">
        <v>166</v>
      </c>
      <c r="X95" t="s">
        <v>479</v>
      </c>
      <c r="Z95" t="s">
        <v>16</v>
      </c>
      <c r="AA95" t="s">
        <v>293</v>
      </c>
      <c r="AB95" t="s">
        <v>296</v>
      </c>
      <c r="AC95" t="s">
        <v>297</v>
      </c>
      <c r="AD95" t="s">
        <v>298</v>
      </c>
      <c r="AE95" t="s">
        <v>478</v>
      </c>
      <c r="AF95" t="s">
        <v>480</v>
      </c>
      <c r="AJ95" t="s">
        <v>161</v>
      </c>
    </row>
    <row r="96" spans="1:36" hidden="1" outlineLevel="1" x14ac:dyDescent="0.2">
      <c r="A96" t="s">
        <v>8</v>
      </c>
      <c r="B96" t="s">
        <v>292</v>
      </c>
      <c r="G96" s="40">
        <v>62</v>
      </c>
      <c r="H96" t="s">
        <v>481</v>
      </c>
      <c r="W96" t="s">
        <v>166</v>
      </c>
      <c r="X96" t="s">
        <v>482</v>
      </c>
      <c r="Z96" t="s">
        <v>16</v>
      </c>
      <c r="AA96" t="s">
        <v>293</v>
      </c>
      <c r="AB96" t="s">
        <v>296</v>
      </c>
      <c r="AC96" t="s">
        <v>297</v>
      </c>
      <c r="AD96" t="s">
        <v>298</v>
      </c>
      <c r="AE96" t="s">
        <v>481</v>
      </c>
      <c r="AF96" t="s">
        <v>483</v>
      </c>
      <c r="AJ96" t="s">
        <v>161</v>
      </c>
    </row>
    <row r="97" spans="1:36" hidden="1" outlineLevel="1" x14ac:dyDescent="0.2">
      <c r="A97" t="s">
        <v>8</v>
      </c>
      <c r="B97" t="s">
        <v>292</v>
      </c>
      <c r="G97" s="40">
        <v>63</v>
      </c>
      <c r="H97" t="s">
        <v>484</v>
      </c>
      <c r="W97" t="s">
        <v>166</v>
      </c>
      <c r="X97" t="s">
        <v>485</v>
      </c>
      <c r="Z97" t="s">
        <v>16</v>
      </c>
      <c r="AA97" t="s">
        <v>293</v>
      </c>
      <c r="AB97" t="s">
        <v>296</v>
      </c>
      <c r="AC97" t="s">
        <v>297</v>
      </c>
      <c r="AD97" t="s">
        <v>298</v>
      </c>
      <c r="AE97" t="s">
        <v>484</v>
      </c>
      <c r="AF97" t="s">
        <v>486</v>
      </c>
      <c r="AJ97" t="s">
        <v>161</v>
      </c>
    </row>
    <row r="98" spans="1:36" hidden="1" outlineLevel="1" x14ac:dyDescent="0.2">
      <c r="A98" t="s">
        <v>8</v>
      </c>
      <c r="B98" t="s">
        <v>292</v>
      </c>
      <c r="G98" s="40">
        <v>64</v>
      </c>
      <c r="H98" t="s">
        <v>487</v>
      </c>
      <c r="W98" t="s">
        <v>166</v>
      </c>
      <c r="X98" t="s">
        <v>488</v>
      </c>
      <c r="Z98" t="s">
        <v>16</v>
      </c>
      <c r="AA98" t="s">
        <v>293</v>
      </c>
      <c r="AB98" t="s">
        <v>296</v>
      </c>
      <c r="AC98" t="s">
        <v>297</v>
      </c>
      <c r="AD98" t="s">
        <v>298</v>
      </c>
      <c r="AE98" t="s">
        <v>487</v>
      </c>
      <c r="AF98" t="s">
        <v>489</v>
      </c>
      <c r="AJ98" t="s">
        <v>161</v>
      </c>
    </row>
    <row r="99" spans="1:36" hidden="1" outlineLevel="1" x14ac:dyDescent="0.2">
      <c r="A99" t="s">
        <v>8</v>
      </c>
      <c r="B99" t="s">
        <v>292</v>
      </c>
      <c r="G99" s="40">
        <v>65</v>
      </c>
      <c r="H99" t="s">
        <v>490</v>
      </c>
      <c r="W99" t="s">
        <v>166</v>
      </c>
      <c r="X99" t="s">
        <v>491</v>
      </c>
      <c r="Z99" t="s">
        <v>16</v>
      </c>
      <c r="AA99" t="s">
        <v>293</v>
      </c>
      <c r="AB99" t="s">
        <v>296</v>
      </c>
      <c r="AC99" t="s">
        <v>297</v>
      </c>
      <c r="AD99" t="s">
        <v>298</v>
      </c>
      <c r="AE99" t="s">
        <v>490</v>
      </c>
      <c r="AF99" t="s">
        <v>492</v>
      </c>
      <c r="AJ99" t="s">
        <v>161</v>
      </c>
    </row>
    <row r="100" spans="1:36" hidden="1" outlineLevel="1" x14ac:dyDescent="0.2">
      <c r="A100" t="s">
        <v>8</v>
      </c>
      <c r="B100" t="s">
        <v>292</v>
      </c>
      <c r="G100" s="40">
        <v>66</v>
      </c>
      <c r="H100" t="s">
        <v>493</v>
      </c>
      <c r="W100" t="s">
        <v>166</v>
      </c>
      <c r="X100" t="s">
        <v>494</v>
      </c>
      <c r="Z100" t="s">
        <v>16</v>
      </c>
      <c r="AA100" t="s">
        <v>293</v>
      </c>
      <c r="AB100" t="s">
        <v>296</v>
      </c>
      <c r="AC100" t="s">
        <v>297</v>
      </c>
      <c r="AD100" t="s">
        <v>298</v>
      </c>
      <c r="AE100" t="s">
        <v>493</v>
      </c>
      <c r="AF100" t="s">
        <v>495</v>
      </c>
      <c r="AJ100" t="s">
        <v>161</v>
      </c>
    </row>
    <row r="101" spans="1:36" hidden="1" outlineLevel="1" x14ac:dyDescent="0.2">
      <c r="A101" t="s">
        <v>8</v>
      </c>
      <c r="B101" t="s">
        <v>292</v>
      </c>
      <c r="G101" s="40">
        <v>67</v>
      </c>
      <c r="H101" t="s">
        <v>496</v>
      </c>
      <c r="W101" t="s">
        <v>166</v>
      </c>
      <c r="X101" t="s">
        <v>497</v>
      </c>
      <c r="Z101" t="s">
        <v>16</v>
      </c>
      <c r="AA101" t="s">
        <v>293</v>
      </c>
      <c r="AB101" t="s">
        <v>296</v>
      </c>
      <c r="AC101" t="s">
        <v>297</v>
      </c>
      <c r="AD101" t="s">
        <v>298</v>
      </c>
      <c r="AE101" t="s">
        <v>496</v>
      </c>
      <c r="AF101" t="s">
        <v>498</v>
      </c>
      <c r="AJ101" t="s">
        <v>161</v>
      </c>
    </row>
    <row r="102" spans="1:36" hidden="1" outlineLevel="1" x14ac:dyDescent="0.2">
      <c r="A102" t="s">
        <v>8</v>
      </c>
      <c r="B102" t="s">
        <v>292</v>
      </c>
      <c r="G102" s="40">
        <v>68</v>
      </c>
      <c r="H102" t="s">
        <v>499</v>
      </c>
      <c r="W102" t="s">
        <v>166</v>
      </c>
      <c r="X102" t="s">
        <v>500</v>
      </c>
      <c r="Z102" t="s">
        <v>16</v>
      </c>
      <c r="AA102" t="s">
        <v>293</v>
      </c>
      <c r="AB102" t="s">
        <v>296</v>
      </c>
      <c r="AC102" t="s">
        <v>297</v>
      </c>
      <c r="AD102" t="s">
        <v>298</v>
      </c>
      <c r="AE102" t="s">
        <v>499</v>
      </c>
      <c r="AF102" t="s">
        <v>501</v>
      </c>
      <c r="AJ102" t="s">
        <v>161</v>
      </c>
    </row>
    <row r="103" spans="1:36" hidden="1" outlineLevel="1" x14ac:dyDescent="0.2">
      <c r="A103" t="s">
        <v>8</v>
      </c>
      <c r="B103" t="s">
        <v>292</v>
      </c>
      <c r="G103" s="40">
        <v>69</v>
      </c>
      <c r="H103" t="s">
        <v>502</v>
      </c>
      <c r="W103" t="s">
        <v>166</v>
      </c>
      <c r="X103" t="s">
        <v>503</v>
      </c>
      <c r="Z103" t="s">
        <v>16</v>
      </c>
      <c r="AA103" t="s">
        <v>293</v>
      </c>
      <c r="AB103" t="s">
        <v>296</v>
      </c>
      <c r="AC103" t="s">
        <v>297</v>
      </c>
      <c r="AD103" t="s">
        <v>298</v>
      </c>
      <c r="AE103" t="s">
        <v>502</v>
      </c>
      <c r="AF103" t="s">
        <v>504</v>
      </c>
      <c r="AJ103" t="s">
        <v>161</v>
      </c>
    </row>
    <row r="104" spans="1:36" hidden="1" outlineLevel="1" x14ac:dyDescent="0.2">
      <c r="A104" t="s">
        <v>8</v>
      </c>
      <c r="B104" t="s">
        <v>292</v>
      </c>
      <c r="G104" s="40">
        <v>70</v>
      </c>
      <c r="H104" t="s">
        <v>505</v>
      </c>
      <c r="W104" t="s">
        <v>166</v>
      </c>
      <c r="X104" t="s">
        <v>506</v>
      </c>
      <c r="Z104" t="s">
        <v>16</v>
      </c>
      <c r="AA104" t="s">
        <v>293</v>
      </c>
      <c r="AB104" t="s">
        <v>296</v>
      </c>
      <c r="AC104" t="s">
        <v>297</v>
      </c>
      <c r="AD104" t="s">
        <v>298</v>
      </c>
      <c r="AE104" t="s">
        <v>505</v>
      </c>
      <c r="AF104" t="s">
        <v>507</v>
      </c>
      <c r="AJ104" t="s">
        <v>161</v>
      </c>
    </row>
    <row r="105" spans="1:36" hidden="1" outlineLevel="1" x14ac:dyDescent="0.2">
      <c r="A105" t="s">
        <v>8</v>
      </c>
      <c r="B105" t="s">
        <v>292</v>
      </c>
      <c r="G105" s="40">
        <v>71</v>
      </c>
      <c r="H105" t="s">
        <v>508</v>
      </c>
      <c r="W105" t="s">
        <v>166</v>
      </c>
      <c r="X105" t="s">
        <v>509</v>
      </c>
      <c r="Z105" t="s">
        <v>16</v>
      </c>
      <c r="AA105" t="s">
        <v>293</v>
      </c>
      <c r="AB105" t="s">
        <v>296</v>
      </c>
      <c r="AC105" t="s">
        <v>297</v>
      </c>
      <c r="AD105" t="s">
        <v>298</v>
      </c>
      <c r="AE105" t="s">
        <v>508</v>
      </c>
      <c r="AF105" t="s">
        <v>510</v>
      </c>
      <c r="AJ105" t="s">
        <v>161</v>
      </c>
    </row>
    <row r="106" spans="1:36" hidden="1" outlineLevel="1" x14ac:dyDescent="0.2">
      <c r="A106" t="s">
        <v>8</v>
      </c>
      <c r="B106" t="s">
        <v>292</v>
      </c>
      <c r="G106" s="40">
        <v>72</v>
      </c>
      <c r="H106" t="s">
        <v>511</v>
      </c>
      <c r="W106" t="s">
        <v>166</v>
      </c>
      <c r="X106" t="s">
        <v>512</v>
      </c>
      <c r="Z106" t="s">
        <v>16</v>
      </c>
      <c r="AA106" t="s">
        <v>293</v>
      </c>
      <c r="AB106" t="s">
        <v>296</v>
      </c>
      <c r="AC106" t="s">
        <v>297</v>
      </c>
      <c r="AD106" t="s">
        <v>298</v>
      </c>
      <c r="AE106" t="s">
        <v>511</v>
      </c>
      <c r="AF106" t="s">
        <v>513</v>
      </c>
      <c r="AJ106" t="s">
        <v>161</v>
      </c>
    </row>
    <row r="107" spans="1:36" hidden="1" outlineLevel="1" x14ac:dyDescent="0.2">
      <c r="A107" t="s">
        <v>8</v>
      </c>
      <c r="B107" t="s">
        <v>292</v>
      </c>
      <c r="G107" s="40">
        <v>73</v>
      </c>
      <c r="H107" t="s">
        <v>514</v>
      </c>
      <c r="W107" t="s">
        <v>166</v>
      </c>
      <c r="X107" t="s">
        <v>515</v>
      </c>
      <c r="Z107" t="s">
        <v>16</v>
      </c>
      <c r="AA107" t="s">
        <v>293</v>
      </c>
      <c r="AB107" t="s">
        <v>296</v>
      </c>
      <c r="AC107" t="s">
        <v>297</v>
      </c>
      <c r="AD107" t="s">
        <v>298</v>
      </c>
      <c r="AE107" t="s">
        <v>514</v>
      </c>
      <c r="AF107" t="s">
        <v>516</v>
      </c>
      <c r="AJ107" t="s">
        <v>161</v>
      </c>
    </row>
    <row r="108" spans="1:36" hidden="1" outlineLevel="1" x14ac:dyDescent="0.2">
      <c r="A108" t="s">
        <v>8</v>
      </c>
      <c r="B108" t="s">
        <v>292</v>
      </c>
      <c r="G108" s="40">
        <v>74</v>
      </c>
      <c r="H108" t="s">
        <v>517</v>
      </c>
      <c r="W108" t="s">
        <v>166</v>
      </c>
      <c r="X108" t="s">
        <v>518</v>
      </c>
      <c r="Z108" t="s">
        <v>16</v>
      </c>
      <c r="AA108" t="s">
        <v>293</v>
      </c>
      <c r="AB108" t="s">
        <v>296</v>
      </c>
      <c r="AC108" t="s">
        <v>297</v>
      </c>
      <c r="AD108" t="s">
        <v>298</v>
      </c>
      <c r="AE108" t="s">
        <v>517</v>
      </c>
      <c r="AF108" t="s">
        <v>519</v>
      </c>
      <c r="AJ108" t="s">
        <v>161</v>
      </c>
    </row>
    <row r="109" spans="1:36" hidden="1" outlineLevel="1" x14ac:dyDescent="0.2">
      <c r="A109" t="s">
        <v>8</v>
      </c>
      <c r="B109" t="s">
        <v>292</v>
      </c>
      <c r="G109" s="40">
        <v>75</v>
      </c>
      <c r="H109" t="s">
        <v>520</v>
      </c>
      <c r="W109" t="s">
        <v>166</v>
      </c>
      <c r="X109" t="s">
        <v>521</v>
      </c>
      <c r="Z109" t="s">
        <v>16</v>
      </c>
      <c r="AA109" t="s">
        <v>293</v>
      </c>
      <c r="AB109" t="s">
        <v>296</v>
      </c>
      <c r="AC109" t="s">
        <v>297</v>
      </c>
      <c r="AD109" t="s">
        <v>298</v>
      </c>
      <c r="AE109" t="s">
        <v>520</v>
      </c>
      <c r="AF109" t="s">
        <v>522</v>
      </c>
      <c r="AJ109" t="s">
        <v>161</v>
      </c>
    </row>
    <row r="110" spans="1:36" hidden="1" outlineLevel="1" x14ac:dyDescent="0.2">
      <c r="A110" t="s">
        <v>8</v>
      </c>
      <c r="B110" t="s">
        <v>292</v>
      </c>
      <c r="G110" s="40">
        <v>76</v>
      </c>
      <c r="H110" t="s">
        <v>523</v>
      </c>
      <c r="W110" t="s">
        <v>166</v>
      </c>
      <c r="X110" t="s">
        <v>524</v>
      </c>
      <c r="Z110" t="s">
        <v>16</v>
      </c>
      <c r="AA110" t="s">
        <v>293</v>
      </c>
      <c r="AB110" t="s">
        <v>296</v>
      </c>
      <c r="AC110" t="s">
        <v>297</v>
      </c>
      <c r="AD110" t="s">
        <v>298</v>
      </c>
      <c r="AE110" t="s">
        <v>523</v>
      </c>
      <c r="AF110" t="s">
        <v>525</v>
      </c>
      <c r="AJ110" t="s">
        <v>161</v>
      </c>
    </row>
    <row r="111" spans="1:36" hidden="1" outlineLevel="1" x14ac:dyDescent="0.2">
      <c r="A111" t="s">
        <v>8</v>
      </c>
      <c r="B111" t="s">
        <v>292</v>
      </c>
      <c r="G111" s="40">
        <v>77</v>
      </c>
      <c r="H111" t="s">
        <v>526</v>
      </c>
      <c r="W111" t="s">
        <v>166</v>
      </c>
      <c r="X111" t="s">
        <v>527</v>
      </c>
      <c r="Z111" t="s">
        <v>16</v>
      </c>
      <c r="AA111" t="s">
        <v>293</v>
      </c>
      <c r="AB111" t="s">
        <v>296</v>
      </c>
      <c r="AC111" t="s">
        <v>297</v>
      </c>
      <c r="AD111" t="s">
        <v>298</v>
      </c>
      <c r="AE111" t="s">
        <v>526</v>
      </c>
      <c r="AF111" t="s">
        <v>528</v>
      </c>
      <c r="AJ111" t="s">
        <v>161</v>
      </c>
    </row>
    <row r="112" spans="1:36" hidden="1" outlineLevel="1" x14ac:dyDescent="0.2">
      <c r="A112" t="s">
        <v>8</v>
      </c>
      <c r="B112" t="s">
        <v>292</v>
      </c>
      <c r="G112" s="40">
        <v>78</v>
      </c>
      <c r="H112" t="s">
        <v>529</v>
      </c>
      <c r="W112" t="s">
        <v>166</v>
      </c>
      <c r="X112" t="s">
        <v>530</v>
      </c>
      <c r="Z112" t="s">
        <v>16</v>
      </c>
      <c r="AA112" t="s">
        <v>293</v>
      </c>
      <c r="AB112" t="s">
        <v>296</v>
      </c>
      <c r="AC112" t="s">
        <v>297</v>
      </c>
      <c r="AD112" t="s">
        <v>298</v>
      </c>
      <c r="AE112" t="s">
        <v>529</v>
      </c>
      <c r="AF112" t="s">
        <v>531</v>
      </c>
      <c r="AJ112" t="s">
        <v>161</v>
      </c>
    </row>
    <row r="113" spans="1:36" hidden="1" outlineLevel="1" x14ac:dyDescent="0.2">
      <c r="A113" t="s">
        <v>8</v>
      </c>
      <c r="B113" t="s">
        <v>292</v>
      </c>
      <c r="G113" s="40">
        <v>79</v>
      </c>
      <c r="H113" t="s">
        <v>532</v>
      </c>
      <c r="W113" t="s">
        <v>166</v>
      </c>
      <c r="X113" t="s">
        <v>533</v>
      </c>
      <c r="Z113" t="s">
        <v>16</v>
      </c>
      <c r="AA113" t="s">
        <v>293</v>
      </c>
      <c r="AB113" t="s">
        <v>296</v>
      </c>
      <c r="AC113" t="s">
        <v>297</v>
      </c>
      <c r="AD113" t="s">
        <v>298</v>
      </c>
      <c r="AE113" t="s">
        <v>532</v>
      </c>
      <c r="AF113" t="s">
        <v>534</v>
      </c>
      <c r="AJ113" t="s">
        <v>161</v>
      </c>
    </row>
    <row r="114" spans="1:36" hidden="1" outlineLevel="1" x14ac:dyDescent="0.2">
      <c r="A114" t="s">
        <v>8</v>
      </c>
      <c r="B114" t="s">
        <v>292</v>
      </c>
      <c r="G114" s="40">
        <v>80</v>
      </c>
      <c r="H114" t="s">
        <v>535</v>
      </c>
      <c r="W114" t="s">
        <v>166</v>
      </c>
      <c r="X114" t="s">
        <v>536</v>
      </c>
      <c r="Z114" t="s">
        <v>16</v>
      </c>
      <c r="AA114" t="s">
        <v>293</v>
      </c>
      <c r="AB114" t="s">
        <v>296</v>
      </c>
      <c r="AC114" t="s">
        <v>297</v>
      </c>
      <c r="AD114" t="s">
        <v>298</v>
      </c>
      <c r="AE114" t="s">
        <v>535</v>
      </c>
      <c r="AF114" t="s">
        <v>537</v>
      </c>
      <c r="AJ114" t="s">
        <v>161</v>
      </c>
    </row>
    <row r="115" spans="1:36" hidden="1" outlineLevel="1" x14ac:dyDescent="0.2">
      <c r="A115" t="s">
        <v>8</v>
      </c>
      <c r="B115" t="s">
        <v>292</v>
      </c>
      <c r="G115" s="40">
        <v>81</v>
      </c>
      <c r="H115" t="s">
        <v>538</v>
      </c>
      <c r="W115" t="s">
        <v>166</v>
      </c>
      <c r="X115" t="s">
        <v>539</v>
      </c>
      <c r="Z115" t="s">
        <v>16</v>
      </c>
      <c r="AA115" t="s">
        <v>293</v>
      </c>
      <c r="AB115" t="s">
        <v>296</v>
      </c>
      <c r="AC115" t="s">
        <v>297</v>
      </c>
      <c r="AD115" t="s">
        <v>298</v>
      </c>
      <c r="AE115" t="s">
        <v>538</v>
      </c>
      <c r="AF115" t="s">
        <v>540</v>
      </c>
      <c r="AJ115" t="s">
        <v>161</v>
      </c>
    </row>
    <row r="116" spans="1:36" hidden="1" outlineLevel="1" x14ac:dyDescent="0.2">
      <c r="A116" t="s">
        <v>8</v>
      </c>
      <c r="B116" t="s">
        <v>292</v>
      </c>
      <c r="G116" s="40">
        <v>82</v>
      </c>
      <c r="H116" t="s">
        <v>541</v>
      </c>
      <c r="W116" t="s">
        <v>166</v>
      </c>
      <c r="X116" t="s">
        <v>542</v>
      </c>
      <c r="Z116" t="s">
        <v>16</v>
      </c>
      <c r="AA116" t="s">
        <v>293</v>
      </c>
      <c r="AB116" t="s">
        <v>296</v>
      </c>
      <c r="AC116" t="s">
        <v>297</v>
      </c>
      <c r="AD116" t="s">
        <v>298</v>
      </c>
      <c r="AE116" t="s">
        <v>541</v>
      </c>
      <c r="AF116" t="s">
        <v>543</v>
      </c>
      <c r="AJ116" t="s">
        <v>161</v>
      </c>
    </row>
    <row r="117" spans="1:36" hidden="1" outlineLevel="1" x14ac:dyDescent="0.2">
      <c r="A117" t="s">
        <v>8</v>
      </c>
      <c r="B117" t="s">
        <v>292</v>
      </c>
      <c r="G117" s="40">
        <v>83</v>
      </c>
      <c r="H117" t="s">
        <v>544</v>
      </c>
      <c r="W117" t="s">
        <v>166</v>
      </c>
      <c r="X117" t="s">
        <v>545</v>
      </c>
      <c r="Z117" t="s">
        <v>16</v>
      </c>
      <c r="AA117" t="s">
        <v>293</v>
      </c>
      <c r="AB117" t="s">
        <v>296</v>
      </c>
      <c r="AC117" t="s">
        <v>297</v>
      </c>
      <c r="AD117" t="s">
        <v>298</v>
      </c>
      <c r="AE117" t="s">
        <v>544</v>
      </c>
      <c r="AF117" t="s">
        <v>546</v>
      </c>
      <c r="AJ117" t="s">
        <v>161</v>
      </c>
    </row>
    <row r="118" spans="1:36" hidden="1" outlineLevel="1" x14ac:dyDescent="0.2">
      <c r="A118" t="s">
        <v>8</v>
      </c>
      <c r="B118" t="s">
        <v>292</v>
      </c>
      <c r="G118" s="40">
        <v>84</v>
      </c>
      <c r="H118" t="s">
        <v>547</v>
      </c>
      <c r="W118" t="s">
        <v>166</v>
      </c>
      <c r="X118" t="s">
        <v>548</v>
      </c>
      <c r="Z118" t="s">
        <v>16</v>
      </c>
      <c r="AA118" t="s">
        <v>293</v>
      </c>
      <c r="AB118" t="s">
        <v>296</v>
      </c>
      <c r="AC118" t="s">
        <v>297</v>
      </c>
      <c r="AD118" t="s">
        <v>298</v>
      </c>
      <c r="AE118" t="s">
        <v>547</v>
      </c>
      <c r="AF118" t="s">
        <v>549</v>
      </c>
      <c r="AJ118" t="s">
        <v>161</v>
      </c>
    </row>
    <row r="119" spans="1:36" hidden="1" outlineLevel="1" x14ac:dyDescent="0.2">
      <c r="A119" t="s">
        <v>8</v>
      </c>
      <c r="B119" t="s">
        <v>292</v>
      </c>
      <c r="G119" s="40">
        <v>85</v>
      </c>
      <c r="H119" t="s">
        <v>550</v>
      </c>
      <c r="W119" t="s">
        <v>166</v>
      </c>
      <c r="X119" t="s">
        <v>551</v>
      </c>
      <c r="Z119" t="s">
        <v>16</v>
      </c>
      <c r="AA119" t="s">
        <v>293</v>
      </c>
      <c r="AB119" t="s">
        <v>296</v>
      </c>
      <c r="AC119" t="s">
        <v>297</v>
      </c>
      <c r="AD119" t="s">
        <v>298</v>
      </c>
      <c r="AE119" t="s">
        <v>550</v>
      </c>
      <c r="AF119" t="s">
        <v>552</v>
      </c>
      <c r="AJ119" t="s">
        <v>161</v>
      </c>
    </row>
    <row r="120" spans="1:36" hidden="1" outlineLevel="1" x14ac:dyDescent="0.2">
      <c r="A120" t="s">
        <v>8</v>
      </c>
      <c r="B120" t="s">
        <v>292</v>
      </c>
      <c r="G120" s="40">
        <v>86</v>
      </c>
      <c r="H120" t="s">
        <v>553</v>
      </c>
      <c r="W120" t="s">
        <v>166</v>
      </c>
      <c r="X120" t="s">
        <v>554</v>
      </c>
      <c r="Z120" t="s">
        <v>16</v>
      </c>
      <c r="AA120" t="s">
        <v>293</v>
      </c>
      <c r="AB120" t="s">
        <v>296</v>
      </c>
      <c r="AC120" t="s">
        <v>297</v>
      </c>
      <c r="AD120" t="s">
        <v>298</v>
      </c>
      <c r="AE120" t="s">
        <v>553</v>
      </c>
      <c r="AF120" t="s">
        <v>555</v>
      </c>
      <c r="AJ120" t="s">
        <v>161</v>
      </c>
    </row>
    <row r="121" spans="1:36" hidden="1" outlineLevel="1" x14ac:dyDescent="0.2">
      <c r="A121" t="s">
        <v>8</v>
      </c>
      <c r="B121" t="s">
        <v>292</v>
      </c>
      <c r="G121" s="40">
        <v>87</v>
      </c>
      <c r="H121" t="s">
        <v>556</v>
      </c>
      <c r="W121" t="s">
        <v>166</v>
      </c>
      <c r="X121" t="s">
        <v>557</v>
      </c>
      <c r="Z121" t="s">
        <v>16</v>
      </c>
      <c r="AA121" t="s">
        <v>293</v>
      </c>
      <c r="AB121" t="s">
        <v>296</v>
      </c>
      <c r="AC121" t="s">
        <v>297</v>
      </c>
      <c r="AD121" t="s">
        <v>298</v>
      </c>
      <c r="AE121" t="s">
        <v>556</v>
      </c>
      <c r="AF121" t="s">
        <v>558</v>
      </c>
      <c r="AJ121" t="s">
        <v>161</v>
      </c>
    </row>
    <row r="122" spans="1:36" hidden="1" outlineLevel="1" x14ac:dyDescent="0.2">
      <c r="A122" t="s">
        <v>8</v>
      </c>
      <c r="B122" t="s">
        <v>292</v>
      </c>
      <c r="G122" s="40">
        <v>88</v>
      </c>
      <c r="H122" t="s">
        <v>559</v>
      </c>
      <c r="W122" t="s">
        <v>166</v>
      </c>
      <c r="X122" t="s">
        <v>560</v>
      </c>
      <c r="Z122" t="s">
        <v>16</v>
      </c>
      <c r="AA122" t="s">
        <v>293</v>
      </c>
      <c r="AB122" t="s">
        <v>296</v>
      </c>
      <c r="AC122" t="s">
        <v>297</v>
      </c>
      <c r="AD122" t="s">
        <v>298</v>
      </c>
      <c r="AE122" t="s">
        <v>559</v>
      </c>
      <c r="AF122" t="s">
        <v>561</v>
      </c>
      <c r="AJ122" t="s">
        <v>161</v>
      </c>
    </row>
    <row r="123" spans="1:36" hidden="1" outlineLevel="1" x14ac:dyDescent="0.2">
      <c r="A123" t="s">
        <v>8</v>
      </c>
      <c r="B123" t="s">
        <v>292</v>
      </c>
      <c r="G123" s="40">
        <v>89</v>
      </c>
      <c r="H123" t="s">
        <v>562</v>
      </c>
      <c r="W123" t="s">
        <v>166</v>
      </c>
      <c r="X123" t="s">
        <v>563</v>
      </c>
      <c r="Z123" t="s">
        <v>16</v>
      </c>
      <c r="AA123" t="s">
        <v>293</v>
      </c>
      <c r="AB123" t="s">
        <v>296</v>
      </c>
      <c r="AC123" t="s">
        <v>297</v>
      </c>
      <c r="AD123" t="s">
        <v>298</v>
      </c>
      <c r="AE123" t="s">
        <v>562</v>
      </c>
      <c r="AF123" t="s">
        <v>564</v>
      </c>
      <c r="AJ123" t="s">
        <v>161</v>
      </c>
    </row>
    <row r="124" spans="1:36" hidden="1" outlineLevel="1" x14ac:dyDescent="0.2">
      <c r="A124" t="s">
        <v>8</v>
      </c>
      <c r="B124" t="s">
        <v>292</v>
      </c>
      <c r="G124" s="40">
        <v>90</v>
      </c>
      <c r="H124" t="s">
        <v>565</v>
      </c>
      <c r="W124" t="s">
        <v>166</v>
      </c>
      <c r="X124" t="s">
        <v>566</v>
      </c>
      <c r="Z124" t="s">
        <v>16</v>
      </c>
      <c r="AA124" t="s">
        <v>293</v>
      </c>
      <c r="AB124" t="s">
        <v>296</v>
      </c>
      <c r="AC124" t="s">
        <v>297</v>
      </c>
      <c r="AD124" t="s">
        <v>298</v>
      </c>
      <c r="AE124" t="s">
        <v>565</v>
      </c>
      <c r="AF124" t="s">
        <v>567</v>
      </c>
      <c r="AJ124" t="s">
        <v>161</v>
      </c>
    </row>
    <row r="125" spans="1:36" hidden="1" outlineLevel="1" x14ac:dyDescent="0.2">
      <c r="A125" t="s">
        <v>8</v>
      </c>
      <c r="B125" t="s">
        <v>292</v>
      </c>
      <c r="G125" s="40">
        <v>91</v>
      </c>
      <c r="H125" t="s">
        <v>568</v>
      </c>
      <c r="W125" t="s">
        <v>166</v>
      </c>
      <c r="X125" t="s">
        <v>569</v>
      </c>
      <c r="Z125" t="s">
        <v>16</v>
      </c>
      <c r="AA125" t="s">
        <v>293</v>
      </c>
      <c r="AB125" t="s">
        <v>296</v>
      </c>
      <c r="AC125" t="s">
        <v>297</v>
      </c>
      <c r="AD125" t="s">
        <v>298</v>
      </c>
      <c r="AE125" t="s">
        <v>568</v>
      </c>
      <c r="AF125" t="s">
        <v>570</v>
      </c>
      <c r="AJ125" t="s">
        <v>161</v>
      </c>
    </row>
    <row r="126" spans="1:36" hidden="1" outlineLevel="1" x14ac:dyDescent="0.2">
      <c r="A126" t="s">
        <v>8</v>
      </c>
      <c r="B126" t="s">
        <v>292</v>
      </c>
      <c r="G126" s="40">
        <v>92</v>
      </c>
      <c r="H126" t="s">
        <v>571</v>
      </c>
      <c r="W126" t="s">
        <v>166</v>
      </c>
      <c r="X126" t="s">
        <v>572</v>
      </c>
      <c r="Z126" t="s">
        <v>16</v>
      </c>
      <c r="AA126" t="s">
        <v>293</v>
      </c>
      <c r="AB126" t="s">
        <v>296</v>
      </c>
      <c r="AC126" t="s">
        <v>297</v>
      </c>
      <c r="AD126" t="s">
        <v>298</v>
      </c>
      <c r="AE126" t="s">
        <v>571</v>
      </c>
      <c r="AF126" t="s">
        <v>573</v>
      </c>
      <c r="AJ126" t="s">
        <v>161</v>
      </c>
    </row>
    <row r="127" spans="1:36" hidden="1" outlineLevel="1" x14ac:dyDescent="0.2">
      <c r="A127" t="s">
        <v>8</v>
      </c>
      <c r="B127" t="s">
        <v>292</v>
      </c>
      <c r="G127" s="40">
        <v>93</v>
      </c>
      <c r="H127" t="s">
        <v>574</v>
      </c>
      <c r="W127" t="s">
        <v>166</v>
      </c>
      <c r="X127" t="s">
        <v>575</v>
      </c>
      <c r="Z127" t="s">
        <v>16</v>
      </c>
      <c r="AA127" t="s">
        <v>293</v>
      </c>
      <c r="AB127" t="s">
        <v>296</v>
      </c>
      <c r="AC127" t="s">
        <v>297</v>
      </c>
      <c r="AD127" t="s">
        <v>298</v>
      </c>
      <c r="AE127" t="s">
        <v>574</v>
      </c>
      <c r="AF127" t="s">
        <v>576</v>
      </c>
      <c r="AJ127" t="s">
        <v>161</v>
      </c>
    </row>
    <row r="128" spans="1:36" hidden="1" outlineLevel="1" x14ac:dyDescent="0.2">
      <c r="A128" t="s">
        <v>8</v>
      </c>
      <c r="B128" t="s">
        <v>292</v>
      </c>
      <c r="G128" s="40">
        <v>94</v>
      </c>
      <c r="H128" t="s">
        <v>577</v>
      </c>
      <c r="W128" t="s">
        <v>166</v>
      </c>
      <c r="X128" t="s">
        <v>578</v>
      </c>
      <c r="Z128" t="s">
        <v>16</v>
      </c>
      <c r="AA128" t="s">
        <v>293</v>
      </c>
      <c r="AB128" t="s">
        <v>296</v>
      </c>
      <c r="AC128" t="s">
        <v>297</v>
      </c>
      <c r="AD128" t="s">
        <v>298</v>
      </c>
      <c r="AE128" t="s">
        <v>577</v>
      </c>
      <c r="AF128" t="s">
        <v>579</v>
      </c>
      <c r="AJ128" t="s">
        <v>161</v>
      </c>
    </row>
    <row r="129" spans="1:36" hidden="1" outlineLevel="1" x14ac:dyDescent="0.2">
      <c r="A129" t="s">
        <v>8</v>
      </c>
      <c r="B129" t="s">
        <v>292</v>
      </c>
      <c r="G129" s="40">
        <v>95</v>
      </c>
      <c r="H129" t="s">
        <v>580</v>
      </c>
      <c r="W129" t="s">
        <v>166</v>
      </c>
      <c r="X129" t="s">
        <v>581</v>
      </c>
      <c r="Z129" t="s">
        <v>16</v>
      </c>
      <c r="AA129" t="s">
        <v>293</v>
      </c>
      <c r="AB129" t="s">
        <v>296</v>
      </c>
      <c r="AC129" t="s">
        <v>297</v>
      </c>
      <c r="AD129" t="s">
        <v>298</v>
      </c>
      <c r="AE129" t="s">
        <v>580</v>
      </c>
      <c r="AF129" t="s">
        <v>582</v>
      </c>
      <c r="AJ129" t="s">
        <v>161</v>
      </c>
    </row>
    <row r="130" spans="1:36" hidden="1" outlineLevel="1" x14ac:dyDescent="0.2">
      <c r="A130" t="s">
        <v>8</v>
      </c>
      <c r="B130" t="s">
        <v>292</v>
      </c>
      <c r="G130" s="40">
        <v>96</v>
      </c>
      <c r="H130" t="s">
        <v>583</v>
      </c>
      <c r="W130" t="s">
        <v>166</v>
      </c>
      <c r="X130" t="s">
        <v>584</v>
      </c>
      <c r="Z130" t="s">
        <v>16</v>
      </c>
      <c r="AA130" t="s">
        <v>293</v>
      </c>
      <c r="AB130" t="s">
        <v>296</v>
      </c>
      <c r="AC130" t="s">
        <v>297</v>
      </c>
      <c r="AD130" t="s">
        <v>298</v>
      </c>
      <c r="AE130" t="s">
        <v>583</v>
      </c>
      <c r="AF130" t="s">
        <v>585</v>
      </c>
      <c r="AJ130" t="s">
        <v>161</v>
      </c>
    </row>
    <row r="131" spans="1:36" hidden="1" outlineLevel="1" x14ac:dyDescent="0.2">
      <c r="A131" t="s">
        <v>8</v>
      </c>
      <c r="B131" t="s">
        <v>292</v>
      </c>
      <c r="G131" s="40">
        <v>97</v>
      </c>
      <c r="H131" t="s">
        <v>586</v>
      </c>
      <c r="W131" t="s">
        <v>166</v>
      </c>
      <c r="X131" t="s">
        <v>587</v>
      </c>
      <c r="Z131" t="s">
        <v>16</v>
      </c>
      <c r="AA131" t="s">
        <v>293</v>
      </c>
      <c r="AB131" t="s">
        <v>296</v>
      </c>
      <c r="AC131" t="s">
        <v>297</v>
      </c>
      <c r="AD131" t="s">
        <v>298</v>
      </c>
      <c r="AE131" t="s">
        <v>586</v>
      </c>
      <c r="AF131" t="s">
        <v>588</v>
      </c>
      <c r="AJ131" t="s">
        <v>161</v>
      </c>
    </row>
    <row r="132" spans="1:36" hidden="1" outlineLevel="1" x14ac:dyDescent="0.2">
      <c r="A132" t="s">
        <v>8</v>
      </c>
      <c r="B132" t="s">
        <v>292</v>
      </c>
      <c r="G132" s="40">
        <v>98</v>
      </c>
      <c r="H132" t="s">
        <v>589</v>
      </c>
      <c r="W132" t="s">
        <v>166</v>
      </c>
      <c r="X132" t="s">
        <v>590</v>
      </c>
      <c r="Z132" t="s">
        <v>16</v>
      </c>
      <c r="AA132" t="s">
        <v>293</v>
      </c>
      <c r="AB132" t="s">
        <v>296</v>
      </c>
      <c r="AC132" t="s">
        <v>297</v>
      </c>
      <c r="AD132" t="s">
        <v>298</v>
      </c>
      <c r="AE132" t="s">
        <v>589</v>
      </c>
      <c r="AF132" t="s">
        <v>591</v>
      </c>
      <c r="AJ132" t="s">
        <v>161</v>
      </c>
    </row>
    <row r="133" spans="1:36" hidden="1" outlineLevel="1" x14ac:dyDescent="0.2">
      <c r="A133" t="s">
        <v>8</v>
      </c>
      <c r="B133" t="s">
        <v>292</v>
      </c>
      <c r="G133" s="40">
        <v>99</v>
      </c>
      <c r="H133" t="s">
        <v>592</v>
      </c>
      <c r="W133" t="s">
        <v>166</v>
      </c>
      <c r="X133" t="s">
        <v>593</v>
      </c>
      <c r="Z133" t="s">
        <v>16</v>
      </c>
      <c r="AA133" t="s">
        <v>293</v>
      </c>
      <c r="AB133" t="s">
        <v>296</v>
      </c>
      <c r="AC133" t="s">
        <v>297</v>
      </c>
      <c r="AD133" t="s">
        <v>298</v>
      </c>
      <c r="AE133" t="s">
        <v>592</v>
      </c>
      <c r="AF133" t="s">
        <v>594</v>
      </c>
      <c r="AJ133" t="s">
        <v>161</v>
      </c>
    </row>
    <row r="134" spans="1:36" hidden="1" outlineLevel="1" x14ac:dyDescent="0.2">
      <c r="A134" t="s">
        <v>8</v>
      </c>
      <c r="B134" t="s">
        <v>292</v>
      </c>
      <c r="G134" s="40">
        <v>100</v>
      </c>
      <c r="H134" t="s">
        <v>595</v>
      </c>
      <c r="W134" t="s">
        <v>166</v>
      </c>
      <c r="X134" t="s">
        <v>596</v>
      </c>
      <c r="Z134" t="s">
        <v>16</v>
      </c>
      <c r="AA134" t="s">
        <v>293</v>
      </c>
      <c r="AB134" t="s">
        <v>296</v>
      </c>
      <c r="AC134" t="s">
        <v>297</v>
      </c>
      <c r="AD134" t="s">
        <v>298</v>
      </c>
      <c r="AE134" t="s">
        <v>595</v>
      </c>
      <c r="AF134" t="s">
        <v>597</v>
      </c>
      <c r="AJ134" t="s">
        <v>161</v>
      </c>
    </row>
    <row r="135" spans="1:36" hidden="1" outlineLevel="1" x14ac:dyDescent="0.2">
      <c r="A135" t="s">
        <v>8</v>
      </c>
      <c r="B135" t="s">
        <v>292</v>
      </c>
      <c r="G135" s="40">
        <v>101</v>
      </c>
      <c r="H135" t="s">
        <v>598</v>
      </c>
      <c r="W135" t="s">
        <v>166</v>
      </c>
      <c r="X135" t="s">
        <v>599</v>
      </c>
      <c r="Z135" t="s">
        <v>16</v>
      </c>
      <c r="AA135" t="s">
        <v>293</v>
      </c>
      <c r="AB135" t="s">
        <v>296</v>
      </c>
      <c r="AC135" t="s">
        <v>297</v>
      </c>
      <c r="AD135" t="s">
        <v>298</v>
      </c>
      <c r="AE135" t="s">
        <v>598</v>
      </c>
      <c r="AF135" t="s">
        <v>600</v>
      </c>
      <c r="AJ135" t="s">
        <v>161</v>
      </c>
    </row>
    <row r="136" spans="1:36" hidden="1" outlineLevel="1" x14ac:dyDescent="0.2">
      <c r="A136" t="s">
        <v>8</v>
      </c>
      <c r="B136" t="s">
        <v>292</v>
      </c>
      <c r="G136" s="40">
        <v>102</v>
      </c>
      <c r="H136" t="s">
        <v>601</v>
      </c>
      <c r="W136" t="s">
        <v>166</v>
      </c>
      <c r="X136" t="s">
        <v>602</v>
      </c>
      <c r="Z136" t="s">
        <v>16</v>
      </c>
      <c r="AA136" t="s">
        <v>293</v>
      </c>
      <c r="AB136" t="s">
        <v>296</v>
      </c>
      <c r="AC136" t="s">
        <v>297</v>
      </c>
      <c r="AD136" t="s">
        <v>298</v>
      </c>
      <c r="AE136" t="s">
        <v>601</v>
      </c>
      <c r="AF136" t="s">
        <v>603</v>
      </c>
      <c r="AJ136" t="s">
        <v>161</v>
      </c>
    </row>
    <row r="137" spans="1:36" hidden="1" outlineLevel="1" x14ac:dyDescent="0.2">
      <c r="A137" t="s">
        <v>8</v>
      </c>
      <c r="B137" t="s">
        <v>292</v>
      </c>
      <c r="G137" s="40">
        <v>103</v>
      </c>
      <c r="H137" t="s">
        <v>604</v>
      </c>
      <c r="W137" t="s">
        <v>166</v>
      </c>
      <c r="X137" t="s">
        <v>605</v>
      </c>
      <c r="Z137" t="s">
        <v>16</v>
      </c>
      <c r="AA137" t="s">
        <v>293</v>
      </c>
      <c r="AB137" t="s">
        <v>296</v>
      </c>
      <c r="AC137" t="s">
        <v>297</v>
      </c>
      <c r="AD137" t="s">
        <v>298</v>
      </c>
      <c r="AE137" t="s">
        <v>604</v>
      </c>
      <c r="AF137" t="s">
        <v>606</v>
      </c>
      <c r="AJ137" t="s">
        <v>161</v>
      </c>
    </row>
    <row r="138" spans="1:36" hidden="1" outlineLevel="1" x14ac:dyDescent="0.2">
      <c r="A138" t="s">
        <v>8</v>
      </c>
      <c r="B138" t="s">
        <v>292</v>
      </c>
      <c r="G138" s="40">
        <v>104</v>
      </c>
      <c r="H138" t="s">
        <v>607</v>
      </c>
      <c r="W138" t="s">
        <v>166</v>
      </c>
      <c r="X138" t="s">
        <v>608</v>
      </c>
      <c r="Z138" t="s">
        <v>16</v>
      </c>
      <c r="AA138" t="s">
        <v>293</v>
      </c>
      <c r="AB138" t="s">
        <v>296</v>
      </c>
      <c r="AC138" t="s">
        <v>297</v>
      </c>
      <c r="AD138" t="s">
        <v>298</v>
      </c>
      <c r="AE138" t="s">
        <v>607</v>
      </c>
      <c r="AF138" t="s">
        <v>609</v>
      </c>
      <c r="AJ138" t="s">
        <v>161</v>
      </c>
    </row>
    <row r="139" spans="1:36" hidden="1" outlineLevel="1" x14ac:dyDescent="0.2">
      <c r="A139" t="s">
        <v>8</v>
      </c>
      <c r="B139" t="s">
        <v>292</v>
      </c>
      <c r="G139" s="40">
        <v>105</v>
      </c>
      <c r="H139" t="s">
        <v>610</v>
      </c>
      <c r="W139" t="s">
        <v>166</v>
      </c>
      <c r="X139" t="s">
        <v>611</v>
      </c>
      <c r="Z139" t="s">
        <v>16</v>
      </c>
      <c r="AA139" t="s">
        <v>293</v>
      </c>
      <c r="AB139" t="s">
        <v>296</v>
      </c>
      <c r="AC139" t="s">
        <v>297</v>
      </c>
      <c r="AD139" t="s">
        <v>298</v>
      </c>
      <c r="AE139" t="s">
        <v>610</v>
      </c>
      <c r="AF139" t="s">
        <v>612</v>
      </c>
      <c r="AJ139" t="s">
        <v>161</v>
      </c>
    </row>
    <row r="140" spans="1:36" hidden="1" outlineLevel="1" x14ac:dyDescent="0.2">
      <c r="A140" t="s">
        <v>8</v>
      </c>
      <c r="B140" t="s">
        <v>292</v>
      </c>
      <c r="G140" s="40">
        <v>106</v>
      </c>
      <c r="H140" t="s">
        <v>613</v>
      </c>
      <c r="W140" t="s">
        <v>166</v>
      </c>
      <c r="X140" t="s">
        <v>614</v>
      </c>
      <c r="Z140" t="s">
        <v>16</v>
      </c>
      <c r="AA140" t="s">
        <v>293</v>
      </c>
      <c r="AB140" t="s">
        <v>296</v>
      </c>
      <c r="AC140" t="s">
        <v>297</v>
      </c>
      <c r="AD140" t="s">
        <v>298</v>
      </c>
      <c r="AE140" t="s">
        <v>613</v>
      </c>
      <c r="AF140" t="s">
        <v>615</v>
      </c>
      <c r="AJ140" t="s">
        <v>161</v>
      </c>
    </row>
    <row r="141" spans="1:36" hidden="1" outlineLevel="1" x14ac:dyDescent="0.2">
      <c r="A141" t="s">
        <v>8</v>
      </c>
      <c r="B141" t="s">
        <v>292</v>
      </c>
      <c r="G141" s="40">
        <v>107</v>
      </c>
      <c r="H141" t="s">
        <v>616</v>
      </c>
      <c r="W141" t="s">
        <v>166</v>
      </c>
      <c r="X141" t="s">
        <v>617</v>
      </c>
      <c r="Z141" t="s">
        <v>16</v>
      </c>
      <c r="AA141" t="s">
        <v>293</v>
      </c>
      <c r="AB141" t="s">
        <v>296</v>
      </c>
      <c r="AC141" t="s">
        <v>297</v>
      </c>
      <c r="AD141" t="s">
        <v>298</v>
      </c>
      <c r="AE141" t="s">
        <v>616</v>
      </c>
      <c r="AF141" t="s">
        <v>618</v>
      </c>
      <c r="AJ141" t="s">
        <v>161</v>
      </c>
    </row>
    <row r="142" spans="1:36" hidden="1" outlineLevel="1" x14ac:dyDescent="0.2">
      <c r="A142" t="s">
        <v>8</v>
      </c>
      <c r="B142" t="s">
        <v>292</v>
      </c>
      <c r="G142" s="40">
        <v>108</v>
      </c>
      <c r="H142" t="s">
        <v>619</v>
      </c>
      <c r="W142" t="s">
        <v>166</v>
      </c>
      <c r="X142" t="s">
        <v>620</v>
      </c>
      <c r="Z142" t="s">
        <v>16</v>
      </c>
      <c r="AA142" t="s">
        <v>293</v>
      </c>
      <c r="AB142" t="s">
        <v>296</v>
      </c>
      <c r="AC142" t="s">
        <v>297</v>
      </c>
      <c r="AD142" t="s">
        <v>298</v>
      </c>
      <c r="AE142" t="s">
        <v>619</v>
      </c>
      <c r="AF142" t="s">
        <v>621</v>
      </c>
      <c r="AJ142" t="s">
        <v>161</v>
      </c>
    </row>
    <row r="143" spans="1:36" hidden="1" outlineLevel="1" x14ac:dyDescent="0.2">
      <c r="A143" t="s">
        <v>8</v>
      </c>
      <c r="B143" t="s">
        <v>292</v>
      </c>
      <c r="G143" s="40">
        <v>109</v>
      </c>
      <c r="H143" t="s">
        <v>622</v>
      </c>
      <c r="W143" t="s">
        <v>166</v>
      </c>
      <c r="X143" t="s">
        <v>623</v>
      </c>
      <c r="Z143" t="s">
        <v>16</v>
      </c>
      <c r="AA143" t="s">
        <v>293</v>
      </c>
      <c r="AB143" t="s">
        <v>296</v>
      </c>
      <c r="AC143" t="s">
        <v>297</v>
      </c>
      <c r="AD143" t="s">
        <v>298</v>
      </c>
      <c r="AE143" t="s">
        <v>622</v>
      </c>
      <c r="AF143" t="s">
        <v>624</v>
      </c>
      <c r="AJ143" t="s">
        <v>161</v>
      </c>
    </row>
    <row r="144" spans="1:36" hidden="1" outlineLevel="1" x14ac:dyDescent="0.2">
      <c r="A144" t="s">
        <v>8</v>
      </c>
      <c r="B144" t="s">
        <v>292</v>
      </c>
      <c r="G144" s="40">
        <v>110</v>
      </c>
      <c r="H144" t="s">
        <v>625</v>
      </c>
      <c r="W144" t="s">
        <v>166</v>
      </c>
      <c r="X144" t="s">
        <v>626</v>
      </c>
      <c r="Z144" t="s">
        <v>16</v>
      </c>
      <c r="AA144" t="s">
        <v>293</v>
      </c>
      <c r="AB144" t="s">
        <v>296</v>
      </c>
      <c r="AC144" t="s">
        <v>297</v>
      </c>
      <c r="AD144" t="s">
        <v>298</v>
      </c>
      <c r="AE144" t="s">
        <v>625</v>
      </c>
      <c r="AF144" t="s">
        <v>627</v>
      </c>
      <c r="AJ144" t="s">
        <v>161</v>
      </c>
    </row>
    <row r="145" spans="1:36" hidden="1" outlineLevel="1" x14ac:dyDescent="0.2">
      <c r="A145" t="s">
        <v>8</v>
      </c>
      <c r="B145" t="s">
        <v>292</v>
      </c>
      <c r="G145" s="40">
        <v>111</v>
      </c>
      <c r="H145" t="s">
        <v>628</v>
      </c>
      <c r="W145" t="s">
        <v>166</v>
      </c>
      <c r="X145" t="s">
        <v>629</v>
      </c>
      <c r="Z145" t="s">
        <v>16</v>
      </c>
      <c r="AA145" t="s">
        <v>293</v>
      </c>
      <c r="AB145" t="s">
        <v>296</v>
      </c>
      <c r="AC145" t="s">
        <v>297</v>
      </c>
      <c r="AD145" t="s">
        <v>298</v>
      </c>
      <c r="AE145" t="s">
        <v>628</v>
      </c>
      <c r="AF145" t="s">
        <v>630</v>
      </c>
      <c r="AJ145" t="s">
        <v>161</v>
      </c>
    </row>
    <row r="146" spans="1:36" hidden="1" outlineLevel="1" x14ac:dyDescent="0.2">
      <c r="A146" t="s">
        <v>8</v>
      </c>
      <c r="B146" t="s">
        <v>292</v>
      </c>
      <c r="G146" s="40">
        <v>112</v>
      </c>
      <c r="H146" t="s">
        <v>631</v>
      </c>
      <c r="W146" t="s">
        <v>166</v>
      </c>
      <c r="X146" t="s">
        <v>632</v>
      </c>
      <c r="Z146" t="s">
        <v>16</v>
      </c>
      <c r="AA146" t="s">
        <v>293</v>
      </c>
      <c r="AB146" t="s">
        <v>296</v>
      </c>
      <c r="AC146" t="s">
        <v>297</v>
      </c>
      <c r="AD146" t="s">
        <v>298</v>
      </c>
      <c r="AE146" t="s">
        <v>631</v>
      </c>
      <c r="AF146" t="s">
        <v>633</v>
      </c>
      <c r="AJ146" t="s">
        <v>161</v>
      </c>
    </row>
    <row r="147" spans="1:36" hidden="1" outlineLevel="1" x14ac:dyDescent="0.2">
      <c r="A147" t="s">
        <v>8</v>
      </c>
      <c r="B147" t="s">
        <v>292</v>
      </c>
      <c r="G147" s="40">
        <v>113</v>
      </c>
      <c r="H147" t="s">
        <v>634</v>
      </c>
      <c r="W147" t="s">
        <v>166</v>
      </c>
      <c r="X147" t="s">
        <v>635</v>
      </c>
      <c r="Z147" t="s">
        <v>16</v>
      </c>
      <c r="AA147" t="s">
        <v>293</v>
      </c>
      <c r="AB147" t="s">
        <v>296</v>
      </c>
      <c r="AC147" t="s">
        <v>297</v>
      </c>
      <c r="AD147" t="s">
        <v>298</v>
      </c>
      <c r="AE147" t="s">
        <v>634</v>
      </c>
      <c r="AF147" t="s">
        <v>636</v>
      </c>
      <c r="AJ147" t="s">
        <v>161</v>
      </c>
    </row>
    <row r="148" spans="1:36" hidden="1" outlineLevel="1" x14ac:dyDescent="0.2">
      <c r="A148" t="s">
        <v>8</v>
      </c>
      <c r="B148" t="s">
        <v>292</v>
      </c>
      <c r="G148" s="40">
        <v>114</v>
      </c>
      <c r="H148" t="s">
        <v>637</v>
      </c>
      <c r="W148" t="s">
        <v>166</v>
      </c>
      <c r="X148" t="s">
        <v>638</v>
      </c>
      <c r="Z148" t="s">
        <v>16</v>
      </c>
      <c r="AA148" t="s">
        <v>293</v>
      </c>
      <c r="AB148" t="s">
        <v>296</v>
      </c>
      <c r="AC148" t="s">
        <v>297</v>
      </c>
      <c r="AD148" t="s">
        <v>298</v>
      </c>
      <c r="AE148" t="s">
        <v>637</v>
      </c>
      <c r="AF148" t="s">
        <v>639</v>
      </c>
      <c r="AJ148" t="s">
        <v>161</v>
      </c>
    </row>
    <row r="149" spans="1:36" hidden="1" outlineLevel="1" x14ac:dyDescent="0.2">
      <c r="A149" t="s">
        <v>8</v>
      </c>
      <c r="B149" t="s">
        <v>292</v>
      </c>
      <c r="G149" s="40">
        <v>115</v>
      </c>
      <c r="H149" t="s">
        <v>640</v>
      </c>
      <c r="W149" t="s">
        <v>166</v>
      </c>
      <c r="X149" t="s">
        <v>641</v>
      </c>
      <c r="Z149" t="s">
        <v>16</v>
      </c>
      <c r="AA149" t="s">
        <v>293</v>
      </c>
      <c r="AB149" t="s">
        <v>296</v>
      </c>
      <c r="AC149" t="s">
        <v>297</v>
      </c>
      <c r="AD149" t="s">
        <v>298</v>
      </c>
      <c r="AE149" t="s">
        <v>640</v>
      </c>
      <c r="AF149" t="s">
        <v>642</v>
      </c>
      <c r="AJ149" t="s">
        <v>161</v>
      </c>
    </row>
    <row r="150" spans="1:36" hidden="1" outlineLevel="1" x14ac:dyDescent="0.2">
      <c r="A150" t="s">
        <v>8</v>
      </c>
      <c r="B150" t="s">
        <v>292</v>
      </c>
      <c r="G150" s="40">
        <v>116</v>
      </c>
      <c r="H150" t="s">
        <v>643</v>
      </c>
      <c r="W150" t="s">
        <v>166</v>
      </c>
      <c r="X150" t="s">
        <v>644</v>
      </c>
      <c r="Z150" t="s">
        <v>16</v>
      </c>
      <c r="AA150" t="s">
        <v>293</v>
      </c>
      <c r="AB150" t="s">
        <v>296</v>
      </c>
      <c r="AC150" t="s">
        <v>297</v>
      </c>
      <c r="AD150" t="s">
        <v>298</v>
      </c>
      <c r="AE150" t="s">
        <v>643</v>
      </c>
      <c r="AF150" t="s">
        <v>645</v>
      </c>
      <c r="AJ150" t="s">
        <v>161</v>
      </c>
    </row>
    <row r="151" spans="1:36" hidden="1" outlineLevel="1" x14ac:dyDescent="0.2">
      <c r="A151" t="s">
        <v>8</v>
      </c>
      <c r="B151" t="s">
        <v>292</v>
      </c>
      <c r="G151" s="40">
        <v>117</v>
      </c>
      <c r="H151" t="s">
        <v>646</v>
      </c>
      <c r="W151" t="s">
        <v>166</v>
      </c>
      <c r="X151" t="s">
        <v>647</v>
      </c>
      <c r="Z151" t="s">
        <v>16</v>
      </c>
      <c r="AA151" t="s">
        <v>293</v>
      </c>
      <c r="AB151" t="s">
        <v>296</v>
      </c>
      <c r="AC151" t="s">
        <v>297</v>
      </c>
      <c r="AD151" t="s">
        <v>298</v>
      </c>
      <c r="AE151" t="s">
        <v>646</v>
      </c>
      <c r="AF151" t="s">
        <v>648</v>
      </c>
      <c r="AJ151" t="s">
        <v>161</v>
      </c>
    </row>
    <row r="152" spans="1:36" hidden="1" outlineLevel="1" x14ac:dyDescent="0.2">
      <c r="A152" t="s">
        <v>8</v>
      </c>
      <c r="B152" t="s">
        <v>292</v>
      </c>
      <c r="G152" s="40">
        <v>118</v>
      </c>
      <c r="H152" t="s">
        <v>649</v>
      </c>
      <c r="W152" t="s">
        <v>166</v>
      </c>
      <c r="X152" t="s">
        <v>650</v>
      </c>
      <c r="Z152" t="s">
        <v>16</v>
      </c>
      <c r="AA152" t="s">
        <v>293</v>
      </c>
      <c r="AB152" t="s">
        <v>296</v>
      </c>
      <c r="AC152" t="s">
        <v>297</v>
      </c>
      <c r="AD152" t="s">
        <v>298</v>
      </c>
      <c r="AE152" t="s">
        <v>649</v>
      </c>
      <c r="AF152" t="s">
        <v>651</v>
      </c>
      <c r="AJ152" t="s">
        <v>161</v>
      </c>
    </row>
    <row r="153" spans="1:36" hidden="1" outlineLevel="1" x14ac:dyDescent="0.2">
      <c r="A153" t="s">
        <v>8</v>
      </c>
      <c r="B153" t="s">
        <v>292</v>
      </c>
      <c r="G153" s="40">
        <v>119</v>
      </c>
      <c r="H153" t="s">
        <v>652</v>
      </c>
      <c r="W153" t="s">
        <v>166</v>
      </c>
      <c r="X153" t="s">
        <v>653</v>
      </c>
      <c r="Z153" t="s">
        <v>16</v>
      </c>
      <c r="AA153" t="s">
        <v>293</v>
      </c>
      <c r="AB153" t="s">
        <v>296</v>
      </c>
      <c r="AC153" t="s">
        <v>297</v>
      </c>
      <c r="AD153" t="s">
        <v>298</v>
      </c>
      <c r="AE153" t="s">
        <v>652</v>
      </c>
      <c r="AF153" t="s">
        <v>654</v>
      </c>
      <c r="AJ153" t="s">
        <v>161</v>
      </c>
    </row>
    <row r="154" spans="1:36" hidden="1" outlineLevel="1" x14ac:dyDescent="0.2">
      <c r="A154" t="s">
        <v>8</v>
      </c>
      <c r="B154" t="s">
        <v>292</v>
      </c>
      <c r="G154" s="40">
        <v>120</v>
      </c>
      <c r="H154" t="s">
        <v>655</v>
      </c>
      <c r="W154" t="s">
        <v>166</v>
      </c>
      <c r="X154" t="s">
        <v>656</v>
      </c>
      <c r="Z154" t="s">
        <v>16</v>
      </c>
      <c r="AA154" t="s">
        <v>293</v>
      </c>
      <c r="AB154" t="s">
        <v>296</v>
      </c>
      <c r="AC154" t="s">
        <v>297</v>
      </c>
      <c r="AD154" t="s">
        <v>298</v>
      </c>
      <c r="AE154" t="s">
        <v>655</v>
      </c>
      <c r="AF154" t="s">
        <v>657</v>
      </c>
      <c r="AJ154" t="s">
        <v>161</v>
      </c>
    </row>
    <row r="155" spans="1:36" hidden="1" outlineLevel="1" x14ac:dyDescent="0.2">
      <c r="A155" t="s">
        <v>8</v>
      </c>
      <c r="B155" t="s">
        <v>292</v>
      </c>
      <c r="G155" s="40">
        <v>121</v>
      </c>
      <c r="H155" t="s">
        <v>658</v>
      </c>
      <c r="W155" t="s">
        <v>166</v>
      </c>
      <c r="X155" t="s">
        <v>659</v>
      </c>
      <c r="Z155" t="s">
        <v>16</v>
      </c>
      <c r="AA155" t="s">
        <v>293</v>
      </c>
      <c r="AB155" t="s">
        <v>296</v>
      </c>
      <c r="AC155" t="s">
        <v>297</v>
      </c>
      <c r="AD155" t="s">
        <v>298</v>
      </c>
      <c r="AE155" t="s">
        <v>658</v>
      </c>
      <c r="AF155" t="s">
        <v>660</v>
      </c>
      <c r="AJ155" t="s">
        <v>161</v>
      </c>
    </row>
    <row r="156" spans="1:36" hidden="1" outlineLevel="1" x14ac:dyDescent="0.2">
      <c r="A156" t="s">
        <v>8</v>
      </c>
      <c r="B156" t="s">
        <v>292</v>
      </c>
      <c r="G156" s="40">
        <v>122</v>
      </c>
      <c r="H156" t="s">
        <v>661</v>
      </c>
      <c r="W156" t="s">
        <v>166</v>
      </c>
      <c r="X156" t="s">
        <v>662</v>
      </c>
      <c r="Z156" t="s">
        <v>16</v>
      </c>
      <c r="AA156" t="s">
        <v>293</v>
      </c>
      <c r="AB156" t="s">
        <v>296</v>
      </c>
      <c r="AC156" t="s">
        <v>297</v>
      </c>
      <c r="AD156" t="s">
        <v>298</v>
      </c>
      <c r="AE156" t="s">
        <v>661</v>
      </c>
      <c r="AF156" t="s">
        <v>663</v>
      </c>
      <c r="AJ156" t="s">
        <v>161</v>
      </c>
    </row>
    <row r="157" spans="1:36" hidden="1" outlineLevel="1" x14ac:dyDescent="0.2">
      <c r="A157" t="s">
        <v>8</v>
      </c>
      <c r="B157" t="s">
        <v>292</v>
      </c>
      <c r="G157" s="40">
        <v>123</v>
      </c>
      <c r="H157" t="s">
        <v>664</v>
      </c>
      <c r="W157" t="s">
        <v>166</v>
      </c>
      <c r="X157" t="s">
        <v>665</v>
      </c>
      <c r="Z157" t="s">
        <v>16</v>
      </c>
      <c r="AA157" t="s">
        <v>293</v>
      </c>
      <c r="AB157" t="s">
        <v>296</v>
      </c>
      <c r="AC157" t="s">
        <v>297</v>
      </c>
      <c r="AD157" t="s">
        <v>298</v>
      </c>
      <c r="AE157" t="s">
        <v>664</v>
      </c>
      <c r="AF157" t="s">
        <v>666</v>
      </c>
      <c r="AJ157" t="s">
        <v>161</v>
      </c>
    </row>
    <row r="158" spans="1:36" hidden="1" outlineLevel="1" x14ac:dyDescent="0.2">
      <c r="A158" t="s">
        <v>8</v>
      </c>
      <c r="B158" t="s">
        <v>292</v>
      </c>
      <c r="G158" s="40">
        <v>124</v>
      </c>
      <c r="H158" t="s">
        <v>667</v>
      </c>
      <c r="W158" t="s">
        <v>166</v>
      </c>
      <c r="X158" t="s">
        <v>668</v>
      </c>
      <c r="Z158" t="s">
        <v>16</v>
      </c>
      <c r="AA158" t="s">
        <v>293</v>
      </c>
      <c r="AB158" t="s">
        <v>296</v>
      </c>
      <c r="AC158" t="s">
        <v>297</v>
      </c>
      <c r="AD158" t="s">
        <v>298</v>
      </c>
      <c r="AE158" t="s">
        <v>667</v>
      </c>
      <c r="AF158" t="s">
        <v>669</v>
      </c>
      <c r="AJ158" t="s">
        <v>161</v>
      </c>
    </row>
    <row r="159" spans="1:36" hidden="1" outlineLevel="1" x14ac:dyDescent="0.2">
      <c r="A159" t="s">
        <v>8</v>
      </c>
      <c r="B159" t="s">
        <v>292</v>
      </c>
      <c r="G159" s="40">
        <v>125</v>
      </c>
      <c r="H159" t="s">
        <v>670</v>
      </c>
      <c r="W159" t="s">
        <v>166</v>
      </c>
      <c r="X159" t="s">
        <v>671</v>
      </c>
      <c r="Z159" t="s">
        <v>16</v>
      </c>
      <c r="AA159" t="s">
        <v>293</v>
      </c>
      <c r="AB159" t="s">
        <v>296</v>
      </c>
      <c r="AC159" t="s">
        <v>297</v>
      </c>
      <c r="AD159" t="s">
        <v>298</v>
      </c>
      <c r="AE159" t="s">
        <v>670</v>
      </c>
      <c r="AF159" t="s">
        <v>672</v>
      </c>
      <c r="AJ159" t="s">
        <v>161</v>
      </c>
    </row>
    <row r="160" spans="1:36" hidden="1" outlineLevel="1" x14ac:dyDescent="0.2">
      <c r="A160" t="s">
        <v>8</v>
      </c>
      <c r="B160" t="s">
        <v>292</v>
      </c>
      <c r="G160" s="40">
        <v>126</v>
      </c>
      <c r="H160" t="s">
        <v>673</v>
      </c>
      <c r="W160" t="s">
        <v>166</v>
      </c>
      <c r="X160" t="s">
        <v>674</v>
      </c>
      <c r="Z160" t="s">
        <v>16</v>
      </c>
      <c r="AA160" t="s">
        <v>293</v>
      </c>
      <c r="AB160" t="s">
        <v>296</v>
      </c>
      <c r="AC160" t="s">
        <v>297</v>
      </c>
      <c r="AD160" t="s">
        <v>298</v>
      </c>
      <c r="AE160" t="s">
        <v>673</v>
      </c>
      <c r="AF160" t="s">
        <v>675</v>
      </c>
      <c r="AJ160" t="s">
        <v>161</v>
      </c>
    </row>
    <row r="161" spans="1:36" hidden="1" outlineLevel="1" x14ac:dyDescent="0.2">
      <c r="A161" t="s">
        <v>8</v>
      </c>
      <c r="B161" t="s">
        <v>292</v>
      </c>
      <c r="G161" s="40">
        <v>127</v>
      </c>
      <c r="H161" t="s">
        <v>676</v>
      </c>
      <c r="W161" t="s">
        <v>166</v>
      </c>
      <c r="X161" t="s">
        <v>677</v>
      </c>
      <c r="Z161" t="s">
        <v>16</v>
      </c>
      <c r="AA161" t="s">
        <v>293</v>
      </c>
      <c r="AB161" t="s">
        <v>296</v>
      </c>
      <c r="AC161" t="s">
        <v>297</v>
      </c>
      <c r="AD161" t="s">
        <v>298</v>
      </c>
      <c r="AE161" t="s">
        <v>676</v>
      </c>
      <c r="AF161" t="s">
        <v>678</v>
      </c>
      <c r="AJ161" t="s">
        <v>161</v>
      </c>
    </row>
    <row r="162" spans="1:36" hidden="1" outlineLevel="1" x14ac:dyDescent="0.2">
      <c r="A162" t="s">
        <v>8</v>
      </c>
      <c r="B162" t="s">
        <v>292</v>
      </c>
      <c r="G162" s="40">
        <v>128</v>
      </c>
      <c r="H162" t="s">
        <v>679</v>
      </c>
      <c r="W162" t="s">
        <v>166</v>
      </c>
      <c r="X162" t="s">
        <v>680</v>
      </c>
      <c r="Z162" t="s">
        <v>16</v>
      </c>
      <c r="AA162" t="s">
        <v>293</v>
      </c>
      <c r="AB162" t="s">
        <v>296</v>
      </c>
      <c r="AC162" t="s">
        <v>297</v>
      </c>
      <c r="AD162" t="s">
        <v>298</v>
      </c>
      <c r="AE162" t="s">
        <v>679</v>
      </c>
      <c r="AF162" t="s">
        <v>681</v>
      </c>
      <c r="AJ162" t="s">
        <v>161</v>
      </c>
    </row>
    <row r="163" spans="1:36" hidden="1" outlineLevel="1" x14ac:dyDescent="0.2">
      <c r="A163" t="s">
        <v>8</v>
      </c>
      <c r="B163" t="s">
        <v>292</v>
      </c>
      <c r="G163" s="40">
        <v>129</v>
      </c>
      <c r="H163" t="s">
        <v>682</v>
      </c>
      <c r="W163" t="s">
        <v>166</v>
      </c>
      <c r="X163" t="s">
        <v>683</v>
      </c>
      <c r="Z163" t="s">
        <v>16</v>
      </c>
      <c r="AA163" t="s">
        <v>293</v>
      </c>
      <c r="AB163" t="s">
        <v>296</v>
      </c>
      <c r="AC163" t="s">
        <v>297</v>
      </c>
      <c r="AD163" t="s">
        <v>298</v>
      </c>
      <c r="AE163" t="s">
        <v>682</v>
      </c>
      <c r="AF163" t="s">
        <v>684</v>
      </c>
      <c r="AJ163" t="s">
        <v>161</v>
      </c>
    </row>
    <row r="164" spans="1:36" hidden="1" outlineLevel="1" x14ac:dyDescent="0.2">
      <c r="A164" t="s">
        <v>8</v>
      </c>
      <c r="B164" t="s">
        <v>292</v>
      </c>
      <c r="G164" s="40">
        <v>130</v>
      </c>
      <c r="H164" t="s">
        <v>685</v>
      </c>
      <c r="W164" t="s">
        <v>166</v>
      </c>
      <c r="X164" t="s">
        <v>686</v>
      </c>
      <c r="Z164" t="s">
        <v>16</v>
      </c>
      <c r="AA164" t="s">
        <v>293</v>
      </c>
      <c r="AB164" t="s">
        <v>296</v>
      </c>
      <c r="AC164" t="s">
        <v>297</v>
      </c>
      <c r="AD164" t="s">
        <v>298</v>
      </c>
      <c r="AE164" t="s">
        <v>685</v>
      </c>
      <c r="AF164" t="s">
        <v>687</v>
      </c>
      <c r="AJ164" t="s">
        <v>161</v>
      </c>
    </row>
    <row r="165" spans="1:36" hidden="1" outlineLevel="1" x14ac:dyDescent="0.2">
      <c r="A165" t="s">
        <v>8</v>
      </c>
      <c r="B165" t="s">
        <v>292</v>
      </c>
      <c r="G165" s="40">
        <v>131</v>
      </c>
      <c r="H165" t="s">
        <v>688</v>
      </c>
      <c r="W165" t="s">
        <v>166</v>
      </c>
      <c r="X165" t="s">
        <v>689</v>
      </c>
      <c r="Z165" t="s">
        <v>16</v>
      </c>
      <c r="AA165" t="s">
        <v>293</v>
      </c>
      <c r="AB165" t="s">
        <v>296</v>
      </c>
      <c r="AC165" t="s">
        <v>297</v>
      </c>
      <c r="AD165" t="s">
        <v>298</v>
      </c>
      <c r="AE165" t="s">
        <v>688</v>
      </c>
      <c r="AF165" t="s">
        <v>690</v>
      </c>
      <c r="AJ165" t="s">
        <v>161</v>
      </c>
    </row>
    <row r="166" spans="1:36" hidden="1" outlineLevel="1" x14ac:dyDescent="0.2">
      <c r="A166" t="s">
        <v>8</v>
      </c>
      <c r="B166" t="s">
        <v>292</v>
      </c>
      <c r="G166" s="40">
        <v>132</v>
      </c>
      <c r="H166" t="s">
        <v>691</v>
      </c>
      <c r="W166" t="s">
        <v>166</v>
      </c>
      <c r="X166" t="s">
        <v>692</v>
      </c>
      <c r="Z166" t="s">
        <v>16</v>
      </c>
      <c r="AA166" t="s">
        <v>293</v>
      </c>
      <c r="AB166" t="s">
        <v>296</v>
      </c>
      <c r="AC166" t="s">
        <v>297</v>
      </c>
      <c r="AD166" t="s">
        <v>298</v>
      </c>
      <c r="AE166" t="s">
        <v>691</v>
      </c>
      <c r="AF166" t="s">
        <v>693</v>
      </c>
      <c r="AJ166" t="s">
        <v>161</v>
      </c>
    </row>
    <row r="167" spans="1:36" hidden="1" outlineLevel="1" x14ac:dyDescent="0.2">
      <c r="A167" t="s">
        <v>8</v>
      </c>
      <c r="B167" t="s">
        <v>292</v>
      </c>
      <c r="G167" s="40">
        <v>133</v>
      </c>
      <c r="H167" t="s">
        <v>694</v>
      </c>
      <c r="W167" t="s">
        <v>166</v>
      </c>
      <c r="X167" t="s">
        <v>695</v>
      </c>
      <c r="Z167" t="s">
        <v>16</v>
      </c>
      <c r="AA167" t="s">
        <v>293</v>
      </c>
      <c r="AB167" t="s">
        <v>296</v>
      </c>
      <c r="AC167" t="s">
        <v>297</v>
      </c>
      <c r="AD167" t="s">
        <v>298</v>
      </c>
      <c r="AE167" t="s">
        <v>694</v>
      </c>
      <c r="AF167" t="s">
        <v>696</v>
      </c>
      <c r="AJ167" t="s">
        <v>161</v>
      </c>
    </row>
    <row r="168" spans="1:36" hidden="1" outlineLevel="1" x14ac:dyDescent="0.2">
      <c r="A168" t="s">
        <v>8</v>
      </c>
      <c r="B168" t="s">
        <v>292</v>
      </c>
      <c r="G168" s="40">
        <v>134</v>
      </c>
      <c r="H168" t="s">
        <v>220</v>
      </c>
      <c r="W168" t="s">
        <v>166</v>
      </c>
      <c r="X168" t="s">
        <v>697</v>
      </c>
      <c r="Z168" t="s">
        <v>16</v>
      </c>
      <c r="AA168" t="s">
        <v>293</v>
      </c>
      <c r="AB168" t="s">
        <v>296</v>
      </c>
      <c r="AC168" t="s">
        <v>297</v>
      </c>
      <c r="AD168" t="s">
        <v>298</v>
      </c>
      <c r="AE168" t="s">
        <v>220</v>
      </c>
      <c r="AF168" t="s">
        <v>698</v>
      </c>
      <c r="AJ168" t="s">
        <v>161</v>
      </c>
    </row>
    <row r="169" spans="1:36" hidden="1" outlineLevel="1" x14ac:dyDescent="0.2">
      <c r="A169" t="s">
        <v>8</v>
      </c>
      <c r="B169" t="s">
        <v>292</v>
      </c>
      <c r="G169" s="40">
        <v>135</v>
      </c>
      <c r="H169" t="s">
        <v>699</v>
      </c>
      <c r="W169" t="s">
        <v>166</v>
      </c>
      <c r="X169" t="s">
        <v>700</v>
      </c>
      <c r="Z169" t="s">
        <v>16</v>
      </c>
      <c r="AA169" t="s">
        <v>293</v>
      </c>
      <c r="AB169" t="s">
        <v>296</v>
      </c>
      <c r="AC169" t="s">
        <v>297</v>
      </c>
      <c r="AD169" t="s">
        <v>298</v>
      </c>
      <c r="AE169" t="s">
        <v>699</v>
      </c>
      <c r="AF169" t="s">
        <v>701</v>
      </c>
      <c r="AJ169" t="s">
        <v>161</v>
      </c>
    </row>
    <row r="170" spans="1:36" hidden="1" outlineLevel="1" x14ac:dyDescent="0.2">
      <c r="A170" t="s">
        <v>8</v>
      </c>
      <c r="B170" t="s">
        <v>292</v>
      </c>
      <c r="G170" s="40">
        <v>136</v>
      </c>
      <c r="H170" t="s">
        <v>702</v>
      </c>
      <c r="W170" t="s">
        <v>166</v>
      </c>
      <c r="X170" t="s">
        <v>703</v>
      </c>
      <c r="Z170" t="s">
        <v>16</v>
      </c>
      <c r="AA170" t="s">
        <v>293</v>
      </c>
      <c r="AB170" t="s">
        <v>296</v>
      </c>
      <c r="AC170" t="s">
        <v>297</v>
      </c>
      <c r="AD170" t="s">
        <v>298</v>
      </c>
      <c r="AE170" t="s">
        <v>702</v>
      </c>
      <c r="AF170" t="s">
        <v>704</v>
      </c>
      <c r="AJ170" t="s">
        <v>161</v>
      </c>
    </row>
    <row r="171" spans="1:36" hidden="1" outlineLevel="1" x14ac:dyDescent="0.2">
      <c r="A171" t="s">
        <v>8</v>
      </c>
      <c r="B171" t="s">
        <v>292</v>
      </c>
      <c r="G171" s="40">
        <v>137</v>
      </c>
      <c r="H171" t="s">
        <v>705</v>
      </c>
      <c r="W171" t="s">
        <v>166</v>
      </c>
      <c r="X171" t="s">
        <v>706</v>
      </c>
      <c r="Z171" t="s">
        <v>16</v>
      </c>
      <c r="AA171" t="s">
        <v>293</v>
      </c>
      <c r="AB171" t="s">
        <v>296</v>
      </c>
      <c r="AC171" t="s">
        <v>297</v>
      </c>
      <c r="AD171" t="s">
        <v>298</v>
      </c>
      <c r="AE171" t="s">
        <v>705</v>
      </c>
      <c r="AF171" t="s">
        <v>707</v>
      </c>
      <c r="AJ171" t="s">
        <v>161</v>
      </c>
    </row>
    <row r="172" spans="1:36" hidden="1" outlineLevel="1" x14ac:dyDescent="0.2">
      <c r="A172" t="s">
        <v>8</v>
      </c>
      <c r="B172" t="s">
        <v>292</v>
      </c>
      <c r="G172" s="40">
        <v>138</v>
      </c>
      <c r="H172" t="s">
        <v>708</v>
      </c>
      <c r="W172" t="s">
        <v>166</v>
      </c>
      <c r="X172" t="s">
        <v>709</v>
      </c>
      <c r="Z172" t="s">
        <v>16</v>
      </c>
      <c r="AA172" t="s">
        <v>293</v>
      </c>
      <c r="AB172" t="s">
        <v>296</v>
      </c>
      <c r="AC172" t="s">
        <v>297</v>
      </c>
      <c r="AD172" t="s">
        <v>298</v>
      </c>
      <c r="AE172" t="s">
        <v>708</v>
      </c>
      <c r="AF172" t="s">
        <v>710</v>
      </c>
      <c r="AJ172" t="s">
        <v>161</v>
      </c>
    </row>
    <row r="173" spans="1:36" hidden="1" outlineLevel="1" x14ac:dyDescent="0.2">
      <c r="A173" t="s">
        <v>8</v>
      </c>
      <c r="B173" t="s">
        <v>292</v>
      </c>
      <c r="G173" s="40">
        <v>139</v>
      </c>
      <c r="H173" t="s">
        <v>711</v>
      </c>
      <c r="W173" t="s">
        <v>166</v>
      </c>
      <c r="X173" t="s">
        <v>712</v>
      </c>
      <c r="Z173" t="s">
        <v>16</v>
      </c>
      <c r="AA173" t="s">
        <v>293</v>
      </c>
      <c r="AB173" t="s">
        <v>296</v>
      </c>
      <c r="AC173" t="s">
        <v>297</v>
      </c>
      <c r="AD173" t="s">
        <v>298</v>
      </c>
      <c r="AE173" t="s">
        <v>711</v>
      </c>
      <c r="AF173" t="s">
        <v>713</v>
      </c>
      <c r="AJ173" t="s">
        <v>161</v>
      </c>
    </row>
    <row r="174" spans="1:36" hidden="1" outlineLevel="1" x14ac:dyDescent="0.2">
      <c r="A174" t="s">
        <v>8</v>
      </c>
      <c r="B174" t="s">
        <v>292</v>
      </c>
      <c r="G174" s="40">
        <v>140</v>
      </c>
      <c r="H174" t="s">
        <v>714</v>
      </c>
      <c r="W174" t="s">
        <v>166</v>
      </c>
      <c r="X174" t="s">
        <v>715</v>
      </c>
      <c r="Z174" t="s">
        <v>16</v>
      </c>
      <c r="AA174" t="s">
        <v>293</v>
      </c>
      <c r="AB174" t="s">
        <v>296</v>
      </c>
      <c r="AC174" t="s">
        <v>297</v>
      </c>
      <c r="AD174" t="s">
        <v>298</v>
      </c>
      <c r="AE174" t="s">
        <v>714</v>
      </c>
      <c r="AF174" t="s">
        <v>716</v>
      </c>
      <c r="AJ174" t="s">
        <v>161</v>
      </c>
    </row>
    <row r="175" spans="1:36" hidden="1" outlineLevel="1" x14ac:dyDescent="0.2">
      <c r="A175" t="s">
        <v>8</v>
      </c>
      <c r="B175" t="s">
        <v>292</v>
      </c>
      <c r="G175" s="40">
        <v>141</v>
      </c>
      <c r="H175" t="s">
        <v>717</v>
      </c>
      <c r="W175" t="s">
        <v>166</v>
      </c>
      <c r="X175" t="s">
        <v>718</v>
      </c>
      <c r="Z175" t="s">
        <v>16</v>
      </c>
      <c r="AA175" t="s">
        <v>293</v>
      </c>
      <c r="AB175" t="s">
        <v>296</v>
      </c>
      <c r="AC175" t="s">
        <v>297</v>
      </c>
      <c r="AD175" t="s">
        <v>298</v>
      </c>
      <c r="AE175" t="s">
        <v>717</v>
      </c>
      <c r="AF175" t="s">
        <v>719</v>
      </c>
      <c r="AJ175" t="s">
        <v>161</v>
      </c>
    </row>
    <row r="176" spans="1:36" hidden="1" outlineLevel="1" x14ac:dyDescent="0.2">
      <c r="A176" t="s">
        <v>8</v>
      </c>
      <c r="B176" t="s">
        <v>292</v>
      </c>
      <c r="G176" s="40">
        <v>142</v>
      </c>
      <c r="H176" t="s">
        <v>720</v>
      </c>
      <c r="W176" t="s">
        <v>166</v>
      </c>
      <c r="X176" t="s">
        <v>721</v>
      </c>
      <c r="Z176" t="s">
        <v>16</v>
      </c>
      <c r="AA176" t="s">
        <v>293</v>
      </c>
      <c r="AB176" t="s">
        <v>296</v>
      </c>
      <c r="AC176" t="s">
        <v>297</v>
      </c>
      <c r="AD176" t="s">
        <v>298</v>
      </c>
      <c r="AE176" t="s">
        <v>720</v>
      </c>
      <c r="AF176" t="s">
        <v>722</v>
      </c>
      <c r="AJ176" t="s">
        <v>161</v>
      </c>
    </row>
    <row r="177" spans="1:36" x14ac:dyDescent="0.2">
      <c r="A177" t="s">
        <v>8</v>
      </c>
      <c r="B177" t="s">
        <v>292</v>
      </c>
      <c r="C177" s="40">
        <f t="shared" ca="1" si="3"/>
        <v>19</v>
      </c>
      <c r="D177" s="10" t="s">
        <v>723</v>
      </c>
      <c r="F177" t="s">
        <v>18</v>
      </c>
      <c r="I177" s="103" t="s">
        <v>157</v>
      </c>
      <c r="J177" s="35" t="s">
        <v>169</v>
      </c>
      <c r="L177" s="98" t="s">
        <v>724</v>
      </c>
      <c r="T177" t="s">
        <v>156</v>
      </c>
      <c r="U177" s="59" t="s">
        <v>157</v>
      </c>
      <c r="V177" t="s">
        <v>174</v>
      </c>
      <c r="W177" t="s">
        <v>166</v>
      </c>
      <c r="X177" t="s">
        <v>725</v>
      </c>
      <c r="Z177" t="s">
        <v>16</v>
      </c>
      <c r="AA177" t="s">
        <v>723</v>
      </c>
      <c r="AB177" t="s">
        <v>726</v>
      </c>
      <c r="AC177" t="s">
        <v>727</v>
      </c>
      <c r="AD177" t="s">
        <v>728</v>
      </c>
      <c r="AJ177" t="s">
        <v>161</v>
      </c>
    </row>
    <row r="178" spans="1:36" outlineLevel="1" x14ac:dyDescent="0.2">
      <c r="A178" t="s">
        <v>8</v>
      </c>
      <c r="B178" t="s">
        <v>292</v>
      </c>
      <c r="G178" s="40">
        <v>1</v>
      </c>
      <c r="H178" s="10" t="s">
        <v>729</v>
      </c>
      <c r="I178" s="103" t="s">
        <v>157</v>
      </c>
      <c r="J178" s="77" t="s">
        <v>206</v>
      </c>
      <c r="L178" s="98" t="s">
        <v>730</v>
      </c>
      <c r="M178" t="s">
        <v>731</v>
      </c>
      <c r="N178" t="s">
        <v>729</v>
      </c>
      <c r="W178" t="s">
        <v>166</v>
      </c>
      <c r="X178" t="s">
        <v>732</v>
      </c>
      <c r="Z178" t="s">
        <v>16</v>
      </c>
      <c r="AA178" t="s">
        <v>723</v>
      </c>
      <c r="AB178" t="s">
        <v>726</v>
      </c>
      <c r="AC178" t="s">
        <v>727</v>
      </c>
      <c r="AD178" t="s">
        <v>728</v>
      </c>
      <c r="AE178" t="s">
        <v>729</v>
      </c>
      <c r="AF178" t="s">
        <v>731</v>
      </c>
      <c r="AJ178" t="s">
        <v>161</v>
      </c>
    </row>
    <row r="179" spans="1:36" outlineLevel="1" x14ac:dyDescent="0.2">
      <c r="A179" t="s">
        <v>8</v>
      </c>
      <c r="B179" t="s">
        <v>292</v>
      </c>
      <c r="G179" s="40">
        <v>2</v>
      </c>
      <c r="H179" s="10" t="s">
        <v>733</v>
      </c>
      <c r="I179" s="103" t="s">
        <v>157</v>
      </c>
      <c r="J179" s="35" t="s">
        <v>169</v>
      </c>
      <c r="L179" s="98" t="s">
        <v>734</v>
      </c>
      <c r="M179" t="s">
        <v>735</v>
      </c>
      <c r="N179" t="s">
        <v>733</v>
      </c>
      <c r="W179" t="s">
        <v>166</v>
      </c>
      <c r="X179" t="s">
        <v>736</v>
      </c>
      <c r="Z179" t="s">
        <v>16</v>
      </c>
      <c r="AA179" t="s">
        <v>723</v>
      </c>
      <c r="AB179" t="s">
        <v>726</v>
      </c>
      <c r="AC179" t="s">
        <v>727</v>
      </c>
      <c r="AD179" t="s">
        <v>728</v>
      </c>
      <c r="AE179" t="s">
        <v>733</v>
      </c>
      <c r="AF179" t="s">
        <v>735</v>
      </c>
      <c r="AJ179" t="s">
        <v>161</v>
      </c>
    </row>
    <row r="180" spans="1:36" outlineLevel="1" x14ac:dyDescent="0.2">
      <c r="A180" t="s">
        <v>8</v>
      </c>
      <c r="B180" t="s">
        <v>292</v>
      </c>
      <c r="G180" s="40">
        <v>3</v>
      </c>
      <c r="H180" s="10" t="s">
        <v>737</v>
      </c>
      <c r="I180" s="103" t="s">
        <v>157</v>
      </c>
      <c r="J180" s="77" t="s">
        <v>206</v>
      </c>
      <c r="L180" s="98" t="s">
        <v>738</v>
      </c>
      <c r="M180" t="s">
        <v>739</v>
      </c>
      <c r="N180" t="s">
        <v>737</v>
      </c>
      <c r="W180" t="s">
        <v>166</v>
      </c>
      <c r="X180" t="s">
        <v>740</v>
      </c>
      <c r="Z180" t="s">
        <v>16</v>
      </c>
      <c r="AA180" t="s">
        <v>723</v>
      </c>
      <c r="AB180" t="s">
        <v>726</v>
      </c>
      <c r="AC180" t="s">
        <v>727</v>
      </c>
      <c r="AD180" t="s">
        <v>728</v>
      </c>
      <c r="AE180" t="s">
        <v>737</v>
      </c>
      <c r="AF180" t="s">
        <v>739</v>
      </c>
      <c r="AJ180" t="s">
        <v>161</v>
      </c>
    </row>
    <row r="181" spans="1:36" outlineLevel="1" x14ac:dyDescent="0.2">
      <c r="A181" t="s">
        <v>8</v>
      </c>
      <c r="B181" t="s">
        <v>292</v>
      </c>
      <c r="G181" s="40">
        <v>4</v>
      </c>
      <c r="H181" s="10" t="s">
        <v>741</v>
      </c>
      <c r="I181" s="103" t="s">
        <v>157</v>
      </c>
      <c r="J181" s="77" t="s">
        <v>206</v>
      </c>
      <c r="L181" s="98" t="s">
        <v>742</v>
      </c>
      <c r="M181" t="s">
        <v>743</v>
      </c>
      <c r="N181" t="s">
        <v>741</v>
      </c>
      <c r="W181" t="s">
        <v>166</v>
      </c>
      <c r="X181" t="s">
        <v>744</v>
      </c>
      <c r="Z181" t="s">
        <v>16</v>
      </c>
      <c r="AA181" t="s">
        <v>723</v>
      </c>
      <c r="AB181" t="s">
        <v>726</v>
      </c>
      <c r="AC181" t="s">
        <v>727</v>
      </c>
      <c r="AD181" t="s">
        <v>728</v>
      </c>
      <c r="AE181" t="s">
        <v>741</v>
      </c>
      <c r="AF181" t="s">
        <v>743</v>
      </c>
      <c r="AJ181" t="s">
        <v>161</v>
      </c>
    </row>
    <row r="182" spans="1:36" outlineLevel="1" x14ac:dyDescent="0.2">
      <c r="A182" t="s">
        <v>8</v>
      </c>
      <c r="B182" t="s">
        <v>292</v>
      </c>
      <c r="G182" s="40">
        <v>5</v>
      </c>
      <c r="H182" t="s">
        <v>220</v>
      </c>
      <c r="I182" s="103" t="s">
        <v>157</v>
      </c>
      <c r="J182" s="35" t="s">
        <v>169</v>
      </c>
      <c r="L182" s="98" t="s">
        <v>745</v>
      </c>
      <c r="M182" t="s">
        <v>746</v>
      </c>
      <c r="N182" t="s">
        <v>220</v>
      </c>
      <c r="W182" t="s">
        <v>166</v>
      </c>
      <c r="X182" t="s">
        <v>747</v>
      </c>
      <c r="Z182" t="s">
        <v>16</v>
      </c>
      <c r="AA182" t="s">
        <v>723</v>
      </c>
      <c r="AB182" t="s">
        <v>726</v>
      </c>
      <c r="AC182" t="s">
        <v>727</v>
      </c>
      <c r="AD182" t="s">
        <v>728</v>
      </c>
      <c r="AE182" t="s">
        <v>220</v>
      </c>
      <c r="AF182" t="s">
        <v>746</v>
      </c>
      <c r="AJ182" t="s">
        <v>161</v>
      </c>
    </row>
    <row r="183" spans="1:36" x14ac:dyDescent="0.2">
      <c r="A183" t="s">
        <v>8</v>
      </c>
      <c r="B183" t="s">
        <v>292</v>
      </c>
      <c r="C183" s="40">
        <f ca="1">MAX(INDIRECT("C2:C"&amp;ROW()-1))+1</f>
        <v>20</v>
      </c>
      <c r="D183" s="10" t="s">
        <v>748</v>
      </c>
      <c r="F183" t="s">
        <v>18</v>
      </c>
      <c r="I183" s="103" t="s">
        <v>157</v>
      </c>
      <c r="J183" s="35" t="s">
        <v>169</v>
      </c>
      <c r="L183" s="98" t="s">
        <v>724</v>
      </c>
      <c r="S183" t="s">
        <v>749</v>
      </c>
      <c r="T183" t="s">
        <v>156</v>
      </c>
      <c r="U183" s="59" t="s">
        <v>157</v>
      </c>
      <c r="V183" t="s">
        <v>174</v>
      </c>
      <c r="W183" t="s">
        <v>166</v>
      </c>
      <c r="X183" t="s">
        <v>750</v>
      </c>
      <c r="Z183" t="s">
        <v>16</v>
      </c>
      <c r="AA183" t="s">
        <v>748</v>
      </c>
      <c r="AB183" t="s">
        <v>751</v>
      </c>
      <c r="AC183" t="s">
        <v>752</v>
      </c>
      <c r="AD183" t="s">
        <v>753</v>
      </c>
      <c r="AJ183" t="s">
        <v>161</v>
      </c>
    </row>
    <row r="184" spans="1:36" outlineLevel="1" x14ac:dyDescent="0.2">
      <c r="A184" t="s">
        <v>8</v>
      </c>
      <c r="B184" t="s">
        <v>292</v>
      </c>
      <c r="G184" s="40">
        <v>1</v>
      </c>
      <c r="H184" t="s">
        <v>754</v>
      </c>
      <c r="I184" s="103" t="s">
        <v>157</v>
      </c>
      <c r="J184" s="35" t="s">
        <v>169</v>
      </c>
      <c r="L184" s="98" t="s">
        <v>755</v>
      </c>
      <c r="S184" t="s">
        <v>749</v>
      </c>
      <c r="W184" t="s">
        <v>166</v>
      </c>
      <c r="X184" t="s">
        <v>756</v>
      </c>
      <c r="Z184" t="s">
        <v>16</v>
      </c>
      <c r="AA184" t="s">
        <v>748</v>
      </c>
      <c r="AB184" t="s">
        <v>751</v>
      </c>
      <c r="AC184" t="s">
        <v>752</v>
      </c>
      <c r="AD184" t="s">
        <v>753</v>
      </c>
      <c r="AE184" t="s">
        <v>754</v>
      </c>
      <c r="AF184" t="s">
        <v>757</v>
      </c>
      <c r="AJ184" t="s">
        <v>161</v>
      </c>
    </row>
    <row r="185" spans="1:36" outlineLevel="1" x14ac:dyDescent="0.2">
      <c r="A185" t="s">
        <v>8</v>
      </c>
      <c r="B185" t="s">
        <v>292</v>
      </c>
      <c r="G185" s="40">
        <v>2</v>
      </c>
      <c r="H185" s="10" t="s">
        <v>758</v>
      </c>
      <c r="I185" s="103" t="s">
        <v>157</v>
      </c>
      <c r="J185" s="77" t="s">
        <v>206</v>
      </c>
      <c r="L185" s="98" t="s">
        <v>759</v>
      </c>
      <c r="S185" t="s">
        <v>749</v>
      </c>
      <c r="W185" t="s">
        <v>166</v>
      </c>
      <c r="X185" t="s">
        <v>760</v>
      </c>
      <c r="Z185" t="s">
        <v>16</v>
      </c>
      <c r="AA185" t="s">
        <v>748</v>
      </c>
      <c r="AB185" t="s">
        <v>751</v>
      </c>
      <c r="AC185" t="s">
        <v>752</v>
      </c>
      <c r="AD185" t="s">
        <v>753</v>
      </c>
      <c r="AE185" t="s">
        <v>758</v>
      </c>
      <c r="AF185" t="s">
        <v>761</v>
      </c>
      <c r="AJ185" t="s">
        <v>161</v>
      </c>
    </row>
    <row r="186" spans="1:36" outlineLevel="1" x14ac:dyDescent="0.2">
      <c r="A186" t="s">
        <v>8</v>
      </c>
      <c r="B186" t="s">
        <v>292</v>
      </c>
      <c r="G186" s="40">
        <v>3</v>
      </c>
      <c r="H186" t="s">
        <v>762</v>
      </c>
      <c r="I186" s="103" t="s">
        <v>157</v>
      </c>
      <c r="J186" s="35" t="s">
        <v>169</v>
      </c>
      <c r="L186" s="98" t="s">
        <v>763</v>
      </c>
      <c r="S186" t="s">
        <v>749</v>
      </c>
      <c r="W186" t="s">
        <v>166</v>
      </c>
      <c r="X186" t="s">
        <v>764</v>
      </c>
      <c r="Z186" t="s">
        <v>16</v>
      </c>
      <c r="AA186" t="s">
        <v>748</v>
      </c>
      <c r="AB186" t="s">
        <v>751</v>
      </c>
      <c r="AC186" t="s">
        <v>752</v>
      </c>
      <c r="AD186" t="s">
        <v>753</v>
      </c>
      <c r="AE186" t="s">
        <v>762</v>
      </c>
      <c r="AF186" t="s">
        <v>765</v>
      </c>
      <c r="AJ186" t="s">
        <v>161</v>
      </c>
    </row>
    <row r="187" spans="1:36" outlineLevel="1" x14ac:dyDescent="0.2">
      <c r="A187" t="s">
        <v>8</v>
      </c>
      <c r="B187" t="s">
        <v>292</v>
      </c>
      <c r="G187" s="40">
        <v>4</v>
      </c>
      <c r="H187" t="s">
        <v>220</v>
      </c>
      <c r="I187" s="103" t="s">
        <v>157</v>
      </c>
      <c r="J187" s="77" t="s">
        <v>206</v>
      </c>
      <c r="L187" s="98" t="s">
        <v>745</v>
      </c>
      <c r="S187" t="s">
        <v>749</v>
      </c>
      <c r="W187" t="s">
        <v>166</v>
      </c>
      <c r="X187" t="s">
        <v>747</v>
      </c>
      <c r="Z187" t="s">
        <v>16</v>
      </c>
      <c r="AA187" t="s">
        <v>748</v>
      </c>
      <c r="AB187" t="s">
        <v>751</v>
      </c>
      <c r="AC187" t="s">
        <v>752</v>
      </c>
      <c r="AD187" t="s">
        <v>753</v>
      </c>
      <c r="AE187" t="s">
        <v>220</v>
      </c>
      <c r="AF187" t="s">
        <v>766</v>
      </c>
      <c r="AJ187" t="s">
        <v>161</v>
      </c>
    </row>
    <row r="188" spans="1:36" x14ac:dyDescent="0.2">
      <c r="A188" t="s">
        <v>8</v>
      </c>
      <c r="B188" t="s">
        <v>292</v>
      </c>
      <c r="C188" s="40">
        <f ca="1">MAX(INDIRECT("C2:C"&amp;ROW()-1))+1</f>
        <v>21</v>
      </c>
      <c r="D188" t="s">
        <v>767</v>
      </c>
      <c r="E188" t="s">
        <v>768</v>
      </c>
      <c r="F188" t="s">
        <v>18</v>
      </c>
      <c r="I188" s="103" t="s">
        <v>157</v>
      </c>
      <c r="J188" s="77" t="s">
        <v>235</v>
      </c>
      <c r="L188" s="98" t="s">
        <v>769</v>
      </c>
      <c r="T188" t="s">
        <v>156</v>
      </c>
      <c r="U188" t="s">
        <v>157</v>
      </c>
      <c r="V188" t="s">
        <v>174</v>
      </c>
      <c r="W188" t="s">
        <v>166</v>
      </c>
      <c r="X188" t="s">
        <v>770</v>
      </c>
      <c r="Z188" t="s">
        <v>16</v>
      </c>
      <c r="AA188" t="s">
        <v>768</v>
      </c>
      <c r="AB188" t="s">
        <v>771</v>
      </c>
      <c r="AC188" t="s">
        <v>772</v>
      </c>
      <c r="AD188" t="s">
        <v>773</v>
      </c>
      <c r="AJ188" t="s">
        <v>161</v>
      </c>
    </row>
    <row r="189" spans="1:36" ht="15" customHeight="1" outlineLevel="1" x14ac:dyDescent="0.2">
      <c r="A189" t="s">
        <v>8</v>
      </c>
      <c r="B189" t="s">
        <v>292</v>
      </c>
      <c r="G189" s="40">
        <v>1</v>
      </c>
      <c r="H189" t="s">
        <v>774</v>
      </c>
      <c r="I189" s="103" t="s">
        <v>157</v>
      </c>
      <c r="J189" s="77" t="s">
        <v>775</v>
      </c>
      <c r="L189" s="98" t="s">
        <v>776</v>
      </c>
      <c r="W189" t="s">
        <v>166</v>
      </c>
      <c r="X189" t="s">
        <v>777</v>
      </c>
      <c r="Z189" t="s">
        <v>16</v>
      </c>
      <c r="AA189" t="s">
        <v>768</v>
      </c>
      <c r="AB189" t="s">
        <v>771</v>
      </c>
      <c r="AC189" t="s">
        <v>772</v>
      </c>
      <c r="AD189" t="s">
        <v>773</v>
      </c>
      <c r="AE189" t="s">
        <v>774</v>
      </c>
      <c r="AF189" t="s">
        <v>778</v>
      </c>
      <c r="AJ189" t="s">
        <v>161</v>
      </c>
    </row>
    <row r="190" spans="1:36" ht="15" customHeight="1" outlineLevel="1" x14ac:dyDescent="0.2">
      <c r="A190" t="s">
        <v>8</v>
      </c>
      <c r="B190" t="s">
        <v>292</v>
      </c>
      <c r="G190" s="40">
        <v>2</v>
      </c>
      <c r="H190" t="s">
        <v>779</v>
      </c>
      <c r="I190" s="103" t="s">
        <v>157</v>
      </c>
      <c r="J190" s="35" t="s">
        <v>169</v>
      </c>
      <c r="L190" s="98" t="s">
        <v>780</v>
      </c>
      <c r="W190" t="s">
        <v>166</v>
      </c>
      <c r="X190" t="s">
        <v>781</v>
      </c>
      <c r="Z190" t="s">
        <v>16</v>
      </c>
      <c r="AA190" t="s">
        <v>768</v>
      </c>
      <c r="AB190" t="s">
        <v>771</v>
      </c>
      <c r="AC190" t="s">
        <v>772</v>
      </c>
      <c r="AD190" t="s">
        <v>773</v>
      </c>
      <c r="AE190" t="s">
        <v>779</v>
      </c>
      <c r="AF190" t="s">
        <v>782</v>
      </c>
      <c r="AJ190" t="s">
        <v>161</v>
      </c>
    </row>
    <row r="191" spans="1:36" ht="15" customHeight="1" outlineLevel="1" x14ac:dyDescent="0.2">
      <c r="A191" t="s">
        <v>8</v>
      </c>
      <c r="B191" t="s">
        <v>292</v>
      </c>
      <c r="G191" s="40">
        <v>3</v>
      </c>
      <c r="H191" t="s">
        <v>783</v>
      </c>
      <c r="I191" s="103" t="s">
        <v>157</v>
      </c>
      <c r="J191" s="35" t="s">
        <v>169</v>
      </c>
      <c r="L191" s="98" t="s">
        <v>784</v>
      </c>
      <c r="W191" t="s">
        <v>166</v>
      </c>
      <c r="X191" t="s">
        <v>785</v>
      </c>
      <c r="Z191" t="s">
        <v>16</v>
      </c>
      <c r="AA191" t="s">
        <v>768</v>
      </c>
      <c r="AB191" t="s">
        <v>771</v>
      </c>
      <c r="AC191" t="s">
        <v>772</v>
      </c>
      <c r="AD191" t="s">
        <v>773</v>
      </c>
      <c r="AE191" t="s">
        <v>783</v>
      </c>
      <c r="AF191" t="s">
        <v>786</v>
      </c>
      <c r="AJ191" t="s">
        <v>161</v>
      </c>
    </row>
    <row r="192" spans="1:36" ht="15" customHeight="1" outlineLevel="1" x14ac:dyDescent="0.2">
      <c r="A192" t="s">
        <v>8</v>
      </c>
      <c r="B192" t="s">
        <v>292</v>
      </c>
      <c r="G192" s="40">
        <v>4</v>
      </c>
      <c r="H192" t="s">
        <v>787</v>
      </c>
      <c r="I192" s="103" t="s">
        <v>157</v>
      </c>
      <c r="J192" s="35" t="s">
        <v>169</v>
      </c>
      <c r="L192" s="98" t="s">
        <v>788</v>
      </c>
      <c r="W192" t="s">
        <v>166</v>
      </c>
      <c r="X192" t="s">
        <v>789</v>
      </c>
      <c r="Z192" t="s">
        <v>16</v>
      </c>
      <c r="AA192" t="s">
        <v>768</v>
      </c>
      <c r="AB192" t="s">
        <v>771</v>
      </c>
      <c r="AC192" t="s">
        <v>772</v>
      </c>
      <c r="AD192" t="s">
        <v>773</v>
      </c>
      <c r="AE192" t="s">
        <v>787</v>
      </c>
      <c r="AF192" t="s">
        <v>790</v>
      </c>
      <c r="AJ192" t="s">
        <v>161</v>
      </c>
    </row>
    <row r="193" spans="1:36" ht="15" customHeight="1" outlineLevel="1" x14ac:dyDescent="0.2">
      <c r="A193" t="s">
        <v>8</v>
      </c>
      <c r="B193" t="s">
        <v>292</v>
      </c>
      <c r="G193" s="40">
        <v>5</v>
      </c>
      <c r="H193" t="s">
        <v>791</v>
      </c>
      <c r="I193" s="103" t="s">
        <v>157</v>
      </c>
      <c r="J193" s="77" t="s">
        <v>206</v>
      </c>
      <c r="L193" s="98" t="s">
        <v>792</v>
      </c>
      <c r="W193" t="s">
        <v>166</v>
      </c>
      <c r="X193" t="s">
        <v>793</v>
      </c>
      <c r="Z193" t="s">
        <v>16</v>
      </c>
      <c r="AA193" t="s">
        <v>768</v>
      </c>
      <c r="AB193" t="s">
        <v>771</v>
      </c>
      <c r="AC193" t="s">
        <v>772</v>
      </c>
      <c r="AD193" t="s">
        <v>773</v>
      </c>
      <c r="AE193" t="s">
        <v>794</v>
      </c>
      <c r="AF193" t="s">
        <v>795</v>
      </c>
      <c r="AJ193" t="s">
        <v>161</v>
      </c>
    </row>
    <row r="194" spans="1:36" ht="15" customHeight="1" outlineLevel="1" x14ac:dyDescent="0.2">
      <c r="A194" t="s">
        <v>8</v>
      </c>
      <c r="B194" t="s">
        <v>292</v>
      </c>
      <c r="G194" s="40">
        <v>6</v>
      </c>
      <c r="H194" t="s">
        <v>796</v>
      </c>
      <c r="I194" s="103" t="s">
        <v>157</v>
      </c>
      <c r="J194" s="77" t="s">
        <v>206</v>
      </c>
      <c r="L194" s="98" t="s">
        <v>797</v>
      </c>
      <c r="W194" t="s">
        <v>166</v>
      </c>
      <c r="X194" t="s">
        <v>798</v>
      </c>
      <c r="Z194" t="s">
        <v>16</v>
      </c>
      <c r="AA194" t="s">
        <v>768</v>
      </c>
      <c r="AB194" t="s">
        <v>771</v>
      </c>
      <c r="AC194" t="s">
        <v>772</v>
      </c>
      <c r="AD194" t="s">
        <v>773</v>
      </c>
      <c r="AE194" t="s">
        <v>796</v>
      </c>
      <c r="AF194" t="s">
        <v>799</v>
      </c>
      <c r="AJ194" t="s">
        <v>161</v>
      </c>
    </row>
    <row r="195" spans="1:36" ht="15" customHeight="1" outlineLevel="1" x14ac:dyDescent="0.2">
      <c r="A195" t="s">
        <v>8</v>
      </c>
      <c r="B195" t="s">
        <v>292</v>
      </c>
      <c r="G195" s="40">
        <v>7</v>
      </c>
      <c r="H195" t="s">
        <v>220</v>
      </c>
      <c r="I195" s="103" t="s">
        <v>157</v>
      </c>
      <c r="J195" s="77" t="s">
        <v>206</v>
      </c>
      <c r="L195" s="98" t="s">
        <v>745</v>
      </c>
      <c r="W195" t="s">
        <v>166</v>
      </c>
      <c r="X195" t="s">
        <v>747</v>
      </c>
      <c r="Z195" t="s">
        <v>16</v>
      </c>
      <c r="AA195" t="s">
        <v>768</v>
      </c>
      <c r="AB195" t="s">
        <v>771</v>
      </c>
      <c r="AC195" t="s">
        <v>772</v>
      </c>
      <c r="AD195" t="s">
        <v>773</v>
      </c>
      <c r="AE195" t="s">
        <v>220</v>
      </c>
      <c r="AF195" t="s">
        <v>800</v>
      </c>
      <c r="AJ195" t="s">
        <v>161</v>
      </c>
    </row>
    <row r="196" spans="1:36" ht="15" customHeight="1" x14ac:dyDescent="0.2">
      <c r="A196" t="s">
        <v>8</v>
      </c>
      <c r="B196" t="s">
        <v>292</v>
      </c>
      <c r="C196" s="40">
        <f ca="1">MAX(INDIRECT("C2:C"&amp;ROW()-1))+1</f>
        <v>22</v>
      </c>
      <c r="D196" t="s">
        <v>801</v>
      </c>
      <c r="E196" t="s">
        <v>802</v>
      </c>
      <c r="F196" t="s">
        <v>18</v>
      </c>
      <c r="I196" s="103" t="s">
        <v>157</v>
      </c>
      <c r="J196" s="77" t="s">
        <v>235</v>
      </c>
      <c r="L196" s="98" t="s">
        <v>803</v>
      </c>
      <c r="T196" t="s">
        <v>156</v>
      </c>
      <c r="U196" t="s">
        <v>157</v>
      </c>
      <c r="V196" t="s">
        <v>174</v>
      </c>
      <c r="Z196" t="s">
        <v>16</v>
      </c>
      <c r="AA196" t="s">
        <v>802</v>
      </c>
      <c r="AB196" t="s">
        <v>804</v>
      </c>
      <c r="AC196" t="s">
        <v>805</v>
      </c>
      <c r="AD196" t="s">
        <v>806</v>
      </c>
      <c r="AJ196" t="s">
        <v>161</v>
      </c>
    </row>
    <row r="197" spans="1:36" outlineLevel="1" x14ac:dyDescent="0.2">
      <c r="A197" t="s">
        <v>8</v>
      </c>
      <c r="B197" t="s">
        <v>292</v>
      </c>
      <c r="G197" s="40">
        <v>1</v>
      </c>
      <c r="H197" t="s">
        <v>807</v>
      </c>
      <c r="I197" s="103" t="s">
        <v>157</v>
      </c>
      <c r="J197" s="35" t="s">
        <v>169</v>
      </c>
      <c r="L197" s="98" t="s">
        <v>808</v>
      </c>
      <c r="W197" t="s">
        <v>166</v>
      </c>
      <c r="X197" t="s">
        <v>809</v>
      </c>
      <c r="Z197" t="s">
        <v>16</v>
      </c>
      <c r="AA197" t="s">
        <v>802</v>
      </c>
      <c r="AB197" t="s">
        <v>804</v>
      </c>
      <c r="AC197" t="s">
        <v>805</v>
      </c>
      <c r="AD197" t="s">
        <v>806</v>
      </c>
      <c r="AE197" t="s">
        <v>807</v>
      </c>
      <c r="AF197" t="s">
        <v>810</v>
      </c>
      <c r="AJ197" t="s">
        <v>161</v>
      </c>
    </row>
    <row r="198" spans="1:36" ht="15" customHeight="1" outlineLevel="1" x14ac:dyDescent="0.2">
      <c r="A198" t="s">
        <v>8</v>
      </c>
      <c r="B198" t="s">
        <v>292</v>
      </c>
      <c r="G198" s="40">
        <v>2</v>
      </c>
      <c r="H198" s="10" t="s">
        <v>811</v>
      </c>
      <c r="I198" s="103" t="s">
        <v>157</v>
      </c>
      <c r="J198" s="77" t="s">
        <v>206</v>
      </c>
      <c r="L198" s="98" t="s">
        <v>812</v>
      </c>
      <c r="W198" t="s">
        <v>166</v>
      </c>
      <c r="X198" t="s">
        <v>813</v>
      </c>
      <c r="Z198" t="s">
        <v>16</v>
      </c>
      <c r="AA198" t="s">
        <v>802</v>
      </c>
      <c r="AB198" t="s">
        <v>804</v>
      </c>
      <c r="AC198" t="s">
        <v>805</v>
      </c>
      <c r="AD198" t="s">
        <v>806</v>
      </c>
      <c r="AE198" s="68" t="s">
        <v>814</v>
      </c>
      <c r="AF198" s="68" t="s">
        <v>815</v>
      </c>
      <c r="AJ198" t="s">
        <v>161</v>
      </c>
    </row>
    <row r="199" spans="1:36" ht="15" customHeight="1" outlineLevel="1" x14ac:dyDescent="0.2">
      <c r="A199" t="s">
        <v>8</v>
      </c>
      <c r="B199" t="s">
        <v>292</v>
      </c>
      <c r="G199" s="40">
        <v>3</v>
      </c>
      <c r="H199" s="10" t="s">
        <v>816</v>
      </c>
      <c r="I199" s="103" t="s">
        <v>157</v>
      </c>
      <c r="J199" s="77" t="s">
        <v>206</v>
      </c>
      <c r="L199" s="98" t="s">
        <v>817</v>
      </c>
      <c r="W199" t="s">
        <v>166</v>
      </c>
      <c r="X199" t="s">
        <v>818</v>
      </c>
      <c r="Z199" t="s">
        <v>16</v>
      </c>
      <c r="AA199" t="s">
        <v>802</v>
      </c>
      <c r="AB199" t="s">
        <v>804</v>
      </c>
      <c r="AC199" t="s">
        <v>805</v>
      </c>
      <c r="AD199" t="s">
        <v>806</v>
      </c>
      <c r="AE199" s="68" t="s">
        <v>814</v>
      </c>
      <c r="AF199" s="68" t="s">
        <v>815</v>
      </c>
      <c r="AJ199" t="s">
        <v>161</v>
      </c>
    </row>
    <row r="200" spans="1:36" ht="15" customHeight="1" outlineLevel="1" x14ac:dyDescent="0.2">
      <c r="A200" t="s">
        <v>8</v>
      </c>
      <c r="B200" t="s">
        <v>292</v>
      </c>
      <c r="G200" s="40">
        <v>4</v>
      </c>
      <c r="H200" t="s">
        <v>819</v>
      </c>
      <c r="I200" s="103" t="s">
        <v>157</v>
      </c>
      <c r="J200" s="77" t="s">
        <v>206</v>
      </c>
      <c r="L200" s="98" t="s">
        <v>820</v>
      </c>
      <c r="W200" t="s">
        <v>166</v>
      </c>
      <c r="X200" t="s">
        <v>821</v>
      </c>
      <c r="Z200" t="s">
        <v>16</v>
      </c>
      <c r="AA200" t="s">
        <v>802</v>
      </c>
      <c r="AB200" t="s">
        <v>804</v>
      </c>
      <c r="AC200" t="s">
        <v>805</v>
      </c>
      <c r="AD200" t="s">
        <v>806</v>
      </c>
      <c r="AE200" t="s">
        <v>819</v>
      </c>
      <c r="AF200" t="s">
        <v>822</v>
      </c>
      <c r="AJ200" t="s">
        <v>161</v>
      </c>
    </row>
    <row r="201" spans="1:36" ht="15" customHeight="1" outlineLevel="1" x14ac:dyDescent="0.2">
      <c r="A201" t="s">
        <v>8</v>
      </c>
      <c r="B201" t="s">
        <v>292</v>
      </c>
      <c r="G201" s="40">
        <v>5</v>
      </c>
      <c r="H201" t="s">
        <v>823</v>
      </c>
      <c r="I201" s="103" t="s">
        <v>157</v>
      </c>
      <c r="J201" s="35" t="s">
        <v>169</v>
      </c>
      <c r="L201" s="98" t="s">
        <v>824</v>
      </c>
      <c r="W201" t="s">
        <v>166</v>
      </c>
      <c r="X201" t="s">
        <v>825</v>
      </c>
      <c r="Z201" t="s">
        <v>16</v>
      </c>
      <c r="AA201" t="s">
        <v>802</v>
      </c>
      <c r="AB201" t="s">
        <v>804</v>
      </c>
      <c r="AC201" t="s">
        <v>805</v>
      </c>
      <c r="AD201" t="s">
        <v>806</v>
      </c>
      <c r="AE201" t="s">
        <v>823</v>
      </c>
      <c r="AF201" t="s">
        <v>826</v>
      </c>
      <c r="AJ201" t="s">
        <v>161</v>
      </c>
    </row>
    <row r="202" spans="1:36" ht="15" customHeight="1" outlineLevel="1" x14ac:dyDescent="0.2">
      <c r="A202" t="s">
        <v>8</v>
      </c>
      <c r="B202" t="s">
        <v>292</v>
      </c>
      <c r="G202" s="40">
        <v>6</v>
      </c>
      <c r="H202" t="s">
        <v>827</v>
      </c>
      <c r="I202" s="103" t="s">
        <v>157</v>
      </c>
      <c r="J202" s="77" t="s">
        <v>206</v>
      </c>
      <c r="L202" s="98" t="s">
        <v>828</v>
      </c>
      <c r="W202" t="s">
        <v>166</v>
      </c>
      <c r="X202" t="s">
        <v>829</v>
      </c>
      <c r="Z202" t="s">
        <v>16</v>
      </c>
      <c r="AA202" t="s">
        <v>802</v>
      </c>
      <c r="AB202" t="s">
        <v>804</v>
      </c>
      <c r="AC202" t="s">
        <v>805</v>
      </c>
      <c r="AD202" t="s">
        <v>806</v>
      </c>
      <c r="AE202" t="s">
        <v>830</v>
      </c>
      <c r="AF202" t="s">
        <v>831</v>
      </c>
      <c r="AJ202" t="s">
        <v>161</v>
      </c>
    </row>
    <row r="203" spans="1:36" ht="15" customHeight="1" outlineLevel="1" x14ac:dyDescent="0.2">
      <c r="A203" t="s">
        <v>8</v>
      </c>
      <c r="B203" t="s">
        <v>292</v>
      </c>
      <c r="G203" s="40">
        <v>7</v>
      </c>
      <c r="H203" s="10" t="s">
        <v>796</v>
      </c>
      <c r="I203" s="103" t="s">
        <v>157</v>
      </c>
      <c r="J203" s="77" t="s">
        <v>206</v>
      </c>
      <c r="L203" s="98" t="s">
        <v>797</v>
      </c>
      <c r="W203" t="s">
        <v>166</v>
      </c>
      <c r="X203" t="s">
        <v>798</v>
      </c>
      <c r="Z203" t="s">
        <v>16</v>
      </c>
      <c r="AA203" t="s">
        <v>802</v>
      </c>
      <c r="AB203" t="s">
        <v>804</v>
      </c>
      <c r="AC203" t="s">
        <v>805</v>
      </c>
      <c r="AD203" t="s">
        <v>806</v>
      </c>
      <c r="AE203" t="s">
        <v>796</v>
      </c>
      <c r="AF203" t="s">
        <v>832</v>
      </c>
      <c r="AJ203" t="s">
        <v>161</v>
      </c>
    </row>
    <row r="204" spans="1:36" ht="15" customHeight="1" outlineLevel="1" x14ac:dyDescent="0.2">
      <c r="A204" t="s">
        <v>8</v>
      </c>
      <c r="B204" t="s">
        <v>292</v>
      </c>
      <c r="G204" s="40">
        <v>8</v>
      </c>
      <c r="H204" t="s">
        <v>580</v>
      </c>
      <c r="I204" s="103" t="s">
        <v>157</v>
      </c>
      <c r="J204" s="35" t="s">
        <v>169</v>
      </c>
      <c r="L204" s="98" t="s">
        <v>833</v>
      </c>
      <c r="W204" t="s">
        <v>166</v>
      </c>
      <c r="X204" t="s">
        <v>834</v>
      </c>
      <c r="Z204" t="s">
        <v>16</v>
      </c>
      <c r="AA204" t="s">
        <v>802</v>
      </c>
      <c r="AB204" t="s">
        <v>804</v>
      </c>
      <c r="AC204" t="s">
        <v>805</v>
      </c>
      <c r="AD204" t="s">
        <v>806</v>
      </c>
      <c r="AE204" t="s">
        <v>580</v>
      </c>
      <c r="AF204" t="s">
        <v>835</v>
      </c>
      <c r="AJ204" t="s">
        <v>161</v>
      </c>
    </row>
    <row r="205" spans="1:36" ht="15" customHeight="1" outlineLevel="1" x14ac:dyDescent="0.2">
      <c r="A205" t="s">
        <v>8</v>
      </c>
      <c r="B205" t="s">
        <v>292</v>
      </c>
      <c r="G205" s="40">
        <v>9</v>
      </c>
      <c r="H205" t="s">
        <v>220</v>
      </c>
      <c r="I205" s="103" t="s">
        <v>157</v>
      </c>
      <c r="J205" s="77" t="s">
        <v>206</v>
      </c>
      <c r="L205" s="98" t="s">
        <v>745</v>
      </c>
      <c r="W205" t="s">
        <v>166</v>
      </c>
      <c r="X205" t="s">
        <v>747</v>
      </c>
      <c r="Z205" t="s">
        <v>16</v>
      </c>
      <c r="AA205" t="s">
        <v>802</v>
      </c>
      <c r="AB205" t="s">
        <v>804</v>
      </c>
      <c r="AC205" t="s">
        <v>805</v>
      </c>
      <c r="AD205" t="s">
        <v>806</v>
      </c>
      <c r="AE205" t="s">
        <v>220</v>
      </c>
      <c r="AF205" t="s">
        <v>836</v>
      </c>
      <c r="AJ205" t="s">
        <v>161</v>
      </c>
    </row>
    <row r="206" spans="1:36" ht="15" customHeight="1" x14ac:dyDescent="0.2">
      <c r="A206" t="s">
        <v>8</v>
      </c>
      <c r="B206" t="s">
        <v>292</v>
      </c>
      <c r="C206" s="40">
        <f ca="1">MAX(INDIRECT("C2:C"&amp;ROW()-1))+1</f>
        <v>23</v>
      </c>
      <c r="D206" t="s">
        <v>837</v>
      </c>
      <c r="F206" t="s">
        <v>21</v>
      </c>
      <c r="H206" s="10"/>
      <c r="I206" s="103" t="s">
        <v>157</v>
      </c>
      <c r="J206" s="10" t="s">
        <v>164</v>
      </c>
      <c r="L206" s="98" t="s">
        <v>838</v>
      </c>
      <c r="N206" t="s">
        <v>33</v>
      </c>
      <c r="Q206">
        <v>0</v>
      </c>
      <c r="R206">
        <v>19</v>
      </c>
      <c r="T206" t="s">
        <v>156</v>
      </c>
      <c r="W206" t="s">
        <v>166</v>
      </c>
      <c r="X206" t="s">
        <v>839</v>
      </c>
      <c r="Z206" t="s">
        <v>840</v>
      </c>
      <c r="AA206" t="s">
        <v>841</v>
      </c>
      <c r="AB206" t="s">
        <v>842</v>
      </c>
      <c r="AC206" s="45" t="s">
        <v>159</v>
      </c>
      <c r="AD206" s="45" t="s">
        <v>159</v>
      </c>
      <c r="AJ206" t="s">
        <v>161</v>
      </c>
    </row>
    <row r="207" spans="1:36" ht="15" customHeight="1" x14ac:dyDescent="0.2">
      <c r="A207" t="s">
        <v>8</v>
      </c>
      <c r="B207" t="s">
        <v>292</v>
      </c>
      <c r="D207" t="s">
        <v>843</v>
      </c>
      <c r="F207" t="s">
        <v>14</v>
      </c>
      <c r="J207" s="10" t="s">
        <v>164</v>
      </c>
      <c r="U207" t="s">
        <v>157</v>
      </c>
      <c r="V207" t="s">
        <v>174</v>
      </c>
      <c r="AJ207" t="s">
        <v>240</v>
      </c>
    </row>
    <row r="208" spans="1:36" x14ac:dyDescent="0.2">
      <c r="A208" t="s">
        <v>8</v>
      </c>
      <c r="B208" t="s">
        <v>292</v>
      </c>
      <c r="D208" t="s">
        <v>844</v>
      </c>
      <c r="F208" t="s">
        <v>14</v>
      </c>
      <c r="J208" s="10" t="s">
        <v>164</v>
      </c>
      <c r="U208" t="s">
        <v>157</v>
      </c>
      <c r="V208" t="s">
        <v>174</v>
      </c>
      <c r="AJ208" t="s">
        <v>240</v>
      </c>
    </row>
    <row r="209" spans="1:36" x14ac:dyDescent="0.2">
      <c r="A209" t="s">
        <v>8</v>
      </c>
      <c r="B209" t="s">
        <v>292</v>
      </c>
      <c r="C209" s="40">
        <f ca="1">MAX(INDIRECT("C2:C"&amp;ROW()-1))+1</f>
        <v>24</v>
      </c>
      <c r="D209" s="10" t="s">
        <v>845</v>
      </c>
      <c r="F209" t="s">
        <v>18</v>
      </c>
      <c r="J209" s="10" t="s">
        <v>164</v>
      </c>
      <c r="L209" t="s">
        <v>846</v>
      </c>
      <c r="M209" t="s">
        <v>171</v>
      </c>
      <c r="N209" s="5" t="s">
        <v>847</v>
      </c>
      <c r="O209" s="5" t="s">
        <v>848</v>
      </c>
      <c r="P209" s="5"/>
      <c r="Q209" s="5"/>
      <c r="R209" s="5"/>
      <c r="S209" s="5"/>
      <c r="U209" t="s">
        <v>157</v>
      </c>
      <c r="V209" t="s">
        <v>174</v>
      </c>
      <c r="AH209" t="s">
        <v>849</v>
      </c>
      <c r="AJ209" t="s">
        <v>240</v>
      </c>
    </row>
    <row r="210" spans="1:36" hidden="1" x14ac:dyDescent="0.2">
      <c r="A210" t="s">
        <v>8</v>
      </c>
      <c r="B210" t="s">
        <v>292</v>
      </c>
      <c r="D210" s="5" t="s">
        <v>850</v>
      </c>
      <c r="F210" t="s">
        <v>14</v>
      </c>
      <c r="J210" s="10" t="s">
        <v>164</v>
      </c>
      <c r="L210" t="s">
        <v>287</v>
      </c>
      <c r="M210" t="s">
        <v>171</v>
      </c>
      <c r="N210" t="s">
        <v>288</v>
      </c>
      <c r="O210" t="s">
        <v>288</v>
      </c>
      <c r="U210" t="s">
        <v>157</v>
      </c>
      <c r="V210" t="s">
        <v>174</v>
      </c>
      <c r="AJ210" t="s">
        <v>240</v>
      </c>
    </row>
    <row r="211" spans="1:36" hidden="1" x14ac:dyDescent="0.2">
      <c r="A211" t="s">
        <v>8</v>
      </c>
      <c r="B211" t="s">
        <v>292</v>
      </c>
      <c r="D211" s="5" t="s">
        <v>851</v>
      </c>
      <c r="F211" t="s">
        <v>852</v>
      </c>
      <c r="J211" s="10" t="s">
        <v>164</v>
      </c>
      <c r="U211" t="s">
        <v>157</v>
      </c>
      <c r="V211" t="s">
        <v>174</v>
      </c>
      <c r="AJ211" t="s">
        <v>240</v>
      </c>
    </row>
    <row r="212" spans="1:36" ht="15" customHeight="1" x14ac:dyDescent="0.2">
      <c r="A212" t="s">
        <v>8</v>
      </c>
      <c r="B212" t="s">
        <v>292</v>
      </c>
      <c r="C212" s="40">
        <v>24</v>
      </c>
      <c r="D212" t="s">
        <v>853</v>
      </c>
      <c r="F212" t="s">
        <v>14</v>
      </c>
    </row>
    <row r="213" spans="1:36" ht="15" customHeight="1" x14ac:dyDescent="0.2">
      <c r="A213" t="s">
        <v>8</v>
      </c>
      <c r="B213" t="s">
        <v>292</v>
      </c>
      <c r="D213" t="s">
        <v>854</v>
      </c>
      <c r="F213" t="s">
        <v>14</v>
      </c>
    </row>
    <row r="214" spans="1:36" ht="15" customHeight="1" x14ac:dyDescent="0.2">
      <c r="A214" t="s">
        <v>8</v>
      </c>
      <c r="B214" t="s">
        <v>292</v>
      </c>
      <c r="D214" s="115" t="s">
        <v>855</v>
      </c>
      <c r="F214" t="s">
        <v>18</v>
      </c>
      <c r="N214" s="5" t="s">
        <v>847</v>
      </c>
    </row>
    <row r="215" spans="1:36" ht="15" customHeight="1" x14ac:dyDescent="0.2">
      <c r="A215" t="s">
        <v>8</v>
      </c>
      <c r="B215" t="s">
        <v>292</v>
      </c>
      <c r="D215" s="5" t="s">
        <v>856</v>
      </c>
      <c r="F215" t="s">
        <v>14</v>
      </c>
    </row>
    <row r="216" spans="1:36" s="12" customFormat="1" ht="15" hidden="1" customHeight="1" x14ac:dyDescent="0.2">
      <c r="A216" s="12" t="s">
        <v>8</v>
      </c>
      <c r="B216" s="12" t="s">
        <v>292</v>
      </c>
      <c r="C216" s="73"/>
      <c r="D216" s="104" t="s">
        <v>857</v>
      </c>
      <c r="F216" s="12" t="s">
        <v>25</v>
      </c>
      <c r="G216" s="73"/>
    </row>
    <row r="217" spans="1:36" ht="15" customHeight="1" x14ac:dyDescent="0.2">
      <c r="A217" t="s">
        <v>8</v>
      </c>
      <c r="B217" t="s">
        <v>292</v>
      </c>
      <c r="C217" s="40">
        <v>25</v>
      </c>
      <c r="D217" t="s">
        <v>858</v>
      </c>
      <c r="F217" t="s">
        <v>14</v>
      </c>
    </row>
    <row r="218" spans="1:36" ht="15" customHeight="1" x14ac:dyDescent="0.2">
      <c r="A218" t="s">
        <v>8</v>
      </c>
      <c r="B218" t="s">
        <v>292</v>
      </c>
      <c r="D218" t="s">
        <v>859</v>
      </c>
      <c r="F218" t="s">
        <v>14</v>
      </c>
    </row>
    <row r="219" spans="1:36" ht="15" customHeight="1" x14ac:dyDescent="0.2">
      <c r="A219" t="s">
        <v>8</v>
      </c>
      <c r="B219" t="s">
        <v>292</v>
      </c>
      <c r="D219" s="115" t="s">
        <v>860</v>
      </c>
      <c r="F219" t="s">
        <v>18</v>
      </c>
      <c r="N219" s="5" t="s">
        <v>847</v>
      </c>
    </row>
    <row r="220" spans="1:36" ht="15" customHeight="1" x14ac:dyDescent="0.2">
      <c r="A220" t="s">
        <v>8</v>
      </c>
      <c r="B220" t="s">
        <v>292</v>
      </c>
      <c r="D220" s="5" t="s">
        <v>861</v>
      </c>
      <c r="F220" t="s">
        <v>14</v>
      </c>
    </row>
    <row r="221" spans="1:36" s="12" customFormat="1" ht="15" hidden="1" customHeight="1" x14ac:dyDescent="0.2">
      <c r="A221" s="12" t="s">
        <v>8</v>
      </c>
      <c r="B221" s="12" t="s">
        <v>292</v>
      </c>
      <c r="C221" s="73"/>
      <c r="D221" s="104" t="s">
        <v>862</v>
      </c>
      <c r="F221" s="12" t="s">
        <v>25</v>
      </c>
      <c r="G221" s="73"/>
    </row>
  </sheetData>
  <sortState xmlns:xlrd2="http://schemas.microsoft.com/office/spreadsheetml/2017/richdata2" ref="J25:P34">
    <sortCondition sortBy="cellColor" ref="M30:M34"/>
  </sortState>
  <conditionalFormatting sqref="L2:M33 M34 L35:M176 M177:M206 L207:M1048576">
    <cfRule type="notContainsBlanks" dxfId="0" priority="1">
      <formula>LEN(TRIM(L2))&gt;0</formula>
    </cfRule>
  </conditionalFormatting>
  <pageMargins left="0.7" right="0.7" top="0.75" bottom="0.75" header="0.3" footer="0.3"/>
  <pageSetup paperSize="9" orientation="portrait" verticalDpi="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44DF1-0F3F-446A-8C49-712DF5AC1A66}">
  <dimension ref="A1:B142"/>
  <sheetViews>
    <sheetView workbookViewId="0">
      <selection activeCell="B1" sqref="B1:B1048576"/>
    </sheetView>
  </sheetViews>
  <sheetFormatPr baseColWidth="10" defaultColWidth="8.6640625" defaultRowHeight="15" x14ac:dyDescent="0.2"/>
  <cols>
    <col min="1" max="1" width="21.33203125" customWidth="1"/>
  </cols>
  <sheetData>
    <row r="1" spans="1:2" x14ac:dyDescent="0.2">
      <c r="A1" t="s">
        <v>299</v>
      </c>
      <c r="B1" t="e">
        <f>VLOOKUP(A1,Sheet1!B1:B165,1)</f>
        <v>#N/A</v>
      </c>
    </row>
    <row r="2" spans="1:2" x14ac:dyDescent="0.2">
      <c r="A2" t="s">
        <v>302</v>
      </c>
      <c r="B2" t="e">
        <f>VLOOKUP(A2,Sheet1!A:C,2,FALSE)</f>
        <v>#N/A</v>
      </c>
    </row>
    <row r="3" spans="1:2" x14ac:dyDescent="0.2">
      <c r="A3" t="s">
        <v>305</v>
      </c>
      <c r="B3" t="e">
        <f>VLOOKUP(A3,Sheet1!A:C,2,FALSE)</f>
        <v>#N/A</v>
      </c>
    </row>
    <row r="4" spans="1:2" x14ac:dyDescent="0.2">
      <c r="A4" t="s">
        <v>308</v>
      </c>
      <c r="B4" t="e">
        <f>VLOOKUP(A4,Sheet1!A:C,2,FALSE)</f>
        <v>#N/A</v>
      </c>
    </row>
    <row r="5" spans="1:2" x14ac:dyDescent="0.2">
      <c r="A5" t="s">
        <v>311</v>
      </c>
      <c r="B5" t="e">
        <f>VLOOKUP(A5,Sheet1!A:C,2,FALSE)</f>
        <v>#N/A</v>
      </c>
    </row>
    <row r="6" spans="1:2" x14ac:dyDescent="0.2">
      <c r="A6" t="s">
        <v>314</v>
      </c>
      <c r="B6" t="e">
        <f>VLOOKUP(A6,Sheet1!A:C,2,FALSE)</f>
        <v>#N/A</v>
      </c>
    </row>
    <row r="7" spans="1:2" x14ac:dyDescent="0.2">
      <c r="A7" t="s">
        <v>317</v>
      </c>
      <c r="B7" t="e">
        <f>VLOOKUP(A7,Sheet1!A:C,2,FALSE)</f>
        <v>#N/A</v>
      </c>
    </row>
    <row r="8" spans="1:2" x14ac:dyDescent="0.2">
      <c r="A8" t="s">
        <v>320</v>
      </c>
      <c r="B8" t="e">
        <f>VLOOKUP(A8,Sheet1!A:C,2,FALSE)</f>
        <v>#N/A</v>
      </c>
    </row>
    <row r="9" spans="1:2" x14ac:dyDescent="0.2">
      <c r="A9" t="s">
        <v>323</v>
      </c>
      <c r="B9" t="e">
        <f>VLOOKUP(A9,Sheet1!A:C,2,FALSE)</f>
        <v>#N/A</v>
      </c>
    </row>
    <row r="10" spans="1:2" x14ac:dyDescent="0.2">
      <c r="A10" t="s">
        <v>326</v>
      </c>
    </row>
    <row r="11" spans="1:2" x14ac:dyDescent="0.2">
      <c r="A11" t="s">
        <v>329</v>
      </c>
    </row>
    <row r="12" spans="1:2" x14ac:dyDescent="0.2">
      <c r="A12" t="s">
        <v>332</v>
      </c>
    </row>
    <row r="13" spans="1:2" x14ac:dyDescent="0.2">
      <c r="A13" t="s">
        <v>335</v>
      </c>
    </row>
    <row r="14" spans="1:2" x14ac:dyDescent="0.2">
      <c r="A14" t="s">
        <v>338</v>
      </c>
    </row>
    <row r="15" spans="1:2" x14ac:dyDescent="0.2">
      <c r="A15" t="s">
        <v>341</v>
      </c>
    </row>
    <row r="16" spans="1:2" x14ac:dyDescent="0.2">
      <c r="A16" t="s">
        <v>344</v>
      </c>
    </row>
    <row r="17" spans="1:1" x14ac:dyDescent="0.2">
      <c r="A17" t="s">
        <v>347</v>
      </c>
    </row>
    <row r="18" spans="1:1" x14ac:dyDescent="0.2">
      <c r="A18" t="s">
        <v>350</v>
      </c>
    </row>
    <row r="19" spans="1:1" x14ac:dyDescent="0.2">
      <c r="A19" t="s">
        <v>353</v>
      </c>
    </row>
    <row r="20" spans="1:1" x14ac:dyDescent="0.2">
      <c r="A20" t="s">
        <v>356</v>
      </c>
    </row>
    <row r="21" spans="1:1" x14ac:dyDescent="0.2">
      <c r="A21" t="s">
        <v>359</v>
      </c>
    </row>
    <row r="22" spans="1:1" x14ac:dyDescent="0.2">
      <c r="A22" t="s">
        <v>362</v>
      </c>
    </row>
    <row r="23" spans="1:1" x14ac:dyDescent="0.2">
      <c r="A23" t="s">
        <v>365</v>
      </c>
    </row>
    <row r="24" spans="1:1" x14ac:dyDescent="0.2">
      <c r="A24" t="s">
        <v>368</v>
      </c>
    </row>
    <row r="25" spans="1:1" x14ac:dyDescent="0.2">
      <c r="A25" t="s">
        <v>371</v>
      </c>
    </row>
    <row r="26" spans="1:1" x14ac:dyDescent="0.2">
      <c r="A26" t="s">
        <v>374</v>
      </c>
    </row>
    <row r="27" spans="1:1" x14ac:dyDescent="0.2">
      <c r="A27" t="s">
        <v>377</v>
      </c>
    </row>
    <row r="28" spans="1:1" x14ac:dyDescent="0.2">
      <c r="A28" t="s">
        <v>380</v>
      </c>
    </row>
    <row r="29" spans="1:1" x14ac:dyDescent="0.2">
      <c r="A29" t="s">
        <v>383</v>
      </c>
    </row>
    <row r="30" spans="1:1" x14ac:dyDescent="0.2">
      <c r="A30" t="s">
        <v>386</v>
      </c>
    </row>
    <row r="31" spans="1:1" x14ac:dyDescent="0.2">
      <c r="A31" t="s">
        <v>389</v>
      </c>
    </row>
    <row r="32" spans="1:1" x14ac:dyDescent="0.2">
      <c r="A32" t="s">
        <v>392</v>
      </c>
    </row>
    <row r="33" spans="1:1" x14ac:dyDescent="0.2">
      <c r="A33" t="s">
        <v>395</v>
      </c>
    </row>
    <row r="34" spans="1:1" x14ac:dyDescent="0.2">
      <c r="A34" t="s">
        <v>398</v>
      </c>
    </row>
    <row r="35" spans="1:1" x14ac:dyDescent="0.2">
      <c r="A35" t="s">
        <v>401</v>
      </c>
    </row>
    <row r="36" spans="1:1" x14ac:dyDescent="0.2">
      <c r="A36" t="s">
        <v>404</v>
      </c>
    </row>
    <row r="37" spans="1:1" x14ac:dyDescent="0.2">
      <c r="A37" t="s">
        <v>407</v>
      </c>
    </row>
    <row r="38" spans="1:1" x14ac:dyDescent="0.2">
      <c r="A38" t="s">
        <v>410</v>
      </c>
    </row>
    <row r="39" spans="1:1" x14ac:dyDescent="0.2">
      <c r="A39" t="s">
        <v>413</v>
      </c>
    </row>
    <row r="40" spans="1:1" x14ac:dyDescent="0.2">
      <c r="A40" t="s">
        <v>416</v>
      </c>
    </row>
    <row r="41" spans="1:1" x14ac:dyDescent="0.2">
      <c r="A41" t="s">
        <v>419</v>
      </c>
    </row>
    <row r="42" spans="1:1" x14ac:dyDescent="0.2">
      <c r="A42" t="s">
        <v>422</v>
      </c>
    </row>
    <row r="43" spans="1:1" x14ac:dyDescent="0.2">
      <c r="A43" t="s">
        <v>425</v>
      </c>
    </row>
    <row r="44" spans="1:1" x14ac:dyDescent="0.2">
      <c r="A44" t="s">
        <v>428</v>
      </c>
    </row>
    <row r="45" spans="1:1" x14ac:dyDescent="0.2">
      <c r="A45" t="s">
        <v>431</v>
      </c>
    </row>
    <row r="46" spans="1:1" x14ac:dyDescent="0.2">
      <c r="A46" t="s">
        <v>434</v>
      </c>
    </row>
    <row r="47" spans="1:1" x14ac:dyDescent="0.2">
      <c r="A47" t="s">
        <v>437</v>
      </c>
    </row>
    <row r="48" spans="1:1" x14ac:dyDescent="0.2">
      <c r="A48" t="s">
        <v>440</v>
      </c>
    </row>
    <row r="49" spans="1:1" x14ac:dyDescent="0.2">
      <c r="A49" t="s">
        <v>443</v>
      </c>
    </row>
    <row r="50" spans="1:1" x14ac:dyDescent="0.2">
      <c r="A50" t="s">
        <v>446</v>
      </c>
    </row>
    <row r="51" spans="1:1" x14ac:dyDescent="0.2">
      <c r="A51" t="s">
        <v>449</v>
      </c>
    </row>
    <row r="52" spans="1:1" x14ac:dyDescent="0.2">
      <c r="A52" t="s">
        <v>452</v>
      </c>
    </row>
    <row r="53" spans="1:1" x14ac:dyDescent="0.2">
      <c r="A53" t="s">
        <v>455</v>
      </c>
    </row>
    <row r="54" spans="1:1" x14ac:dyDescent="0.2">
      <c r="A54" t="s">
        <v>458</v>
      </c>
    </row>
    <row r="55" spans="1:1" x14ac:dyDescent="0.2">
      <c r="A55" t="s">
        <v>461</v>
      </c>
    </row>
    <row r="56" spans="1:1" x14ac:dyDescent="0.2">
      <c r="A56" t="s">
        <v>464</v>
      </c>
    </row>
    <row r="57" spans="1:1" x14ac:dyDescent="0.2">
      <c r="A57" t="s">
        <v>467</v>
      </c>
    </row>
    <row r="58" spans="1:1" x14ac:dyDescent="0.2">
      <c r="A58" t="s">
        <v>470</v>
      </c>
    </row>
    <row r="59" spans="1:1" x14ac:dyDescent="0.2">
      <c r="A59" t="s">
        <v>473</v>
      </c>
    </row>
    <row r="60" spans="1:1" x14ac:dyDescent="0.2">
      <c r="A60" t="s">
        <v>265</v>
      </c>
    </row>
    <row r="61" spans="1:1" x14ac:dyDescent="0.2">
      <c r="A61" t="s">
        <v>478</v>
      </c>
    </row>
    <row r="62" spans="1:1" x14ac:dyDescent="0.2">
      <c r="A62" t="s">
        <v>481</v>
      </c>
    </row>
    <row r="63" spans="1:1" x14ac:dyDescent="0.2">
      <c r="A63" t="s">
        <v>484</v>
      </c>
    </row>
    <row r="64" spans="1:1" x14ac:dyDescent="0.2">
      <c r="A64" t="s">
        <v>487</v>
      </c>
    </row>
    <row r="65" spans="1:1" x14ac:dyDescent="0.2">
      <c r="A65" t="s">
        <v>490</v>
      </c>
    </row>
    <row r="66" spans="1:1" x14ac:dyDescent="0.2">
      <c r="A66" t="s">
        <v>493</v>
      </c>
    </row>
    <row r="67" spans="1:1" x14ac:dyDescent="0.2">
      <c r="A67" t="s">
        <v>496</v>
      </c>
    </row>
    <row r="68" spans="1:1" x14ac:dyDescent="0.2">
      <c r="A68" t="s">
        <v>499</v>
      </c>
    </row>
    <row r="69" spans="1:1" x14ac:dyDescent="0.2">
      <c r="A69" t="s">
        <v>502</v>
      </c>
    </row>
    <row r="70" spans="1:1" x14ac:dyDescent="0.2">
      <c r="A70" t="s">
        <v>505</v>
      </c>
    </row>
    <row r="71" spans="1:1" x14ac:dyDescent="0.2">
      <c r="A71" t="s">
        <v>508</v>
      </c>
    </row>
    <row r="72" spans="1:1" x14ac:dyDescent="0.2">
      <c r="A72" t="s">
        <v>511</v>
      </c>
    </row>
    <row r="73" spans="1:1" x14ac:dyDescent="0.2">
      <c r="A73" t="s">
        <v>514</v>
      </c>
    </row>
    <row r="74" spans="1:1" x14ac:dyDescent="0.2">
      <c r="A74" t="s">
        <v>517</v>
      </c>
    </row>
    <row r="75" spans="1:1" x14ac:dyDescent="0.2">
      <c r="A75" t="s">
        <v>520</v>
      </c>
    </row>
    <row r="76" spans="1:1" x14ac:dyDescent="0.2">
      <c r="A76" t="s">
        <v>523</v>
      </c>
    </row>
    <row r="77" spans="1:1" x14ac:dyDescent="0.2">
      <c r="A77" t="s">
        <v>526</v>
      </c>
    </row>
    <row r="78" spans="1:1" x14ac:dyDescent="0.2">
      <c r="A78" t="s">
        <v>529</v>
      </c>
    </row>
    <row r="79" spans="1:1" x14ac:dyDescent="0.2">
      <c r="A79" t="s">
        <v>532</v>
      </c>
    </row>
    <row r="80" spans="1:1" x14ac:dyDescent="0.2">
      <c r="A80" t="s">
        <v>535</v>
      </c>
    </row>
    <row r="81" spans="1:1" x14ac:dyDescent="0.2">
      <c r="A81" t="s">
        <v>538</v>
      </c>
    </row>
    <row r="82" spans="1:1" x14ac:dyDescent="0.2">
      <c r="A82" t="s">
        <v>541</v>
      </c>
    </row>
    <row r="83" spans="1:1" x14ac:dyDescent="0.2">
      <c r="A83" t="s">
        <v>544</v>
      </c>
    </row>
    <row r="84" spans="1:1" x14ac:dyDescent="0.2">
      <c r="A84" t="s">
        <v>547</v>
      </c>
    </row>
    <row r="85" spans="1:1" x14ac:dyDescent="0.2">
      <c r="A85" t="s">
        <v>550</v>
      </c>
    </row>
    <row r="86" spans="1:1" x14ac:dyDescent="0.2">
      <c r="A86" t="s">
        <v>553</v>
      </c>
    </row>
    <row r="87" spans="1:1" x14ac:dyDescent="0.2">
      <c r="A87" t="s">
        <v>556</v>
      </c>
    </row>
    <row r="88" spans="1:1" x14ac:dyDescent="0.2">
      <c r="A88" t="s">
        <v>559</v>
      </c>
    </row>
    <row r="89" spans="1:1" x14ac:dyDescent="0.2">
      <c r="A89" t="s">
        <v>562</v>
      </c>
    </row>
    <row r="90" spans="1:1" x14ac:dyDescent="0.2">
      <c r="A90" t="s">
        <v>565</v>
      </c>
    </row>
    <row r="91" spans="1:1" x14ac:dyDescent="0.2">
      <c r="A91" t="s">
        <v>568</v>
      </c>
    </row>
    <row r="92" spans="1:1" x14ac:dyDescent="0.2">
      <c r="A92" t="s">
        <v>571</v>
      </c>
    </row>
    <row r="93" spans="1:1" x14ac:dyDescent="0.2">
      <c r="A93" t="s">
        <v>574</v>
      </c>
    </row>
    <row r="94" spans="1:1" x14ac:dyDescent="0.2">
      <c r="A94" t="s">
        <v>577</v>
      </c>
    </row>
    <row r="95" spans="1:1" x14ac:dyDescent="0.2">
      <c r="A95" t="s">
        <v>580</v>
      </c>
    </row>
    <row r="96" spans="1:1" x14ac:dyDescent="0.2">
      <c r="A96" t="s">
        <v>583</v>
      </c>
    </row>
    <row r="97" spans="1:1" x14ac:dyDescent="0.2">
      <c r="A97" t="s">
        <v>586</v>
      </c>
    </row>
    <row r="98" spans="1:1" x14ac:dyDescent="0.2">
      <c r="A98" t="s">
        <v>589</v>
      </c>
    </row>
    <row r="99" spans="1:1" x14ac:dyDescent="0.2">
      <c r="A99" t="s">
        <v>592</v>
      </c>
    </row>
    <row r="100" spans="1:1" x14ac:dyDescent="0.2">
      <c r="A100" t="s">
        <v>595</v>
      </c>
    </row>
    <row r="101" spans="1:1" x14ac:dyDescent="0.2">
      <c r="A101" t="s">
        <v>598</v>
      </c>
    </row>
    <row r="102" spans="1:1" x14ac:dyDescent="0.2">
      <c r="A102" t="s">
        <v>601</v>
      </c>
    </row>
    <row r="103" spans="1:1" x14ac:dyDescent="0.2">
      <c r="A103" t="s">
        <v>604</v>
      </c>
    </row>
    <row r="104" spans="1:1" x14ac:dyDescent="0.2">
      <c r="A104" t="s">
        <v>607</v>
      </c>
    </row>
    <row r="105" spans="1:1" x14ac:dyDescent="0.2">
      <c r="A105" t="s">
        <v>610</v>
      </c>
    </row>
    <row r="106" spans="1:1" x14ac:dyDescent="0.2">
      <c r="A106" t="s">
        <v>613</v>
      </c>
    </row>
    <row r="107" spans="1:1" x14ac:dyDescent="0.2">
      <c r="A107" t="s">
        <v>616</v>
      </c>
    </row>
    <row r="108" spans="1:1" x14ac:dyDescent="0.2">
      <c r="A108" t="s">
        <v>619</v>
      </c>
    </row>
    <row r="109" spans="1:1" x14ac:dyDescent="0.2">
      <c r="A109" t="s">
        <v>622</v>
      </c>
    </row>
    <row r="110" spans="1:1" x14ac:dyDescent="0.2">
      <c r="A110" t="s">
        <v>625</v>
      </c>
    </row>
    <row r="111" spans="1:1" x14ac:dyDescent="0.2">
      <c r="A111" t="s">
        <v>628</v>
      </c>
    </row>
    <row r="112" spans="1:1" x14ac:dyDescent="0.2">
      <c r="A112" t="s">
        <v>631</v>
      </c>
    </row>
    <row r="113" spans="1:1" x14ac:dyDescent="0.2">
      <c r="A113" t="s">
        <v>634</v>
      </c>
    </row>
    <row r="114" spans="1:1" x14ac:dyDescent="0.2">
      <c r="A114" t="s">
        <v>637</v>
      </c>
    </row>
    <row r="115" spans="1:1" x14ac:dyDescent="0.2">
      <c r="A115" t="s">
        <v>640</v>
      </c>
    </row>
    <row r="116" spans="1:1" x14ac:dyDescent="0.2">
      <c r="A116" t="s">
        <v>643</v>
      </c>
    </row>
    <row r="117" spans="1:1" x14ac:dyDescent="0.2">
      <c r="A117" t="s">
        <v>646</v>
      </c>
    </row>
    <row r="118" spans="1:1" x14ac:dyDescent="0.2">
      <c r="A118" t="s">
        <v>649</v>
      </c>
    </row>
    <row r="119" spans="1:1" x14ac:dyDescent="0.2">
      <c r="A119" t="s">
        <v>652</v>
      </c>
    </row>
    <row r="120" spans="1:1" x14ac:dyDescent="0.2">
      <c r="A120" t="s">
        <v>655</v>
      </c>
    </row>
    <row r="121" spans="1:1" x14ac:dyDescent="0.2">
      <c r="A121" t="s">
        <v>658</v>
      </c>
    </row>
    <row r="122" spans="1:1" x14ac:dyDescent="0.2">
      <c r="A122" t="s">
        <v>661</v>
      </c>
    </row>
    <row r="123" spans="1:1" x14ac:dyDescent="0.2">
      <c r="A123" t="s">
        <v>664</v>
      </c>
    </row>
    <row r="124" spans="1:1" x14ac:dyDescent="0.2">
      <c r="A124" t="s">
        <v>667</v>
      </c>
    </row>
    <row r="125" spans="1:1" x14ac:dyDescent="0.2">
      <c r="A125" t="s">
        <v>670</v>
      </c>
    </row>
    <row r="126" spans="1:1" x14ac:dyDescent="0.2">
      <c r="A126" t="s">
        <v>673</v>
      </c>
    </row>
    <row r="127" spans="1:1" x14ac:dyDescent="0.2">
      <c r="A127" t="s">
        <v>676</v>
      </c>
    </row>
    <row r="128" spans="1:1" x14ac:dyDescent="0.2">
      <c r="A128" t="s">
        <v>679</v>
      </c>
    </row>
    <row r="129" spans="1:1" x14ac:dyDescent="0.2">
      <c r="A129" t="s">
        <v>682</v>
      </c>
    </row>
    <row r="130" spans="1:1" x14ac:dyDescent="0.2">
      <c r="A130" t="s">
        <v>685</v>
      </c>
    </row>
    <row r="131" spans="1:1" x14ac:dyDescent="0.2">
      <c r="A131" t="s">
        <v>688</v>
      </c>
    </row>
    <row r="132" spans="1:1" x14ac:dyDescent="0.2">
      <c r="A132" t="s">
        <v>691</v>
      </c>
    </row>
    <row r="133" spans="1:1" x14ac:dyDescent="0.2">
      <c r="A133" t="s">
        <v>694</v>
      </c>
    </row>
    <row r="134" spans="1:1" x14ac:dyDescent="0.2">
      <c r="A134" t="s">
        <v>220</v>
      </c>
    </row>
    <row r="135" spans="1:1" x14ac:dyDescent="0.2">
      <c r="A135" t="s">
        <v>699</v>
      </c>
    </row>
    <row r="136" spans="1:1" x14ac:dyDescent="0.2">
      <c r="A136" t="s">
        <v>702</v>
      </c>
    </row>
    <row r="137" spans="1:1" x14ac:dyDescent="0.2">
      <c r="A137" t="s">
        <v>705</v>
      </c>
    </row>
    <row r="138" spans="1:1" x14ac:dyDescent="0.2">
      <c r="A138" t="s">
        <v>708</v>
      </c>
    </row>
    <row r="139" spans="1:1" x14ac:dyDescent="0.2">
      <c r="A139" t="s">
        <v>711</v>
      </c>
    </row>
    <row r="140" spans="1:1" x14ac:dyDescent="0.2">
      <c r="A140" t="s">
        <v>714</v>
      </c>
    </row>
    <row r="141" spans="1:1" x14ac:dyDescent="0.2">
      <c r="A141" t="s">
        <v>717</v>
      </c>
    </row>
    <row r="142" spans="1:1" x14ac:dyDescent="0.2">
      <c r="A142" t="s">
        <v>720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2C852-C66D-46F7-97B4-9444189B0D7F}">
  <dimension ref="A1:D165"/>
  <sheetViews>
    <sheetView topLeftCell="A136" workbookViewId="0">
      <selection activeCell="B1" sqref="B1:B1048576"/>
    </sheetView>
  </sheetViews>
  <sheetFormatPr baseColWidth="10" defaultColWidth="8.6640625" defaultRowHeight="15" x14ac:dyDescent="0.2"/>
  <cols>
    <col min="2" max="2" width="32.33203125" customWidth="1"/>
  </cols>
  <sheetData>
    <row r="1" spans="1:4" x14ac:dyDescent="0.2">
      <c r="A1">
        <v>165660</v>
      </c>
      <c r="B1" t="s">
        <v>863</v>
      </c>
      <c r="C1" t="s">
        <v>864</v>
      </c>
      <c r="D1" s="99"/>
    </row>
    <row r="2" spans="1:4" x14ac:dyDescent="0.2">
      <c r="A2">
        <v>165634</v>
      </c>
      <c r="B2" t="s">
        <v>380</v>
      </c>
      <c r="C2" t="s">
        <v>864</v>
      </c>
      <c r="D2" s="100"/>
    </row>
    <row r="3" spans="1:4" x14ac:dyDescent="0.2">
      <c r="A3">
        <v>165667</v>
      </c>
      <c r="B3" t="s">
        <v>865</v>
      </c>
      <c r="C3" t="s">
        <v>864</v>
      </c>
      <c r="D3" s="100"/>
    </row>
    <row r="4" spans="1:4" x14ac:dyDescent="0.2">
      <c r="A4">
        <v>165661</v>
      </c>
      <c r="B4" t="s">
        <v>866</v>
      </c>
      <c r="C4" t="s">
        <v>864</v>
      </c>
      <c r="D4" s="100"/>
    </row>
    <row r="5" spans="1:4" x14ac:dyDescent="0.2">
      <c r="A5">
        <v>165662</v>
      </c>
      <c r="B5" t="s">
        <v>867</v>
      </c>
      <c r="C5" t="s">
        <v>864</v>
      </c>
      <c r="D5" s="100"/>
    </row>
    <row r="6" spans="1:4" x14ac:dyDescent="0.2">
      <c r="A6">
        <v>165641</v>
      </c>
      <c r="B6" t="s">
        <v>428</v>
      </c>
      <c r="C6" t="s">
        <v>864</v>
      </c>
      <c r="D6" s="100"/>
    </row>
    <row r="7" spans="1:4" x14ac:dyDescent="0.2">
      <c r="A7">
        <v>165663</v>
      </c>
      <c r="B7" t="s">
        <v>868</v>
      </c>
      <c r="C7" t="s">
        <v>864</v>
      </c>
      <c r="D7" s="100"/>
    </row>
    <row r="8" spans="1:4" x14ac:dyDescent="0.2">
      <c r="A8">
        <v>165658</v>
      </c>
      <c r="B8" t="s">
        <v>869</v>
      </c>
      <c r="C8" t="s">
        <v>864</v>
      </c>
      <c r="D8" s="100"/>
    </row>
    <row r="9" spans="1:4" x14ac:dyDescent="0.2">
      <c r="A9">
        <v>165659</v>
      </c>
      <c r="B9" t="s">
        <v>870</v>
      </c>
      <c r="C9" t="s">
        <v>864</v>
      </c>
      <c r="D9" s="100"/>
    </row>
    <row r="10" spans="1:4" x14ac:dyDescent="0.2">
      <c r="A10">
        <v>165637</v>
      </c>
      <c r="B10" t="s">
        <v>871</v>
      </c>
      <c r="C10" t="s">
        <v>864</v>
      </c>
      <c r="D10" s="100"/>
    </row>
    <row r="11" spans="1:4" x14ac:dyDescent="0.2">
      <c r="A11">
        <v>162883</v>
      </c>
      <c r="B11" t="s">
        <v>484</v>
      </c>
      <c r="C11" t="s">
        <v>864</v>
      </c>
      <c r="D11" s="100"/>
    </row>
    <row r="12" spans="1:4" x14ac:dyDescent="0.2">
      <c r="A12">
        <v>165638</v>
      </c>
      <c r="B12" t="s">
        <v>872</v>
      </c>
      <c r="C12" t="s">
        <v>864</v>
      </c>
      <c r="D12" s="100"/>
    </row>
    <row r="13" spans="1:4" x14ac:dyDescent="0.2">
      <c r="A13">
        <v>165664</v>
      </c>
      <c r="B13" t="s">
        <v>873</v>
      </c>
      <c r="C13" t="s">
        <v>864</v>
      </c>
      <c r="D13" s="100"/>
    </row>
    <row r="14" spans="1:4" x14ac:dyDescent="0.2">
      <c r="A14">
        <v>165665</v>
      </c>
      <c r="B14" t="s">
        <v>874</v>
      </c>
      <c r="C14" t="s">
        <v>864</v>
      </c>
      <c r="D14" s="100"/>
    </row>
    <row r="15" spans="1:4" x14ac:dyDescent="0.2">
      <c r="A15">
        <v>165639</v>
      </c>
      <c r="B15" t="s">
        <v>875</v>
      </c>
      <c r="C15" t="s">
        <v>864</v>
      </c>
      <c r="D15" s="100"/>
    </row>
    <row r="16" spans="1:4" x14ac:dyDescent="0.2">
      <c r="A16">
        <v>162884</v>
      </c>
      <c r="B16" t="s">
        <v>691</v>
      </c>
      <c r="C16" t="s">
        <v>864</v>
      </c>
      <c r="D16" s="100"/>
    </row>
    <row r="17" spans="1:4" x14ac:dyDescent="0.2">
      <c r="A17">
        <v>165666</v>
      </c>
      <c r="B17" t="s">
        <v>876</v>
      </c>
      <c r="C17" t="s">
        <v>864</v>
      </c>
      <c r="D17" s="100"/>
    </row>
    <row r="18" spans="1:4" x14ac:dyDescent="0.2">
      <c r="A18">
        <v>165668</v>
      </c>
      <c r="B18" t="s">
        <v>877</v>
      </c>
      <c r="C18" t="s">
        <v>864</v>
      </c>
      <c r="D18" s="100"/>
    </row>
    <row r="19" spans="1:4" x14ac:dyDescent="0.2">
      <c r="A19">
        <v>165669</v>
      </c>
      <c r="B19" t="s">
        <v>878</v>
      </c>
      <c r="C19" t="s">
        <v>864</v>
      </c>
      <c r="D19" s="100"/>
    </row>
    <row r="20" spans="1:4" x14ac:dyDescent="0.2">
      <c r="A20">
        <v>165670</v>
      </c>
      <c r="B20" t="s">
        <v>879</v>
      </c>
      <c r="C20" t="s">
        <v>864</v>
      </c>
      <c r="D20" s="100"/>
    </row>
    <row r="21" spans="1:4" x14ac:dyDescent="0.2">
      <c r="A21">
        <v>165671</v>
      </c>
      <c r="B21" t="s">
        <v>880</v>
      </c>
      <c r="C21" t="s">
        <v>864</v>
      </c>
      <c r="D21" s="100"/>
    </row>
    <row r="22" spans="1:4" x14ac:dyDescent="0.2">
      <c r="A22">
        <v>165672</v>
      </c>
      <c r="B22" t="s">
        <v>881</v>
      </c>
      <c r="C22" t="s">
        <v>864</v>
      </c>
      <c r="D22" s="100"/>
    </row>
    <row r="23" spans="1:4" x14ac:dyDescent="0.2">
      <c r="A23">
        <v>165673</v>
      </c>
      <c r="B23" t="s">
        <v>661</v>
      </c>
      <c r="C23" t="s">
        <v>864</v>
      </c>
      <c r="D23" s="100"/>
    </row>
    <row r="24" spans="1:4" x14ac:dyDescent="0.2">
      <c r="A24">
        <v>165674</v>
      </c>
      <c r="B24" t="s">
        <v>302</v>
      </c>
      <c r="C24" t="s">
        <v>864</v>
      </c>
      <c r="D24" s="100"/>
    </row>
    <row r="25" spans="1:4" x14ac:dyDescent="0.2">
      <c r="A25">
        <v>165675</v>
      </c>
      <c r="B25" t="s">
        <v>317</v>
      </c>
      <c r="C25" t="s">
        <v>864</v>
      </c>
      <c r="D25" s="100"/>
    </row>
    <row r="26" spans="1:4" x14ac:dyDescent="0.2">
      <c r="A26">
        <v>165676</v>
      </c>
      <c r="B26" t="s">
        <v>323</v>
      </c>
      <c r="C26" t="s">
        <v>864</v>
      </c>
      <c r="D26" s="100"/>
    </row>
    <row r="27" spans="1:4" x14ac:dyDescent="0.2">
      <c r="A27">
        <v>165677</v>
      </c>
      <c r="B27" t="s">
        <v>882</v>
      </c>
      <c r="C27" t="s">
        <v>864</v>
      </c>
      <c r="D27" s="100"/>
    </row>
    <row r="28" spans="1:4" x14ac:dyDescent="0.2">
      <c r="A28">
        <v>165678</v>
      </c>
      <c r="B28" t="s">
        <v>341</v>
      </c>
      <c r="C28" t="s">
        <v>864</v>
      </c>
      <c r="D28" s="100"/>
    </row>
    <row r="29" spans="1:4" x14ac:dyDescent="0.2">
      <c r="A29">
        <v>165679</v>
      </c>
      <c r="B29" t="s">
        <v>353</v>
      </c>
      <c r="C29" t="s">
        <v>864</v>
      </c>
      <c r="D29" s="100"/>
    </row>
    <row r="30" spans="1:4" x14ac:dyDescent="0.2">
      <c r="A30">
        <v>165680</v>
      </c>
      <c r="B30" t="s">
        <v>883</v>
      </c>
      <c r="C30" t="s">
        <v>864</v>
      </c>
      <c r="D30" s="100"/>
    </row>
    <row r="31" spans="1:4" x14ac:dyDescent="0.2">
      <c r="A31">
        <v>165681</v>
      </c>
      <c r="B31" t="s">
        <v>884</v>
      </c>
      <c r="C31" t="s">
        <v>864</v>
      </c>
      <c r="D31" s="100"/>
    </row>
    <row r="32" spans="1:4" x14ac:dyDescent="0.2">
      <c r="A32">
        <v>165682</v>
      </c>
      <c r="B32" t="s">
        <v>437</v>
      </c>
      <c r="C32" t="s">
        <v>864</v>
      </c>
      <c r="D32" s="100"/>
    </row>
    <row r="33" spans="1:4" x14ac:dyDescent="0.2">
      <c r="A33">
        <v>165683</v>
      </c>
      <c r="B33" t="s">
        <v>443</v>
      </c>
      <c r="C33" t="s">
        <v>864</v>
      </c>
      <c r="D33" s="100"/>
    </row>
    <row r="34" spans="1:4" x14ac:dyDescent="0.2">
      <c r="A34">
        <v>165684</v>
      </c>
      <c r="B34" t="s">
        <v>885</v>
      </c>
      <c r="C34" t="s">
        <v>864</v>
      </c>
      <c r="D34" s="100"/>
    </row>
    <row r="35" spans="1:4" x14ac:dyDescent="0.2">
      <c r="A35">
        <v>165685</v>
      </c>
      <c r="B35" t="s">
        <v>886</v>
      </c>
      <c r="C35" t="s">
        <v>864</v>
      </c>
      <c r="D35" s="100"/>
    </row>
    <row r="36" spans="1:4" x14ac:dyDescent="0.2">
      <c r="A36">
        <v>165686</v>
      </c>
      <c r="B36" t="s">
        <v>613</v>
      </c>
      <c r="C36" t="s">
        <v>864</v>
      </c>
      <c r="D36" s="100"/>
    </row>
    <row r="37" spans="1:4" x14ac:dyDescent="0.2">
      <c r="A37">
        <v>165687</v>
      </c>
      <c r="B37" t="s">
        <v>887</v>
      </c>
      <c r="C37" t="s">
        <v>864</v>
      </c>
      <c r="D37" s="100"/>
    </row>
    <row r="38" spans="1:4" x14ac:dyDescent="0.2">
      <c r="A38">
        <v>165688</v>
      </c>
      <c r="B38" t="s">
        <v>685</v>
      </c>
      <c r="C38" t="s">
        <v>864</v>
      </c>
      <c r="D38" s="100"/>
    </row>
    <row r="39" spans="1:4" x14ac:dyDescent="0.2">
      <c r="A39">
        <v>165689</v>
      </c>
      <c r="B39" t="s">
        <v>694</v>
      </c>
      <c r="C39" t="s">
        <v>864</v>
      </c>
      <c r="D39" s="100"/>
    </row>
    <row r="40" spans="1:4" x14ac:dyDescent="0.2">
      <c r="A40">
        <v>165690</v>
      </c>
      <c r="B40" t="s">
        <v>888</v>
      </c>
      <c r="C40" t="s">
        <v>864</v>
      </c>
      <c r="D40" s="100"/>
    </row>
    <row r="41" spans="1:4" x14ac:dyDescent="0.2">
      <c r="A41">
        <v>165691</v>
      </c>
      <c r="B41" t="s">
        <v>889</v>
      </c>
      <c r="C41" t="s">
        <v>864</v>
      </c>
      <c r="D41" s="100"/>
    </row>
    <row r="42" spans="1:4" x14ac:dyDescent="0.2">
      <c r="A42">
        <v>165692</v>
      </c>
      <c r="B42" t="s">
        <v>890</v>
      </c>
      <c r="C42" t="s">
        <v>864</v>
      </c>
      <c r="D42" s="100"/>
    </row>
    <row r="43" spans="1:4" x14ac:dyDescent="0.2">
      <c r="A43">
        <v>165693</v>
      </c>
      <c r="B43" t="s">
        <v>891</v>
      </c>
      <c r="C43" t="s">
        <v>864</v>
      </c>
      <c r="D43" s="100"/>
    </row>
    <row r="44" spans="1:4" x14ac:dyDescent="0.2">
      <c r="A44">
        <v>165694</v>
      </c>
      <c r="B44" t="s">
        <v>892</v>
      </c>
      <c r="C44" t="s">
        <v>864</v>
      </c>
      <c r="D44" s="100"/>
    </row>
    <row r="45" spans="1:4" x14ac:dyDescent="0.2">
      <c r="A45">
        <v>165695</v>
      </c>
      <c r="B45" t="s">
        <v>893</v>
      </c>
      <c r="C45" t="s">
        <v>864</v>
      </c>
      <c r="D45" s="100"/>
    </row>
    <row r="46" spans="1:4" x14ac:dyDescent="0.2">
      <c r="A46">
        <v>165696</v>
      </c>
      <c r="B46" t="s">
        <v>894</v>
      </c>
      <c r="C46" t="s">
        <v>864</v>
      </c>
      <c r="D46" s="100"/>
    </row>
    <row r="47" spans="1:4" x14ac:dyDescent="0.2">
      <c r="A47">
        <v>165697</v>
      </c>
      <c r="B47" t="s">
        <v>895</v>
      </c>
      <c r="C47" t="s">
        <v>864</v>
      </c>
      <c r="D47" s="100"/>
    </row>
    <row r="48" spans="1:4" x14ac:dyDescent="0.2">
      <c r="A48">
        <v>165698</v>
      </c>
      <c r="B48" t="s">
        <v>896</v>
      </c>
      <c r="C48" t="s">
        <v>864</v>
      </c>
      <c r="D48" s="100"/>
    </row>
    <row r="49" spans="1:4" x14ac:dyDescent="0.2">
      <c r="A49">
        <v>165699</v>
      </c>
      <c r="B49" t="s">
        <v>897</v>
      </c>
      <c r="C49" t="s">
        <v>864</v>
      </c>
      <c r="D49" s="100"/>
    </row>
    <row r="50" spans="1:4" x14ac:dyDescent="0.2">
      <c r="A50">
        <v>165700</v>
      </c>
      <c r="B50" t="s">
        <v>898</v>
      </c>
      <c r="C50" t="s">
        <v>864</v>
      </c>
      <c r="D50" s="100"/>
    </row>
    <row r="51" spans="1:4" x14ac:dyDescent="0.2">
      <c r="A51">
        <v>165701</v>
      </c>
      <c r="B51" t="s">
        <v>899</v>
      </c>
      <c r="C51" t="s">
        <v>864</v>
      </c>
      <c r="D51" s="100"/>
    </row>
    <row r="52" spans="1:4" x14ac:dyDescent="0.2">
      <c r="A52">
        <v>165702</v>
      </c>
      <c r="B52" t="s">
        <v>900</v>
      </c>
      <c r="C52" t="s">
        <v>864</v>
      </c>
      <c r="D52" s="100"/>
    </row>
    <row r="53" spans="1:4" x14ac:dyDescent="0.2">
      <c r="A53">
        <v>165703</v>
      </c>
      <c r="B53" t="s">
        <v>901</v>
      </c>
      <c r="C53" t="s">
        <v>864</v>
      </c>
      <c r="D53" s="100"/>
    </row>
    <row r="54" spans="1:4" x14ac:dyDescent="0.2">
      <c r="A54">
        <v>165704</v>
      </c>
      <c r="B54" t="s">
        <v>902</v>
      </c>
      <c r="C54" t="s">
        <v>864</v>
      </c>
      <c r="D54" s="100"/>
    </row>
    <row r="55" spans="1:4" x14ac:dyDescent="0.2">
      <c r="A55">
        <v>165705</v>
      </c>
      <c r="B55" t="s">
        <v>299</v>
      </c>
      <c r="C55" t="s">
        <v>864</v>
      </c>
      <c r="D55" s="100"/>
    </row>
    <row r="56" spans="1:4" x14ac:dyDescent="0.2">
      <c r="A56">
        <v>165706</v>
      </c>
      <c r="B56" t="s">
        <v>326</v>
      </c>
      <c r="C56" t="s">
        <v>864</v>
      </c>
      <c r="D56" s="100"/>
    </row>
    <row r="57" spans="1:4" x14ac:dyDescent="0.2">
      <c r="A57">
        <v>165707</v>
      </c>
      <c r="B57" t="s">
        <v>335</v>
      </c>
      <c r="C57" t="s">
        <v>864</v>
      </c>
      <c r="D57" s="100"/>
    </row>
    <row r="58" spans="1:4" x14ac:dyDescent="0.2">
      <c r="A58">
        <v>165708</v>
      </c>
      <c r="B58" t="s">
        <v>467</v>
      </c>
      <c r="C58" t="s">
        <v>864</v>
      </c>
      <c r="D58" s="100"/>
    </row>
    <row r="59" spans="1:4" x14ac:dyDescent="0.2">
      <c r="A59">
        <v>165709</v>
      </c>
      <c r="B59" t="s">
        <v>903</v>
      </c>
      <c r="C59" t="s">
        <v>864</v>
      </c>
      <c r="D59" s="100"/>
    </row>
    <row r="60" spans="1:4" x14ac:dyDescent="0.2">
      <c r="A60">
        <v>165710</v>
      </c>
      <c r="B60" t="s">
        <v>559</v>
      </c>
      <c r="C60" t="s">
        <v>864</v>
      </c>
      <c r="D60" s="100"/>
    </row>
    <row r="61" spans="1:4" x14ac:dyDescent="0.2">
      <c r="A61">
        <v>165711</v>
      </c>
      <c r="B61" t="s">
        <v>583</v>
      </c>
      <c r="C61" t="s">
        <v>864</v>
      </c>
      <c r="D61" s="100"/>
    </row>
    <row r="62" spans="1:4" x14ac:dyDescent="0.2">
      <c r="A62">
        <v>165712</v>
      </c>
      <c r="B62" t="s">
        <v>649</v>
      </c>
      <c r="C62" t="s">
        <v>864</v>
      </c>
      <c r="D62" s="100"/>
    </row>
    <row r="63" spans="1:4" x14ac:dyDescent="0.2">
      <c r="A63">
        <v>165713</v>
      </c>
      <c r="B63" t="s">
        <v>904</v>
      </c>
      <c r="C63" t="s">
        <v>864</v>
      </c>
      <c r="D63" s="100"/>
    </row>
    <row r="64" spans="1:4" x14ac:dyDescent="0.2">
      <c r="A64">
        <v>165714</v>
      </c>
      <c r="B64" t="s">
        <v>265</v>
      </c>
      <c r="C64" t="s">
        <v>864</v>
      </c>
      <c r="D64" s="100"/>
    </row>
    <row r="65" spans="1:4" x14ac:dyDescent="0.2">
      <c r="A65">
        <v>165715</v>
      </c>
      <c r="B65" t="s">
        <v>905</v>
      </c>
      <c r="C65" t="s">
        <v>864</v>
      </c>
      <c r="D65" s="100"/>
    </row>
    <row r="66" spans="1:4" x14ac:dyDescent="0.2">
      <c r="A66">
        <v>165716</v>
      </c>
      <c r="B66" t="s">
        <v>478</v>
      </c>
      <c r="C66" t="s">
        <v>864</v>
      </c>
      <c r="D66" s="100"/>
    </row>
    <row r="67" spans="1:4" x14ac:dyDescent="0.2">
      <c r="A67">
        <v>165717</v>
      </c>
      <c r="B67" t="s">
        <v>487</v>
      </c>
      <c r="C67" t="s">
        <v>864</v>
      </c>
      <c r="D67" s="100"/>
    </row>
    <row r="68" spans="1:4" x14ac:dyDescent="0.2">
      <c r="A68">
        <v>165718</v>
      </c>
      <c r="B68" t="s">
        <v>496</v>
      </c>
      <c r="C68" t="s">
        <v>864</v>
      </c>
      <c r="D68" s="100"/>
    </row>
    <row r="69" spans="1:4" x14ac:dyDescent="0.2">
      <c r="A69">
        <v>165719</v>
      </c>
      <c r="B69" t="s">
        <v>577</v>
      </c>
      <c r="C69" t="s">
        <v>864</v>
      </c>
      <c r="D69" s="100"/>
    </row>
    <row r="70" spans="1:4" x14ac:dyDescent="0.2">
      <c r="A70">
        <v>165720</v>
      </c>
      <c r="B70" t="s">
        <v>906</v>
      </c>
      <c r="C70" t="s">
        <v>864</v>
      </c>
      <c r="D70" s="100"/>
    </row>
    <row r="71" spans="1:4" x14ac:dyDescent="0.2">
      <c r="A71">
        <v>165721</v>
      </c>
      <c r="B71" t="s">
        <v>907</v>
      </c>
      <c r="C71" t="s">
        <v>864</v>
      </c>
      <c r="D71" s="100"/>
    </row>
    <row r="72" spans="1:4" x14ac:dyDescent="0.2">
      <c r="A72">
        <v>165722</v>
      </c>
      <c r="B72" t="s">
        <v>625</v>
      </c>
      <c r="C72" t="s">
        <v>864</v>
      </c>
      <c r="D72" s="100"/>
    </row>
    <row r="73" spans="1:4" x14ac:dyDescent="0.2">
      <c r="A73">
        <v>165723</v>
      </c>
      <c r="B73" t="s">
        <v>908</v>
      </c>
      <c r="C73" t="s">
        <v>864</v>
      </c>
      <c r="D73" s="100"/>
    </row>
    <row r="74" spans="1:4" x14ac:dyDescent="0.2">
      <c r="A74">
        <v>165724</v>
      </c>
      <c r="B74" t="s">
        <v>909</v>
      </c>
      <c r="C74" t="s">
        <v>864</v>
      </c>
      <c r="D74" s="100"/>
    </row>
    <row r="75" spans="1:4" x14ac:dyDescent="0.2">
      <c r="A75">
        <v>165725</v>
      </c>
      <c r="B75" t="s">
        <v>481</v>
      </c>
      <c r="C75" t="s">
        <v>864</v>
      </c>
      <c r="D75" s="100"/>
    </row>
    <row r="76" spans="1:4" x14ac:dyDescent="0.2">
      <c r="A76">
        <v>165726</v>
      </c>
      <c r="B76" t="s">
        <v>490</v>
      </c>
      <c r="C76" t="s">
        <v>864</v>
      </c>
      <c r="D76" s="100"/>
    </row>
    <row r="77" spans="1:4" x14ac:dyDescent="0.2">
      <c r="A77">
        <v>165727</v>
      </c>
      <c r="B77" t="s">
        <v>541</v>
      </c>
      <c r="C77" t="s">
        <v>864</v>
      </c>
      <c r="D77" s="100"/>
    </row>
    <row r="78" spans="1:4" x14ac:dyDescent="0.2">
      <c r="A78">
        <v>165728</v>
      </c>
      <c r="B78" t="s">
        <v>667</v>
      </c>
      <c r="C78" t="s">
        <v>864</v>
      </c>
      <c r="D78" s="100"/>
    </row>
    <row r="79" spans="1:4" x14ac:dyDescent="0.2">
      <c r="A79">
        <v>165729</v>
      </c>
      <c r="B79" t="s">
        <v>688</v>
      </c>
      <c r="C79" t="s">
        <v>864</v>
      </c>
      <c r="D79" s="100"/>
    </row>
    <row r="80" spans="1:4" x14ac:dyDescent="0.2">
      <c r="A80">
        <v>165730</v>
      </c>
      <c r="B80" t="s">
        <v>702</v>
      </c>
      <c r="C80" t="s">
        <v>864</v>
      </c>
      <c r="D80" s="100"/>
    </row>
    <row r="81" spans="1:4" x14ac:dyDescent="0.2">
      <c r="A81">
        <v>165731</v>
      </c>
      <c r="B81" t="s">
        <v>910</v>
      </c>
      <c r="C81" t="s">
        <v>864</v>
      </c>
      <c r="D81" s="100"/>
    </row>
    <row r="82" spans="1:4" x14ac:dyDescent="0.2">
      <c r="A82">
        <v>165732</v>
      </c>
      <c r="B82" t="s">
        <v>550</v>
      </c>
      <c r="C82" t="s">
        <v>864</v>
      </c>
      <c r="D82" s="100"/>
    </row>
    <row r="83" spans="1:4" x14ac:dyDescent="0.2">
      <c r="A83">
        <v>165733</v>
      </c>
      <c r="B83" t="s">
        <v>362</v>
      </c>
      <c r="C83" t="s">
        <v>864</v>
      </c>
      <c r="D83" s="100"/>
    </row>
    <row r="84" spans="1:4" x14ac:dyDescent="0.2">
      <c r="A84">
        <v>165734</v>
      </c>
      <c r="B84" t="s">
        <v>911</v>
      </c>
      <c r="C84" t="s">
        <v>864</v>
      </c>
      <c r="D84" s="100"/>
    </row>
    <row r="85" spans="1:4" x14ac:dyDescent="0.2">
      <c r="A85">
        <v>165735</v>
      </c>
      <c r="B85" t="s">
        <v>470</v>
      </c>
      <c r="C85" t="s">
        <v>864</v>
      </c>
      <c r="D85" s="100"/>
    </row>
    <row r="86" spans="1:4" x14ac:dyDescent="0.2">
      <c r="A86">
        <v>165736</v>
      </c>
      <c r="B86" t="s">
        <v>912</v>
      </c>
      <c r="C86" t="s">
        <v>864</v>
      </c>
      <c r="D86" s="100"/>
    </row>
    <row r="87" spans="1:4" x14ac:dyDescent="0.2">
      <c r="A87">
        <v>165737</v>
      </c>
      <c r="B87" t="s">
        <v>517</v>
      </c>
      <c r="C87" t="s">
        <v>864</v>
      </c>
      <c r="D87" s="100"/>
    </row>
    <row r="88" spans="1:4" x14ac:dyDescent="0.2">
      <c r="A88">
        <v>165739</v>
      </c>
      <c r="B88" t="s">
        <v>913</v>
      </c>
      <c r="C88" t="s">
        <v>864</v>
      </c>
      <c r="D88" s="100"/>
    </row>
    <row r="89" spans="1:4" x14ac:dyDescent="0.2">
      <c r="A89">
        <v>165740</v>
      </c>
      <c r="B89" t="s">
        <v>673</v>
      </c>
      <c r="C89" t="s">
        <v>864</v>
      </c>
      <c r="D89" s="100"/>
    </row>
    <row r="90" spans="1:4" x14ac:dyDescent="0.2">
      <c r="A90">
        <v>165741</v>
      </c>
      <c r="B90" t="s">
        <v>914</v>
      </c>
      <c r="C90" t="s">
        <v>864</v>
      </c>
      <c r="D90" s="100"/>
    </row>
    <row r="91" spans="1:4" x14ac:dyDescent="0.2">
      <c r="A91">
        <v>165742</v>
      </c>
      <c r="B91" t="s">
        <v>915</v>
      </c>
      <c r="C91" t="s">
        <v>864</v>
      </c>
      <c r="D91" s="100"/>
    </row>
    <row r="92" spans="1:4" x14ac:dyDescent="0.2">
      <c r="A92">
        <v>165743</v>
      </c>
      <c r="B92" t="s">
        <v>916</v>
      </c>
      <c r="C92" t="s">
        <v>864</v>
      </c>
      <c r="D92" s="100"/>
    </row>
    <row r="93" spans="1:4" x14ac:dyDescent="0.2">
      <c r="A93">
        <v>165744</v>
      </c>
      <c r="B93" t="s">
        <v>359</v>
      </c>
      <c r="C93" t="s">
        <v>864</v>
      </c>
      <c r="D93" s="100"/>
    </row>
    <row r="94" spans="1:4" x14ac:dyDescent="0.2">
      <c r="A94">
        <v>165745</v>
      </c>
      <c r="B94" t="s">
        <v>365</v>
      </c>
      <c r="C94" t="s">
        <v>864</v>
      </c>
      <c r="D94" s="100"/>
    </row>
    <row r="95" spans="1:4" x14ac:dyDescent="0.2">
      <c r="A95">
        <v>165746</v>
      </c>
      <c r="B95" t="s">
        <v>371</v>
      </c>
      <c r="C95" t="s">
        <v>864</v>
      </c>
      <c r="D95" s="100"/>
    </row>
    <row r="96" spans="1:4" x14ac:dyDescent="0.2">
      <c r="A96">
        <v>165747</v>
      </c>
      <c r="B96" t="s">
        <v>374</v>
      </c>
      <c r="C96" t="s">
        <v>864</v>
      </c>
      <c r="D96" s="100"/>
    </row>
    <row r="97" spans="1:4" x14ac:dyDescent="0.2">
      <c r="A97">
        <v>165748</v>
      </c>
      <c r="B97" t="s">
        <v>917</v>
      </c>
      <c r="C97" t="s">
        <v>864</v>
      </c>
      <c r="D97" s="100"/>
    </row>
    <row r="98" spans="1:4" x14ac:dyDescent="0.2">
      <c r="A98">
        <v>165749</v>
      </c>
      <c r="B98" t="s">
        <v>607</v>
      </c>
      <c r="C98" t="s">
        <v>864</v>
      </c>
      <c r="D98" s="100"/>
    </row>
    <row r="99" spans="1:4" x14ac:dyDescent="0.2">
      <c r="A99">
        <v>165750</v>
      </c>
      <c r="B99" t="s">
        <v>431</v>
      </c>
      <c r="C99" t="s">
        <v>864</v>
      </c>
      <c r="D99" s="100"/>
    </row>
    <row r="100" spans="1:4" x14ac:dyDescent="0.2">
      <c r="A100">
        <v>165751</v>
      </c>
      <c r="B100" t="s">
        <v>568</v>
      </c>
      <c r="C100" t="s">
        <v>864</v>
      </c>
      <c r="D100" s="100"/>
    </row>
    <row r="101" spans="1:4" x14ac:dyDescent="0.2">
      <c r="A101">
        <v>165752</v>
      </c>
      <c r="B101" t="s">
        <v>616</v>
      </c>
      <c r="C101" t="s">
        <v>864</v>
      </c>
      <c r="D101" s="100"/>
    </row>
    <row r="102" spans="1:4" x14ac:dyDescent="0.2">
      <c r="A102">
        <v>165753</v>
      </c>
      <c r="B102" t="s">
        <v>637</v>
      </c>
      <c r="C102" t="s">
        <v>864</v>
      </c>
      <c r="D102" s="100"/>
    </row>
    <row r="103" spans="1:4" x14ac:dyDescent="0.2">
      <c r="A103">
        <v>165754</v>
      </c>
      <c r="B103" t="s">
        <v>717</v>
      </c>
      <c r="C103" t="s">
        <v>864</v>
      </c>
      <c r="D103" s="100"/>
    </row>
    <row r="104" spans="1:4" x14ac:dyDescent="0.2">
      <c r="A104">
        <v>165755</v>
      </c>
      <c r="B104" t="s">
        <v>918</v>
      </c>
      <c r="C104" t="s">
        <v>864</v>
      </c>
      <c r="D104" s="100"/>
    </row>
    <row r="105" spans="1:4" x14ac:dyDescent="0.2">
      <c r="A105">
        <v>165756</v>
      </c>
      <c r="B105" t="s">
        <v>919</v>
      </c>
      <c r="C105" t="s">
        <v>864</v>
      </c>
      <c r="D105" s="100"/>
    </row>
    <row r="106" spans="1:4" x14ac:dyDescent="0.2">
      <c r="A106">
        <v>165757</v>
      </c>
      <c r="B106" t="s">
        <v>305</v>
      </c>
      <c r="C106" t="s">
        <v>864</v>
      </c>
      <c r="D106" s="100"/>
    </row>
    <row r="107" spans="1:4" x14ac:dyDescent="0.2">
      <c r="A107">
        <v>165758</v>
      </c>
      <c r="B107" t="s">
        <v>416</v>
      </c>
      <c r="C107" t="s">
        <v>864</v>
      </c>
      <c r="D107" s="100"/>
    </row>
    <row r="108" spans="1:4" x14ac:dyDescent="0.2">
      <c r="A108">
        <v>165759</v>
      </c>
      <c r="B108" t="s">
        <v>505</v>
      </c>
      <c r="C108" t="s">
        <v>864</v>
      </c>
      <c r="D108" s="100"/>
    </row>
    <row r="109" spans="1:4" x14ac:dyDescent="0.2">
      <c r="A109">
        <v>165780</v>
      </c>
      <c r="B109" t="s">
        <v>440</v>
      </c>
      <c r="C109" t="s">
        <v>864</v>
      </c>
      <c r="D109" s="100"/>
    </row>
    <row r="110" spans="1:4" x14ac:dyDescent="0.2">
      <c r="A110">
        <v>165781</v>
      </c>
      <c r="B110" t="s">
        <v>920</v>
      </c>
      <c r="C110" t="s">
        <v>864</v>
      </c>
      <c r="D110" s="100"/>
    </row>
    <row r="111" spans="1:4" x14ac:dyDescent="0.2">
      <c r="A111">
        <v>165782</v>
      </c>
      <c r="B111" t="s">
        <v>455</v>
      </c>
      <c r="C111" t="s">
        <v>864</v>
      </c>
      <c r="D111" s="100"/>
    </row>
    <row r="112" spans="1:4" x14ac:dyDescent="0.2">
      <c r="A112">
        <v>165783</v>
      </c>
      <c r="B112" t="s">
        <v>392</v>
      </c>
      <c r="C112" t="s">
        <v>864</v>
      </c>
      <c r="D112" s="100"/>
    </row>
    <row r="113" spans="1:4" x14ac:dyDescent="0.2">
      <c r="A113">
        <v>165785</v>
      </c>
      <c r="B113" t="s">
        <v>921</v>
      </c>
      <c r="C113" t="s">
        <v>864</v>
      </c>
      <c r="D113" s="100"/>
    </row>
    <row r="114" spans="1:4" x14ac:dyDescent="0.2">
      <c r="A114">
        <v>165786</v>
      </c>
      <c r="B114" t="s">
        <v>526</v>
      </c>
      <c r="C114" t="s">
        <v>864</v>
      </c>
      <c r="D114" s="100"/>
    </row>
    <row r="115" spans="1:4" x14ac:dyDescent="0.2">
      <c r="A115">
        <v>165787</v>
      </c>
      <c r="B115" t="s">
        <v>622</v>
      </c>
      <c r="C115" t="s">
        <v>864</v>
      </c>
      <c r="D115" s="100"/>
    </row>
    <row r="116" spans="1:4" x14ac:dyDescent="0.2">
      <c r="A116">
        <v>165790</v>
      </c>
      <c r="B116" t="s">
        <v>922</v>
      </c>
      <c r="C116" t="s">
        <v>864</v>
      </c>
      <c r="D116" s="100"/>
    </row>
    <row r="117" spans="1:4" x14ac:dyDescent="0.2">
      <c r="A117">
        <v>165798</v>
      </c>
      <c r="B117" t="s">
        <v>923</v>
      </c>
      <c r="C117" t="s">
        <v>864</v>
      </c>
      <c r="D117" s="100"/>
    </row>
    <row r="118" spans="1:4" x14ac:dyDescent="0.2">
      <c r="A118">
        <v>165799</v>
      </c>
      <c r="B118" t="s">
        <v>924</v>
      </c>
      <c r="C118" t="s">
        <v>864</v>
      </c>
      <c r="D118" s="100"/>
    </row>
    <row r="119" spans="1:4" x14ac:dyDescent="0.2">
      <c r="A119">
        <v>165800</v>
      </c>
      <c r="B119" t="s">
        <v>925</v>
      </c>
      <c r="C119" t="s">
        <v>864</v>
      </c>
      <c r="D119" s="100"/>
    </row>
    <row r="120" spans="1:4" x14ac:dyDescent="0.2">
      <c r="A120">
        <v>165801</v>
      </c>
      <c r="B120" t="s">
        <v>926</v>
      </c>
      <c r="C120" t="s">
        <v>864</v>
      </c>
      <c r="D120" s="100"/>
    </row>
    <row r="121" spans="1:4" x14ac:dyDescent="0.2">
      <c r="A121">
        <v>165802</v>
      </c>
      <c r="B121" t="s">
        <v>395</v>
      </c>
      <c r="C121" t="s">
        <v>864</v>
      </c>
      <c r="D121" s="100"/>
    </row>
    <row r="122" spans="1:4" x14ac:dyDescent="0.2">
      <c r="A122">
        <v>165803</v>
      </c>
      <c r="B122" t="s">
        <v>927</v>
      </c>
      <c r="C122" t="s">
        <v>864</v>
      </c>
      <c r="D122" s="100"/>
    </row>
    <row r="123" spans="1:4" x14ac:dyDescent="0.2">
      <c r="A123">
        <v>165804</v>
      </c>
      <c r="B123" t="s">
        <v>461</v>
      </c>
      <c r="C123" t="s">
        <v>864</v>
      </c>
      <c r="D123" s="100"/>
    </row>
    <row r="124" spans="1:4" x14ac:dyDescent="0.2">
      <c r="A124">
        <v>165805</v>
      </c>
      <c r="B124" t="s">
        <v>928</v>
      </c>
      <c r="C124" t="s">
        <v>864</v>
      </c>
      <c r="D124" s="100"/>
    </row>
    <row r="125" spans="1:4" x14ac:dyDescent="0.2">
      <c r="A125">
        <v>165806</v>
      </c>
      <c r="B125" t="s">
        <v>604</v>
      </c>
      <c r="C125" t="s">
        <v>864</v>
      </c>
      <c r="D125" s="100"/>
    </row>
    <row r="126" spans="1:4" x14ac:dyDescent="0.2">
      <c r="A126">
        <v>165807</v>
      </c>
      <c r="B126" t="s">
        <v>929</v>
      </c>
      <c r="C126" t="s">
        <v>864</v>
      </c>
      <c r="D126" s="100"/>
    </row>
    <row r="127" spans="1:4" x14ac:dyDescent="0.2">
      <c r="A127">
        <v>165808</v>
      </c>
      <c r="B127" t="s">
        <v>930</v>
      </c>
      <c r="C127" t="s">
        <v>864</v>
      </c>
      <c r="D127" s="100"/>
    </row>
    <row r="128" spans="1:4" x14ac:dyDescent="0.2">
      <c r="A128">
        <v>165809</v>
      </c>
      <c r="B128" t="s">
        <v>931</v>
      </c>
      <c r="C128" t="s">
        <v>864</v>
      </c>
      <c r="D128" s="100"/>
    </row>
    <row r="129" spans="1:4" x14ac:dyDescent="0.2">
      <c r="A129">
        <v>165810</v>
      </c>
      <c r="B129" t="s">
        <v>932</v>
      </c>
      <c r="C129" t="s">
        <v>864</v>
      </c>
      <c r="D129" s="100"/>
    </row>
    <row r="130" spans="1:4" x14ac:dyDescent="0.2">
      <c r="A130">
        <v>165811</v>
      </c>
      <c r="B130" t="s">
        <v>933</v>
      </c>
      <c r="C130" t="s">
        <v>864</v>
      </c>
      <c r="D130" s="100"/>
    </row>
    <row r="131" spans="1:4" x14ac:dyDescent="0.2">
      <c r="A131">
        <v>165812</v>
      </c>
      <c r="B131" t="s">
        <v>389</v>
      </c>
      <c r="C131" t="s">
        <v>864</v>
      </c>
      <c r="D131" s="100"/>
    </row>
    <row r="132" spans="1:4" x14ac:dyDescent="0.2">
      <c r="A132">
        <v>165813</v>
      </c>
      <c r="B132" t="s">
        <v>419</v>
      </c>
      <c r="C132" t="s">
        <v>864</v>
      </c>
      <c r="D132" s="100"/>
    </row>
    <row r="133" spans="1:4" x14ac:dyDescent="0.2">
      <c r="A133">
        <v>165814</v>
      </c>
      <c r="B133" t="s">
        <v>449</v>
      </c>
      <c r="C133" t="s">
        <v>864</v>
      </c>
      <c r="D133" s="100"/>
    </row>
    <row r="134" spans="1:4" x14ac:dyDescent="0.2">
      <c r="A134">
        <v>165815</v>
      </c>
      <c r="B134" t="s">
        <v>464</v>
      </c>
      <c r="C134" t="s">
        <v>864</v>
      </c>
      <c r="D134" s="100"/>
    </row>
    <row r="135" spans="1:4" x14ac:dyDescent="0.2">
      <c r="A135">
        <v>165816</v>
      </c>
      <c r="B135" t="s">
        <v>565</v>
      </c>
      <c r="C135" t="s">
        <v>864</v>
      </c>
      <c r="D135" s="100"/>
    </row>
    <row r="136" spans="1:4" x14ac:dyDescent="0.2">
      <c r="A136">
        <v>165817</v>
      </c>
      <c r="B136" t="s">
        <v>589</v>
      </c>
      <c r="C136" t="s">
        <v>864</v>
      </c>
      <c r="D136" s="100"/>
    </row>
    <row r="137" spans="1:4" x14ac:dyDescent="0.2">
      <c r="A137">
        <v>165818</v>
      </c>
      <c r="B137" t="s">
        <v>934</v>
      </c>
      <c r="C137" t="s">
        <v>864</v>
      </c>
      <c r="D137" s="100"/>
    </row>
    <row r="138" spans="1:4" x14ac:dyDescent="0.2">
      <c r="A138">
        <v>165819</v>
      </c>
      <c r="B138" t="s">
        <v>535</v>
      </c>
      <c r="C138" t="s">
        <v>864</v>
      </c>
      <c r="D138" s="100"/>
    </row>
    <row r="139" spans="1:4" x14ac:dyDescent="0.2">
      <c r="A139">
        <v>165821</v>
      </c>
      <c r="B139" t="s">
        <v>314</v>
      </c>
      <c r="C139" t="s">
        <v>864</v>
      </c>
      <c r="D139" s="100"/>
    </row>
    <row r="140" spans="1:4" x14ac:dyDescent="0.2">
      <c r="A140">
        <v>165822</v>
      </c>
      <c r="B140" t="s">
        <v>338</v>
      </c>
      <c r="C140" t="s">
        <v>864</v>
      </c>
      <c r="D140" s="100"/>
    </row>
    <row r="141" spans="1:4" x14ac:dyDescent="0.2">
      <c r="A141">
        <v>165823</v>
      </c>
      <c r="B141" t="s">
        <v>347</v>
      </c>
      <c r="C141" t="s">
        <v>864</v>
      </c>
      <c r="D141" s="100"/>
    </row>
    <row r="142" spans="1:4" x14ac:dyDescent="0.2">
      <c r="A142">
        <v>165824</v>
      </c>
      <c r="B142" t="s">
        <v>377</v>
      </c>
      <c r="C142" t="s">
        <v>864</v>
      </c>
      <c r="D142" s="100"/>
    </row>
    <row r="143" spans="1:4" x14ac:dyDescent="0.2">
      <c r="A143">
        <v>165825</v>
      </c>
      <c r="B143" t="s">
        <v>383</v>
      </c>
      <c r="C143" t="s">
        <v>864</v>
      </c>
      <c r="D143" s="100"/>
    </row>
    <row r="144" spans="1:4" x14ac:dyDescent="0.2">
      <c r="A144">
        <v>165826</v>
      </c>
      <c r="B144" t="s">
        <v>413</v>
      </c>
      <c r="C144" t="s">
        <v>864</v>
      </c>
      <c r="D144" s="100"/>
    </row>
    <row r="145" spans="1:4" x14ac:dyDescent="0.2">
      <c r="A145">
        <v>165827</v>
      </c>
      <c r="B145" t="s">
        <v>458</v>
      </c>
      <c r="C145" t="s">
        <v>864</v>
      </c>
      <c r="D145" s="100"/>
    </row>
    <row r="146" spans="1:4" x14ac:dyDescent="0.2">
      <c r="A146">
        <v>165828</v>
      </c>
      <c r="B146" t="s">
        <v>595</v>
      </c>
      <c r="C146" t="s">
        <v>864</v>
      </c>
      <c r="D146" s="100"/>
    </row>
    <row r="147" spans="1:4" x14ac:dyDescent="0.2">
      <c r="A147">
        <v>165829</v>
      </c>
      <c r="B147" t="s">
        <v>598</v>
      </c>
      <c r="C147" t="s">
        <v>864</v>
      </c>
      <c r="D147" s="100"/>
    </row>
    <row r="148" spans="1:4" x14ac:dyDescent="0.2">
      <c r="A148">
        <v>165830</v>
      </c>
      <c r="B148" t="s">
        <v>655</v>
      </c>
      <c r="C148" t="s">
        <v>864</v>
      </c>
      <c r="D148" s="100"/>
    </row>
    <row r="149" spans="1:4" x14ac:dyDescent="0.2">
      <c r="A149">
        <v>165831</v>
      </c>
      <c r="B149" t="s">
        <v>699</v>
      </c>
      <c r="C149" t="s">
        <v>864</v>
      </c>
      <c r="D149" s="100"/>
    </row>
    <row r="150" spans="1:4" x14ac:dyDescent="0.2">
      <c r="A150">
        <v>165832</v>
      </c>
      <c r="B150" t="s">
        <v>705</v>
      </c>
      <c r="C150" t="s">
        <v>864</v>
      </c>
      <c r="D150" s="100"/>
    </row>
    <row r="151" spans="1:4" x14ac:dyDescent="0.2">
      <c r="A151">
        <v>162606</v>
      </c>
      <c r="B151" t="s">
        <v>502</v>
      </c>
      <c r="C151" t="s">
        <v>864</v>
      </c>
      <c r="D151" s="100"/>
    </row>
    <row r="152" spans="1:4" x14ac:dyDescent="0.2">
      <c r="A152">
        <v>162608</v>
      </c>
      <c r="B152" t="s">
        <v>634</v>
      </c>
      <c r="C152" t="s">
        <v>864</v>
      </c>
      <c r="D152" s="100"/>
    </row>
    <row r="153" spans="1:4" x14ac:dyDescent="0.2">
      <c r="A153">
        <v>162610</v>
      </c>
      <c r="B153" t="s">
        <v>628</v>
      </c>
      <c r="C153" t="s">
        <v>864</v>
      </c>
      <c r="D153" s="100"/>
    </row>
    <row r="154" spans="1:4" x14ac:dyDescent="0.2">
      <c r="A154">
        <v>165773</v>
      </c>
      <c r="B154" t="s">
        <v>547</v>
      </c>
      <c r="C154" t="s">
        <v>864</v>
      </c>
      <c r="D154" s="100"/>
    </row>
    <row r="155" spans="1:4" x14ac:dyDescent="0.2">
      <c r="A155">
        <v>165770</v>
      </c>
      <c r="B155" t="s">
        <v>935</v>
      </c>
      <c r="C155" t="s">
        <v>864</v>
      </c>
      <c r="D155" s="100"/>
    </row>
    <row r="156" spans="1:4" x14ac:dyDescent="0.2">
      <c r="A156">
        <v>165922</v>
      </c>
      <c r="B156" t="s">
        <v>936</v>
      </c>
      <c r="C156" t="s">
        <v>864</v>
      </c>
      <c r="D156" s="100"/>
    </row>
    <row r="157" spans="1:4" x14ac:dyDescent="0.2">
      <c r="A157">
        <v>167719</v>
      </c>
      <c r="B157" t="s">
        <v>937</v>
      </c>
      <c r="C157" t="s">
        <v>864</v>
      </c>
      <c r="D157" s="100"/>
    </row>
    <row r="158" spans="1:4" x14ac:dyDescent="0.2">
      <c r="A158">
        <v>165820</v>
      </c>
      <c r="B158" t="s">
        <v>938</v>
      </c>
      <c r="C158" t="s">
        <v>864</v>
      </c>
      <c r="D158" s="100"/>
    </row>
    <row r="159" spans="1:4" x14ac:dyDescent="0.2">
      <c r="A159">
        <v>165766</v>
      </c>
      <c r="B159" t="s">
        <v>344</v>
      </c>
      <c r="C159" t="s">
        <v>864</v>
      </c>
      <c r="D159" s="100"/>
    </row>
    <row r="160" spans="1:4" x14ac:dyDescent="0.2">
      <c r="A160">
        <v>162609</v>
      </c>
      <c r="B160" t="s">
        <v>571</v>
      </c>
      <c r="C160" t="s">
        <v>864</v>
      </c>
      <c r="D160" s="100"/>
    </row>
    <row r="161" spans="1:4" x14ac:dyDescent="0.2">
      <c r="A161">
        <v>165764</v>
      </c>
      <c r="B161" t="s">
        <v>652</v>
      </c>
      <c r="C161" t="s">
        <v>864</v>
      </c>
      <c r="D161" s="100"/>
    </row>
    <row r="162" spans="1:4" x14ac:dyDescent="0.2">
      <c r="A162">
        <v>165765</v>
      </c>
      <c r="B162" t="s">
        <v>646</v>
      </c>
      <c r="C162" t="s">
        <v>864</v>
      </c>
      <c r="D162" s="100"/>
    </row>
    <row r="163" spans="1:4" x14ac:dyDescent="0.2">
      <c r="A163">
        <v>166062</v>
      </c>
      <c r="B163" t="s">
        <v>939</v>
      </c>
      <c r="C163" t="s">
        <v>864</v>
      </c>
      <c r="D163" s="100"/>
    </row>
    <row r="164" spans="1:4" x14ac:dyDescent="0.2">
      <c r="A164">
        <v>166072</v>
      </c>
      <c r="B164" t="s">
        <v>940</v>
      </c>
      <c r="C164" t="s">
        <v>864</v>
      </c>
      <c r="D164" s="100"/>
    </row>
    <row r="165" spans="1:4" x14ac:dyDescent="0.2">
      <c r="A165">
        <v>167024</v>
      </c>
      <c r="B165" t="s">
        <v>586</v>
      </c>
      <c r="C165" t="s">
        <v>864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d9263c32-41cb-44f5-bd68-7dc47a3035b7" xsi:nil="true"/>
    <lcf76f155ced4ddcb4097134ff3c332f xmlns="06cb04c6-f946-4e22-82de-7e333597cf28">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F2C8C6A1E2D81458FD4046460D65507" ma:contentTypeVersion="15" ma:contentTypeDescription="Create a new document." ma:contentTypeScope="" ma:versionID="5a3904a18e88702c6f22d77ed9ec51b8">
  <xsd:schema xmlns:xsd="http://www.w3.org/2001/XMLSchema" xmlns:xs="http://www.w3.org/2001/XMLSchema" xmlns:p="http://schemas.microsoft.com/office/2006/metadata/properties" xmlns:ns2="06cb04c6-f946-4e22-82de-7e333597cf28" xmlns:ns3="d9263c32-41cb-44f5-bd68-7dc47a3035b7" targetNamespace="http://schemas.microsoft.com/office/2006/metadata/properties" ma:root="true" ma:fieldsID="f033a85f633438779d304e2f53c5aca0" ns2:_="" ns3:_="">
    <xsd:import namespace="06cb04c6-f946-4e22-82de-7e333597cf28"/>
    <xsd:import namespace="d9263c32-41cb-44f5-bd68-7dc47a3035b7"/>
    <xsd:element name="properties">
      <xsd:complexType>
        <xsd:sequence>
          <xsd:element name="documentManagement">
            <xsd:complexType>
              <xsd:all>
                <xsd:element ref="ns2:MediaServiceMetadata" minOccurs="0"/>
                <xsd:element ref="ns2:MediaServiceFastMetadata" minOccurs="0"/>
                <xsd:element ref="ns2:MediaLengthInSeconds" minOccurs="0"/>
                <xsd:element ref="ns2:MediaServiceDateTaken"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cb04c6-f946-4e22-82de-7e333597cf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3f8169e7-20d4-4f95-9450-953b2d8ea51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9263c32-41cb-44f5-bd68-7dc47a3035b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4a925c4-219d-4810-a1a7-843c706848bd}" ma:internalName="TaxCatchAll" ma:showField="CatchAllData" ma:web="d9263c32-41cb-44f5-bd68-7dc47a3035b7">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59649AE-1657-4F1A-8938-3900FCB56559}">
  <ds:schemaRefs>
    <ds:schemaRef ds:uri="http://schemas.microsoft.com/sharepoint/v3/contenttype/forms"/>
  </ds:schemaRefs>
</ds:datastoreItem>
</file>

<file path=customXml/itemProps2.xml><?xml version="1.0" encoding="utf-8"?>
<ds:datastoreItem xmlns:ds="http://schemas.openxmlformats.org/officeDocument/2006/customXml" ds:itemID="{DDA21C48-237A-4AEC-9D6B-42D04784C826}">
  <ds:schemaRefs>
    <ds:schemaRef ds:uri="http://schemas.microsoft.com/office/2006/metadata/properties"/>
    <ds:schemaRef ds:uri="http://schemas.microsoft.com/office/infopath/2007/PartnerControls"/>
    <ds:schemaRef ds:uri="d9263c32-41cb-44f5-bd68-7dc47a3035b7"/>
    <ds:schemaRef ds:uri="06cb04c6-f946-4e22-82de-7e333597cf28"/>
  </ds:schemaRefs>
</ds:datastoreItem>
</file>

<file path=customXml/itemProps3.xml><?xml version="1.0" encoding="utf-8"?>
<ds:datastoreItem xmlns:ds="http://schemas.openxmlformats.org/officeDocument/2006/customXml" ds:itemID="{0B29DC06-B090-4613-B258-E632095DBA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6cb04c6-f946-4e22-82de-7e333597cf28"/>
    <ds:schemaRef ds:uri="d9263c32-41cb-44f5-bd68-7dc47a3035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44</vt:i4>
      </vt:variant>
    </vt:vector>
  </HeadingPairs>
  <TitlesOfParts>
    <vt:vector size="44" baseType="lpstr">
      <vt:lpstr>Registration Workflow</vt:lpstr>
      <vt:lpstr>Demo Releases and Planning</vt:lpstr>
      <vt:lpstr>Lists</vt:lpstr>
      <vt:lpstr>Features</vt:lpstr>
      <vt:lpstr>User roles and privileges</vt:lpstr>
      <vt:lpstr>Locations</vt:lpstr>
      <vt:lpstr>Registration Details</vt:lpstr>
      <vt:lpstr>ValueSet-Countries</vt:lpstr>
      <vt:lpstr>Sheet1</vt:lpstr>
      <vt:lpstr>Relationships</vt:lpstr>
      <vt:lpstr>Patient Identifiers</vt:lpstr>
      <vt:lpstr>Address Hierarchy</vt:lpstr>
      <vt:lpstr>Patient Sticker</vt:lpstr>
      <vt:lpstr>F01-MHPSS_Baseline</vt:lpstr>
      <vt:lpstr>F02-MHPSS_Follow-up</vt:lpstr>
      <vt:lpstr>F03-mhGAP_Baseline</vt:lpstr>
      <vt:lpstr>F04-mhGAP_Follow-up</vt:lpstr>
      <vt:lpstr>F05-MH Closure</vt:lpstr>
      <vt:lpstr>ITFC form</vt:lpstr>
      <vt:lpstr>ATFC form</vt:lpstr>
      <vt:lpstr>OptionSets</vt:lpstr>
      <vt:lpstr>DHIS2_reference</vt:lpstr>
      <vt:lpstr>Guidance Forms</vt:lpstr>
      <vt:lpstr>Programs</vt:lpstr>
      <vt:lpstr>Conditions-Diagnosis</vt:lpstr>
      <vt:lpstr>Appointment Details</vt:lpstr>
      <vt:lpstr>Appointment Services</vt:lpstr>
      <vt:lpstr>Form example - Initial Assess.</vt:lpstr>
      <vt:lpstr>Maternity - Hospitalisation</vt:lpstr>
      <vt:lpstr>Maternity - Follow-up</vt:lpstr>
      <vt:lpstr>Maternity - Delivery</vt:lpstr>
      <vt:lpstr>Maternity - Newborn</vt:lpstr>
      <vt:lpstr>Maternity - PP monitoring</vt:lpstr>
      <vt:lpstr>Maternity - Discharge</vt:lpstr>
      <vt:lpstr>Options</vt:lpstr>
      <vt:lpstr>Form - Pain assessment (OCPMal)</vt:lpstr>
      <vt:lpstr>Form - Discharge - referal form</vt:lpstr>
      <vt:lpstr>Form - Vitals</vt:lpstr>
      <vt:lpstr>Lab test order and results</vt:lpstr>
      <vt:lpstr>Form - Immunization</vt:lpstr>
      <vt:lpstr>Patient list template</vt:lpstr>
      <vt:lpstr>User flow template</vt:lpstr>
      <vt:lpstr>Patient Summary order</vt:lpstr>
      <vt:lpstr>Drugs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Michael BONTYES</cp:lastModifiedBy>
  <cp:revision/>
  <dcterms:created xsi:type="dcterms:W3CDTF">2022-10-25T13:22:45Z</dcterms:created>
  <dcterms:modified xsi:type="dcterms:W3CDTF">2024-06-24T16:14:27Z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0x010100BF2C8C6A1E2D81458FD4046460D65507</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