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boSalmon" sheetId="1" state="visible" r:id="rId2"/>
    <sheet name="UVTunab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<sst xmlns="http://schemas.openxmlformats.org/spreadsheetml/2006/main" count="22" uniqueCount="12">
  <si>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Frequency</t>
  </si>
  <si>
    <t xml:space="preserve">Amplitude</t>
  </si>
  <si>
    <t xml:space="preserve">Velocity</t>
  </si>
  <si>
    <t xml:space="preserve">Re</t>
  </si>
  <si>
    <t xml:space="preserve">Strouhal</t>
  </si>
  <si>
    <t xml:space="preserve">Swimming Power</t>
  </si>
  <si>
    <t xml:space="preserve">Electrical Power</t>
  </si>
  <si>
    <t xml:space="preserve">Mehcanical Power</t>
  </si>
  <si>
    <t xml:space="preserve">Thrust</t>
  </si>
  <si>
    <t xml:space="preserve">CT</t>
  </si>
  <si>
    <t xml:space="preserve">Total Power</t>
  </si>
  <si>
    <t xml:space="preserve">COT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</si>
</sst>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D3DAE3"/>
          <bgColor rgb="FF40455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9" activeCellId="0" sqref="F19"/>
    </sheetView>
  </sheetViews>
  <sheetFormatPr defaultColWidth="8.68359375" defaultRowHeight="12.8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9"/>
    <col collapsed="false" customWidth="true" hidden="false" outlineLevel="0" max="3" min="3" style="1" width="18.59"/>
    <col collapsed="false" customWidth="true" hidden="false" outlineLevel="0" max="7" min="4" style="1" width="13.86"/>
    <col collapsed="false" customWidth="true" hidden="false" outlineLevel="0" max="11" min="8" style="1" width="16"/>
    <col collapsed="false" customWidth="true" hidden="false" outlineLevel="0" max="12" min="12" style="1" width="14.28"/>
    <col collapsed="false" customWidth="true" hidden="false" outlineLevel="0" max="14" min="13" style="1" width="11.42"/>
    <col collapsed="false" customWidth="false" hidden="false" outlineLevel="0" max="1024" min="15" style="1" width="8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</row>
    <row r="2" customFormat="false" ht="12.8" hidden="false" customHeight="false" outlineLevel="0" collapsed="false">
      <c r="A2" s="1" t="n">
        <v>0.5</v>
      </c>
      <c r="B2" s="1" t="n">
        <v>0.05</v>
      </c>
      <c r="C2" s="1" t="n">
        <v>0.0551822267927907</v>
      </c>
      <c r="D2" s="1" t="n">
        <f aca="false">C2*0.9/0.0000010035</f>
        <v>49490.7863612473</v>
      </c>
      <c r="E2" s="1" t="n">
        <f aca="false">2*B2*A2/C2</f>
        <v>0.906088842477308</v>
      </c>
      <c r="F2" s="1" t="n">
        <v>0.0123985239852399</v>
      </c>
      <c r="G2" s="1" t="n">
        <v>3.9688966340887</v>
      </c>
      <c r="H2" s="1" t="n">
        <v>0.0128792569659442</v>
      </c>
      <c r="I2" s="1" t="n">
        <f aca="false">F2/C2</f>
        <v>0.224683284924262</v>
      </c>
      <c r="J2" s="1" t="n">
        <f aca="false">I2/(0.5*998.3*C2^2*0.9)</f>
        <v>0.164247488045148</v>
      </c>
      <c r="K2" s="1" t="n">
        <f aca="false">G2+H2</f>
        <v>3.98177589105464</v>
      </c>
      <c r="L2" s="1" t="n">
        <f aca="false">K2/(C2)</f>
        <v>72.1568541625951</v>
      </c>
    </row>
    <row r="3" customFormat="false" ht="12.8" hidden="false" customHeight="false" outlineLevel="0" collapsed="false">
      <c r="A3" s="1" t="n">
        <v>0.5</v>
      </c>
      <c r="B3" s="1" t="n">
        <v>0.1</v>
      </c>
      <c r="C3" s="1" t="n">
        <v>0.0610528462131756</v>
      </c>
      <c r="D3" s="1" t="n">
        <f aca="false">C3*0.9/0.0000010035</f>
        <v>54755.9158862561</v>
      </c>
      <c r="E3" s="1" t="n">
        <f aca="false">2*B3*A3/C3</f>
        <v>1.63792527625713</v>
      </c>
      <c r="F3" s="1" t="n">
        <v>0.0239114391143911</v>
      </c>
      <c r="G3" s="1" t="n">
        <v>4.18974965583534</v>
      </c>
      <c r="H3" s="1" t="n">
        <v>0.0235603715170278</v>
      </c>
      <c r="I3" s="1" t="n">
        <f aca="false">F3/C3</f>
        <v>0.391651505171448</v>
      </c>
      <c r="J3" s="1" t="n">
        <f aca="false">I3/(0.5*998.3*C3^2*0.9)</f>
        <v>0.233891470812615</v>
      </c>
      <c r="K3" s="1" t="n">
        <f aca="false">G3+H3</f>
        <v>4.21331002735237</v>
      </c>
      <c r="L3" s="1" t="n">
        <f aca="false">K3/(C3)</f>
        <v>69.0108699050808</v>
      </c>
    </row>
    <row r="4" customFormat="false" ht="12.8" hidden="false" customHeight="false" outlineLevel="0" collapsed="false">
      <c r="A4" s="1" t="n">
        <v>1</v>
      </c>
      <c r="B4" s="1" t="n">
        <v>0.05</v>
      </c>
      <c r="C4" s="1" t="n">
        <v>0.0779187758756726</v>
      </c>
      <c r="D4" s="1" t="n">
        <f aca="false">C4*0.9/0.0000010035</f>
        <v>69882.310202397</v>
      </c>
      <c r="E4" s="1" t="n">
        <f aca="false">2*B4*A4/C4</f>
        <v>1.2833877185078</v>
      </c>
      <c r="F4" s="1" t="n">
        <v>0.0340959409594096</v>
      </c>
      <c r="G4" s="1" t="n">
        <v>4.42847517645166</v>
      </c>
      <c r="H4" s="1" t="n">
        <v>0.0347058823529412</v>
      </c>
      <c r="I4" s="1" t="n">
        <f aca="false">F4/C4</f>
        <v>0.437583118782733</v>
      </c>
      <c r="J4" s="1" t="n">
        <f aca="false">I4/(0.5*998.3*C4^2*0.9)</f>
        <v>0.160436334964422</v>
      </c>
      <c r="K4" s="1" t="n">
        <f aca="false">G4+H4</f>
        <v>4.4631810588046</v>
      </c>
      <c r="L4" s="1" t="n">
        <f aca="false">K4/(C4)</f>
        <v>57.2799175634646</v>
      </c>
    </row>
    <row r="5" customFormat="false" ht="12.8" hidden="false" customHeight="false" outlineLevel="0" collapsed="false">
      <c r="A5" s="1" t="n">
        <v>0.5</v>
      </c>
      <c r="B5" s="1" t="n">
        <v>0.15</v>
      </c>
      <c r="C5" s="1" t="n">
        <v>0.0791538932082731</v>
      </c>
      <c r="D5" s="1" t="n">
        <f aca="false">C5*0.9/0.0000010035</f>
        <v>70990.0387518144</v>
      </c>
      <c r="E5" s="1" t="n">
        <f aca="false">2*B5*A5/C5</f>
        <v>1.89504260523628</v>
      </c>
      <c r="F5" s="1" t="n">
        <v>0.0391881918819188</v>
      </c>
      <c r="G5" s="1" t="n">
        <v>4.8697455524555</v>
      </c>
      <c r="H5" s="1" t="n">
        <v>0.0391950464396284</v>
      </c>
      <c r="I5" s="1" t="n">
        <f aca="false">F5/C5</f>
        <v>0.495088621589404</v>
      </c>
      <c r="J5" s="1" t="n">
        <f aca="false">I5/(0.5*998.3*C5^2*0.9)</f>
        <v>0.175899578627406</v>
      </c>
      <c r="K5" s="1" t="n">
        <f aca="false">G5+H5</f>
        <v>4.90894059889513</v>
      </c>
      <c r="L5" s="1" t="n">
        <f aca="false">K5/(C5)</f>
        <v>62.0176772098691</v>
      </c>
    </row>
    <row r="6" customFormat="false" ht="12.8" hidden="false" customHeight="false" outlineLevel="0" collapsed="false">
      <c r="A6" s="1" t="n">
        <v>0.5</v>
      </c>
      <c r="B6" s="1" t="n">
        <v>0.2</v>
      </c>
      <c r="C6" s="1" t="n">
        <v>0.0861181393452069</v>
      </c>
      <c r="D6" s="1" t="n">
        <f aca="false">C6*0.9/0.0000010035</f>
        <v>77235.9994127416</v>
      </c>
      <c r="E6" s="1" t="n">
        <f aca="false">2*B6*A6/C6</f>
        <v>2.32239109577478</v>
      </c>
      <c r="F6" s="1" t="n">
        <v>0.0476014760147601</v>
      </c>
      <c r="G6" s="1" t="n">
        <v>4.89906192177488</v>
      </c>
      <c r="H6" s="1" t="n">
        <v>0.0477089783281733</v>
      </c>
      <c r="I6" s="1" t="n">
        <f aca="false">F6/C6</f>
        <v>0.552746220212078</v>
      </c>
      <c r="J6" s="1" t="n">
        <f aca="false">I6/(0.5*998.3*C6^2*0.9)</f>
        <v>0.165906316336148</v>
      </c>
      <c r="K6" s="1" t="n">
        <f aca="false">G6+H6</f>
        <v>4.94677090010305</v>
      </c>
      <c r="L6" s="1" t="n">
        <f aca="false">K6/(C6)</f>
        <v>57.4416834561856</v>
      </c>
    </row>
    <row r="7" customFormat="false" ht="12.8" hidden="false" customHeight="false" outlineLevel="0" collapsed="false">
      <c r="A7" s="1" t="n">
        <v>1</v>
      </c>
      <c r="B7" s="1" t="n">
        <v>0.1</v>
      </c>
      <c r="C7" s="1" t="n">
        <v>0.0880688658587399</v>
      </c>
      <c r="D7" s="1" t="n">
        <f aca="false">C7*0.9/0.0000010035</f>
        <v>78985.5299181524</v>
      </c>
      <c r="E7" s="1" t="n">
        <f aca="false">2*B7*A7/C7</f>
        <v>2.2709501030795</v>
      </c>
      <c r="F7" s="1" t="n">
        <v>0.0535793357933579</v>
      </c>
      <c r="G7" s="1" t="n">
        <v>4.77142147916711</v>
      </c>
      <c r="H7" s="1" t="n">
        <v>0.0535913312693498</v>
      </c>
      <c r="I7" s="1" t="n">
        <f aca="false">F7/C7</f>
        <v>0.608379990714287</v>
      </c>
      <c r="J7" s="1" t="n">
        <f aca="false">I7/(0.5*998.3*C7^2*0.9)</f>
        <v>0.17460494123031</v>
      </c>
      <c r="K7" s="1" t="n">
        <f aca="false">G7+H7</f>
        <v>4.82501281043646</v>
      </c>
      <c r="L7" s="1" t="n">
        <f aca="false">K7/(C7)</f>
        <v>54.7868166961029</v>
      </c>
    </row>
    <row r="8" customFormat="false" ht="12.8" hidden="false" customHeight="false" outlineLevel="0" collapsed="false">
      <c r="A8" s="1" t="n">
        <v>1.5</v>
      </c>
      <c r="B8" s="1" t="n">
        <v>0.05</v>
      </c>
      <c r="C8" s="1" t="n">
        <v>0.0901543453399409</v>
      </c>
      <c r="D8" s="1" t="n">
        <f aca="false">C8*0.9/0.0000010035</f>
        <v>80855.915103086</v>
      </c>
      <c r="E8" s="1" t="n">
        <f aca="false">2*B8*A8/C8</f>
        <v>1.66381331298455</v>
      </c>
      <c r="F8" s="1" t="n">
        <v>0.0575645756457565</v>
      </c>
      <c r="G8" s="1" t="n">
        <v>5.05597820649372</v>
      </c>
      <c r="H8" s="1" t="n">
        <v>0.0576160990712074</v>
      </c>
      <c r="I8" s="1" t="n">
        <f aca="false">F8/C8</f>
        <v>0.638511382104771</v>
      </c>
      <c r="J8" s="1" t="n">
        <f aca="false">I8/(0.5*998.3*C8^2*0.9)</f>
        <v>0.174872585180465</v>
      </c>
      <c r="K8" s="1" t="n">
        <f aca="false">G8+H8</f>
        <v>5.11359430556493</v>
      </c>
      <c r="L8" s="1" t="n">
        <f aca="false">K8/(C8)</f>
        <v>56.7204418853393</v>
      </c>
    </row>
    <row r="9" customFormat="false" ht="12.8" hidden="false" customHeight="false" outlineLevel="0" collapsed="false">
      <c r="A9" s="1" t="n">
        <v>2</v>
      </c>
      <c r="B9" s="1" t="n">
        <v>0.05</v>
      </c>
      <c r="C9" s="1" t="n">
        <v>0.0921073768384471</v>
      </c>
      <c r="D9" s="1" t="n">
        <f aca="false">C9*0.9/0.0000010035</f>
        <v>82607.5128595938</v>
      </c>
      <c r="E9" s="1" t="n">
        <f aca="false">2*B9*A9/C9</f>
        <v>2.17137874147467</v>
      </c>
      <c r="F9" s="1" t="n">
        <v>0.0604428044280443</v>
      </c>
      <c r="G9" s="1" t="n">
        <v>5.00380955758219</v>
      </c>
      <c r="H9" s="1" t="n">
        <v>0.0610216718266253</v>
      </c>
      <c r="I9" s="1" t="n">
        <f aca="false">F9/C9</f>
        <v>0.656221103050831</v>
      </c>
      <c r="J9" s="1" t="n">
        <f aca="false">I9/(0.5*998.3*C9^2*0.9)</f>
        <v>0.17218201246207</v>
      </c>
      <c r="K9" s="1" t="n">
        <f aca="false">G9+H9</f>
        <v>5.06483122940882</v>
      </c>
      <c r="L9" s="1" t="n">
        <f aca="false">K9/(C9)</f>
        <v>54.9883343034765</v>
      </c>
    </row>
    <row r="10" customFormat="false" ht="12.8" hidden="false" customHeight="false" outlineLevel="0" collapsed="false">
      <c r="A10" s="1" t="n">
        <v>1</v>
      </c>
      <c r="B10" s="1" t="n">
        <v>0.15</v>
      </c>
      <c r="C10" s="1" t="n">
        <v>0.142940274293211</v>
      </c>
      <c r="D10" s="1" t="n">
        <f aca="false">C10*0.9/0.0000010035</f>
        <v>128197.55541992</v>
      </c>
      <c r="E10" s="1" t="n">
        <f aca="false">2*B10*A10/C10</f>
        <v>2.09877867860121</v>
      </c>
      <c r="F10" s="1" t="n">
        <v>0.115571955719557</v>
      </c>
      <c r="G10" s="1" t="n">
        <v>5.41810907644824</v>
      </c>
      <c r="H10" s="1" t="n">
        <v>0.115356037151702</v>
      </c>
      <c r="I10" s="1" t="n">
        <f aca="false">F10/C10</f>
        <v>0.808533188361499</v>
      </c>
      <c r="J10" s="1" t="n">
        <f aca="false">I10/(0.5*998.3*C10^2*0.9)</f>
        <v>0.0880876540832522</v>
      </c>
      <c r="K10" s="1" t="n">
        <f aca="false">G10+H10</f>
        <v>5.53346511359994</v>
      </c>
      <c r="L10" s="1" t="n">
        <f aca="false">K10/(C10)</f>
        <v>38.711728664024</v>
      </c>
    </row>
    <row r="14" customFormat="false" ht="13.8" hidden="false" customHeight="false" outlineLevel="0" collapsed="false">
      <c r="E14" s="0"/>
    </row>
    <row r="15" customFormat="false" ht="13.8" hidden="false" customHeight="false" outlineLevel="0" collapsed="false">
      <c r="E15" s="0"/>
    </row>
    <row r="16" customFormat="false" ht="13.8" hidden="false" customHeight="false" outlineLevel="0" collapsed="false">
      <c r="D16" s="0"/>
      <c r="E16" s="0"/>
    </row>
    <row r="17" customFormat="false" ht="13.8" hidden="false" customHeight="false" outlineLevel="0" collapsed="false">
      <c r="D17" s="0"/>
      <c r="E17" s="0"/>
    </row>
    <row r="18" customFormat="false" ht="13.8" hidden="false" customHeight="false" outlineLevel="0" collapsed="false">
      <c r="D18" s="0"/>
    </row>
    <row r="19" customFormat="false" ht="13.8" hidden="false" customHeight="false" outlineLevel="0" collapsed="false">
      <c r="D1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8.68359375" defaultRowHeight="13.8" zeroHeight="false" outlineLevelRow="0" outlineLevelCol="0"/>
  <cols>
    <col collapsed="false" customWidth="true" hidden="false" outlineLevel="0" max="5" min="1" style="1" width="11.99"/>
    <col collapsed="false" customWidth="true" hidden="false" outlineLevel="0" max="6" min="6" style="1" width="16.29"/>
    <col collapsed="false" customWidth="true" hidden="false" outlineLevel="0" max="7" min="7" style="1" width="16.07"/>
    <col collapsed="false" customWidth="true" hidden="false" outlineLevel="0" max="10" min="8" style="1" width="11.99"/>
    <col collapsed="false" customWidth="true" hidden="false" outlineLevel="0" max="12" min="11" style="1" width="16"/>
    <col collapsed="false" customWidth="true" hidden="false" outlineLevel="0" max="13" min="13" style="1" width="14.28"/>
    <col collapsed="false" customWidth="true" hidden="false" outlineLevel="0" max="15" min="14" style="1" width="11.42"/>
    <col collapsed="false" customWidth="false" hidden="false" outlineLevel="0" max="1023" min="16" style="1" width="8.69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11</v>
      </c>
      <c r="I1" s="2" t="s">
        <v>10</v>
      </c>
      <c r="J1" s="2" t="s">
        <v>6</v>
      </c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1" t="n">
        <f aca="false">(E2*C2/(B2))</f>
        <v>0.159635325895176</v>
      </c>
      <c r="B2" s="1" t="n">
        <v>2.47708149086495</v>
      </c>
      <c r="C2" s="1" t="n">
        <v>0.347806392278595</v>
      </c>
      <c r="D2" s="1" t="n">
        <f aca="false">C2*0.255/0.0000010035</f>
        <v>88381.2954968029</v>
      </c>
      <c r="E2" s="1" t="n">
        <v>1.13692479448852</v>
      </c>
      <c r="F2" s="1" t="n">
        <v>0.0606304347826083</v>
      </c>
      <c r="G2" s="1" t="n">
        <f aca="false">F2/(0.5*998.3*C2^2*0.225)</f>
        <v>0.00446274394981397</v>
      </c>
      <c r="H2" s="1" t="n">
        <v>5.69942196531791</v>
      </c>
      <c r="I2" s="1" t="n">
        <f aca="false">H2*C2</f>
        <v>1.9822953918306</v>
      </c>
      <c r="J2" s="1" t="n">
        <f aca="false">I2 - (F2*C2)</f>
        <v>1.96120773904658</v>
      </c>
    </row>
    <row r="3" customFormat="false" ht="13.8" hidden="false" customHeight="false" outlineLevel="0" collapsed="false">
      <c r="A3" s="1" t="n">
        <f aca="false">(E3*C3/(B3))</f>
        <v>0.15370816136477</v>
      </c>
      <c r="B3" s="1" t="n">
        <v>3.73670236234677</v>
      </c>
      <c r="C3" s="1" t="n">
        <v>0.769840810731843</v>
      </c>
      <c r="D3" s="1" t="n">
        <f aca="false">C3*0.255/0.0000010035</f>
        <v>195624.720215864</v>
      </c>
      <c r="E3" s="1" t="n">
        <v>0.746078464114809</v>
      </c>
      <c r="F3" s="1" t="n">
        <v>0.121108695652173</v>
      </c>
      <c r="G3" s="1" t="n">
        <f aca="false">F3/(0.5*998.3*C3^2*0.225)</f>
        <v>0.00181953273326566</v>
      </c>
      <c r="H3" s="1" t="n">
        <v>4.90173410404624</v>
      </c>
      <c r="I3" s="1" t="n">
        <f aca="false">H3*C3</f>
        <v>3.77355495665088</v>
      </c>
      <c r="J3" s="1" t="n">
        <f aca="false">I3 - (F3*C3)</f>
        <v>3.68032054020334</v>
      </c>
    </row>
    <row r="4" customFormat="false" ht="13.8" hidden="false" customHeight="false" outlineLevel="0" collapsed="false">
      <c r="A4" s="1" t="n">
        <f aca="false">(E4*C4/(B4))</f>
        <v>0.160238281319603</v>
      </c>
      <c r="B4" s="1" t="n">
        <v>5.54692436058585</v>
      </c>
      <c r="C4" s="1" t="n">
        <v>1.57766114530776</v>
      </c>
      <c r="D4" s="1" t="n">
        <f aca="false">C4*0.255/0.0000010035</f>
        <v>400900.440511688</v>
      </c>
      <c r="E4" s="1" t="n">
        <v>0.563384367291828</v>
      </c>
      <c r="F4" s="1" t="n">
        <v>0.377546195652173</v>
      </c>
      <c r="G4" s="1" t="n">
        <f aca="false">F4/(0.5*998.3*C4^2*0.225)</f>
        <v>0.00135060715215662</v>
      </c>
      <c r="H4" s="1" t="n">
        <v>3.90751445086705</v>
      </c>
      <c r="I4" s="1" t="n">
        <f aca="false">H4*C4</f>
        <v>6.16473372386153</v>
      </c>
      <c r="J4" s="1" t="n">
        <f aca="false">I4 - (F4*C4)</f>
        <v>5.56909376042234</v>
      </c>
    </row>
    <row r="5" customFormat="false" ht="13.8" hidden="false" customHeight="false" outlineLevel="0" collapsed="false">
      <c r="A5" s="1" t="n">
        <f aca="false">(E5*C5/(B5))</f>
        <v>0.155697528914722</v>
      </c>
      <c r="B5" s="1" t="n">
        <v>6.91600109028372</v>
      </c>
      <c r="C5" s="1" t="n">
        <v>2.203082502711</v>
      </c>
      <c r="D5" s="1" t="n">
        <f aca="false">C5*0.255/0.0000010035</f>
        <v>559826.644934036</v>
      </c>
      <c r="E5" s="1" t="n">
        <v>0.488771654444916</v>
      </c>
      <c r="F5" s="1" t="n">
        <v>0.913956521739129</v>
      </c>
      <c r="G5" s="1" t="n">
        <f aca="false">F5/(0.5*998.3*C5^2*0.225)</f>
        <v>0.00167668091184742</v>
      </c>
      <c r="H5" s="1" t="n">
        <v>4.17341040462427</v>
      </c>
      <c r="I5" s="1" t="n">
        <f aca="false">H5*C5</f>
        <v>9.19436743905976</v>
      </c>
      <c r="J5" s="1" t="n">
        <f aca="false">I5 - (F5*C5)</f>
        <v>7.18084581777768</v>
      </c>
    </row>
    <row r="6" customFormat="false" ht="13.8" hidden="false" customHeight="false" outlineLevel="0" collapsed="false">
      <c r="A6" s="1" t="n">
        <f aca="false">(E6*C6/(B6))</f>
        <v>0.153710937257</v>
      </c>
      <c r="B6" s="1" t="n">
        <v>8.56166868316865</v>
      </c>
      <c r="C6" s="1" t="n">
        <v>2.77623985457654</v>
      </c>
      <c r="D6" s="1" t="n">
        <f aca="false">C6*0.255/0.0000010035</f>
        <v>705472.010878941</v>
      </c>
      <c r="E6" s="1" t="n">
        <v>0.474030410450431</v>
      </c>
      <c r="F6" s="1" t="n">
        <v>1.43036684782608</v>
      </c>
      <c r="G6" s="1" t="n">
        <f aca="false">F6/(0.5*998.3*C6^2*0.225)</f>
        <v>0.0016524178328551</v>
      </c>
      <c r="H6" s="1" t="n">
        <v>4.69364161849711</v>
      </c>
      <c r="I6" s="1" t="n">
        <f aca="false">H6*C6</f>
        <v>13.0306749243708</v>
      </c>
      <c r="J6" s="1" t="n">
        <f aca="false">I6 - (F6*C6)</f>
        <v>9.05963347477103</v>
      </c>
    </row>
    <row r="7" customFormat="false" ht="13.8" hidden="false" customHeight="false" outlineLevel="0" collapsed="false">
      <c r="A7" s="1" t="n">
        <f aca="false">(E7*C7/(B7))</f>
        <v>0.131205727799805</v>
      </c>
      <c r="B7" s="1" t="n">
        <v>9.9041020944821</v>
      </c>
      <c r="C7" s="1" t="n">
        <v>3.21389170501942</v>
      </c>
      <c r="D7" s="1" t="n">
        <f aca="false">C7*0.255/0.0000010035</f>
        <v>816683.99081211</v>
      </c>
      <c r="E7" s="1" t="n">
        <v>0.404330650432492</v>
      </c>
      <c r="F7" s="1" t="n">
        <v>1.90677989130434</v>
      </c>
      <c r="G7" s="1" t="n">
        <f aca="false">F7/(0.5*998.3*C7^2*0.225)</f>
        <v>0.00164370733140676</v>
      </c>
      <c r="H7" s="1" t="n">
        <v>5.36416184971098</v>
      </c>
      <c r="I7" s="1" t="n">
        <f aca="false">H7*C7</f>
        <v>17.2398352731677</v>
      </c>
      <c r="J7" s="1" t="n">
        <f aca="false">I7 - (F7*C7)</f>
        <v>11.1116511972069</v>
      </c>
    </row>
    <row r="8" customFormat="false" ht="13.8" hidden="false" customHeight="false" outlineLevel="0" collapsed="false">
      <c r="A8" s="1" t="n">
        <f aca="false">(E8*C8/(B8))</f>
        <v>0.121460655621505</v>
      </c>
      <c r="B8" s="1" t="n">
        <v>11.5888081198684</v>
      </c>
      <c r="C8" s="1" t="n">
        <v>3.36974688161205</v>
      </c>
      <c r="D8" s="1" t="n">
        <f aca="false">C8*0.255/0.0000010035</f>
        <v>856288.445252688</v>
      </c>
      <c r="E8" s="1" t="n">
        <v>0.417712155115243</v>
      </c>
      <c r="F8" s="1" t="n">
        <v>2.35117391304347</v>
      </c>
      <c r="G8" s="1" t="n">
        <f aca="false">F8/(0.5*998.3*C8^2*0.225)</f>
        <v>0.00184364203188275</v>
      </c>
      <c r="H8" s="1" t="n">
        <v>6.18497109826589</v>
      </c>
      <c r="I8" s="1" t="n">
        <f aca="false">H8*C8</f>
        <v>20.8417870712421</v>
      </c>
      <c r="J8" s="1" t="n">
        <f aca="false">I8 - (F8*C8)</f>
        <v>12.9189261096363</v>
      </c>
    </row>
    <row r="9" customFormat="false" ht="13.8" hidden="false" customHeight="false" outlineLevel="0" collapsed="false">
      <c r="A9" s="1" t="n">
        <f aca="false">(E9*C9/(B9))</f>
        <v>0.117786623992734</v>
      </c>
      <c r="B9" s="1" t="n">
        <v>13.3830523630331</v>
      </c>
      <c r="C9" s="1" t="n">
        <v>3.7133406803292</v>
      </c>
      <c r="D9" s="1" t="n">
        <f aca="false">C9*0.255/0.0000010035</f>
        <v>943599.276017883</v>
      </c>
      <c r="E9" s="1" t="n">
        <v>0.424508466166346</v>
      </c>
      <c r="F9" s="1" t="n">
        <v>2.74755978260869</v>
      </c>
      <c r="G9" s="1" t="n">
        <f aca="false">F9/(0.5*998.3*C9^2*0.225)</f>
        <v>0.00177420568471583</v>
      </c>
      <c r="H9" s="1" t="n">
        <v>6.97109826589595</v>
      </c>
      <c r="I9" s="1" t="n">
        <f aca="false">H9*C9</f>
        <v>25.8860627773238</v>
      </c>
      <c r="J9" s="1" t="n">
        <f aca="false">I9 - (F9*C9)</f>
        <v>15.6834372649265</v>
      </c>
    </row>
    <row r="10" customFormat="false" ht="13.8" hidden="false" customHeight="false" outlineLevel="0" collapsed="false">
      <c r="A10" s="1" t="n">
        <f aca="false">(E10*C10/(B10))</f>
        <v>0.118850804184852</v>
      </c>
      <c r="B10" s="1" t="n">
        <v>14.7724444514166</v>
      </c>
      <c r="C10" s="1" t="n">
        <v>3.97884388744977</v>
      </c>
      <c r="D10" s="1" t="n">
        <f aca="false">C10*0.255/0.0000010035</f>
        <v>1011066.45869426</v>
      </c>
      <c r="E10" s="1" t="n">
        <v>0.441263078545222</v>
      </c>
      <c r="F10" s="1" t="n">
        <v>3.17995380434782</v>
      </c>
      <c r="G10" s="1" t="n">
        <f aca="false">F10/(0.5*998.3*C10^2*0.225)</f>
        <v>0.00178851842324652</v>
      </c>
      <c r="H10" s="1" t="n">
        <v>8.49710982658959</v>
      </c>
      <c r="I10" s="1" t="n">
        <f aca="false">H10*C10</f>
        <v>33.8086734945154</v>
      </c>
      <c r="J10" s="1" t="n">
        <f aca="false">I10 - (F10*C10)</f>
        <v>21.1561337377134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LibreOffice/7.2.5.2.0$Linux_X86_64 LibreOffice_project/20$Build-2</Application>
  <AppVersion>15.0000</AppVersion>
  <Company>University of Canterbury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2020-09-01T01:53:47Z</dcterms:created>
  <dc:creator>Michael Coe</dc:creator>
  <dc:description/>
  <dc:language>en-NZ</dc:language>
  <cp:lastModifiedBy/>
  <dcterms:modified xsi:type="dcterms:W3CDTF">2022-02-06T18:06:35Z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