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baa57682530716/Desktop/Mapping/Crusader Kings/"/>
    </mc:Choice>
  </mc:AlternateContent>
  <xr:revisionPtr revIDLastSave="32" documentId="8_{61EB2A75-3999-42FD-A046-6A5DB3A46D37}" xr6:coauthVersionLast="46" xr6:coauthVersionMax="46" xr10:uidLastSave="{6EBAE68A-B419-4C61-8210-885EA9CD1121}"/>
  <bookViews>
    <workbookView xWindow="22932" yWindow="-108" windowWidth="23256" windowHeight="14976" xr2:uid="{92E4C457-D108-4D10-A593-E429BDE87694}"/>
  </bookViews>
  <sheets>
    <sheet name="Duchy HP" sheetId="1" r:id="rId1"/>
    <sheet name="Death Table Duchies" sheetId="3" r:id="rId2"/>
    <sheet name="Spawns" sheetId="5" r:id="rId3"/>
    <sheet name="Sheet2" sheetId="2" r:id="rId4"/>
    <sheet name="NPA Buttons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D12" i="5" l="1"/>
  <c r="B12" i="5"/>
  <c r="C12" i="5"/>
  <c r="E12" i="5"/>
  <c r="E18" i="5"/>
  <c r="D18" i="5"/>
  <c r="C18" i="5"/>
  <c r="B18" i="5"/>
  <c r="E17" i="5"/>
  <c r="D17" i="5"/>
  <c r="C17" i="5"/>
  <c r="B17" i="5"/>
  <c r="E7" i="5"/>
  <c r="D7" i="5"/>
  <c r="C7" i="5"/>
  <c r="B7" i="5"/>
  <c r="F18" i="5" l="1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D5" i="3" l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B2" i="1" l="1"/>
</calcChain>
</file>

<file path=xl/sharedStrings.xml><?xml version="1.0" encoding="utf-8"?>
<sst xmlns="http://schemas.openxmlformats.org/spreadsheetml/2006/main" count="93" uniqueCount="87">
  <si>
    <t>Duchy HP:</t>
  </si>
  <si>
    <t>Base Level HP (*.087)</t>
  </si>
  <si>
    <t>Integers:</t>
  </si>
  <si>
    <t>Levels:</t>
  </si>
  <si>
    <t>Militia</t>
  </si>
  <si>
    <t>Barracks</t>
  </si>
  <si>
    <t>Stables</t>
  </si>
  <si>
    <t>Building:</t>
  </si>
  <si>
    <t>Castle</t>
  </si>
  <si>
    <t>5-9</t>
  </si>
  <si>
    <t>Town:</t>
  </si>
  <si>
    <t>Kills (inf.)</t>
  </si>
  <si>
    <t>War</t>
  </si>
  <si>
    <t>Peace</t>
  </si>
  <si>
    <t>Marriage</t>
  </si>
  <si>
    <t>Fabricate Claims</t>
  </si>
  <si>
    <t>Cancel</t>
  </si>
  <si>
    <t>Raise Relations</t>
  </si>
  <si>
    <t>Send Tribute</t>
  </si>
  <si>
    <t>Alliance</t>
  </si>
  <si>
    <t>Scheme</t>
  </si>
  <si>
    <t>Usurp Title</t>
  </si>
  <si>
    <t>Divorce</t>
  </si>
  <si>
    <t>Holy War</t>
  </si>
  <si>
    <t>De Jure Claim</t>
  </si>
  <si>
    <t>County Conquest</t>
  </si>
  <si>
    <t>Tribute</t>
  </si>
  <si>
    <t>Index</t>
  </si>
  <si>
    <t>Unit</t>
  </si>
  <si>
    <t>Name</t>
  </si>
  <si>
    <t>Lancaster</t>
  </si>
  <si>
    <t>Wales</t>
  </si>
  <si>
    <t>Bedford</t>
  </si>
  <si>
    <t>Cornwall</t>
  </si>
  <si>
    <t>Northumberland</t>
  </si>
  <si>
    <t>Lothian</t>
  </si>
  <si>
    <t>Albany</t>
  </si>
  <si>
    <t>Galloway</t>
  </si>
  <si>
    <t>Hebrides</t>
  </si>
  <si>
    <t>Morway</t>
  </si>
  <si>
    <t>Normandy</t>
  </si>
  <si>
    <t>Ulster</t>
  </si>
  <si>
    <t>Connacht</t>
  </si>
  <si>
    <t>Munster</t>
  </si>
  <si>
    <t>Occupied Duchy:</t>
  </si>
  <si>
    <t>Offset:</t>
  </si>
  <si>
    <t>?</t>
  </si>
  <si>
    <t>Player</t>
  </si>
  <si>
    <t>File</t>
  </si>
  <si>
    <t>File Open</t>
  </si>
  <si>
    <t>Create/Copy Triggers</t>
  </si>
  <si>
    <t>Redo copy/Copy back</t>
  </si>
  <si>
    <t>Duchy Spawn:</t>
  </si>
  <si>
    <t>Base:</t>
  </si>
  <si>
    <t>Zergling</t>
  </si>
  <si>
    <t>Zealot</t>
  </si>
  <si>
    <t>Ghost</t>
  </si>
  <si>
    <t>Firebat</t>
  </si>
  <si>
    <t>Militia Hall + 1</t>
  </si>
  <si>
    <t>Militia Hall + 2</t>
  </si>
  <si>
    <t>Militia Hall + 3</t>
  </si>
  <si>
    <t>Militia Hall + 4</t>
  </si>
  <si>
    <t>Cumulative:</t>
  </si>
  <si>
    <t>Barracks + 1</t>
  </si>
  <si>
    <t>Barracks + 2</t>
  </si>
  <si>
    <t>Barracks + 3</t>
  </si>
  <si>
    <t>Barracks + 4</t>
  </si>
  <si>
    <t>Stables + 1</t>
  </si>
  <si>
    <t>Stables + 2</t>
  </si>
  <si>
    <t>Stables + 3</t>
  </si>
  <si>
    <t>Stables + 4</t>
  </si>
  <si>
    <t>TOTAL:</t>
  </si>
  <si>
    <t>Norfolk</t>
  </si>
  <si>
    <t>4-9</t>
  </si>
  <si>
    <t>0-5</t>
  </si>
  <si>
    <t>2-7</t>
  </si>
  <si>
    <t>Condition HP</t>
  </si>
  <si>
    <t>Action HP</t>
  </si>
  <si>
    <t>Condition Kills</t>
  </si>
  <si>
    <t>Action Kills</t>
  </si>
  <si>
    <t>HP:</t>
  </si>
  <si>
    <t>Original Player</t>
  </si>
  <si>
    <t>Conquering Player</t>
  </si>
  <si>
    <t>1-9</t>
  </si>
  <si>
    <t>Siege</t>
  </si>
  <si>
    <t xml:space="preserve">Town </t>
  </si>
  <si>
    <t>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</si>
</sst>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 vertical="center"/>
    </xf>
    <xf numFmtId="0" fontId="0" fillId="4" borderId="0" xfId="0" applyFill="1"/>
    <xf numFmtId="0" fontId="0" fillId="3" borderId="0" xfId="0" applyFill="1"/>
    <xf numFmtId="0" fontId="0" fillId="7" borderId="0" xfId="0" applyFill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6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1" fillId="5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right"/>
    </xf>
    <xf numFmtId="0" fontId="0" fillId="5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2" borderId="8" xfId="0" applyFill="1" applyBorder="1"/>
    <xf numFmtId="0" fontId="0" fillId="0" borderId="8" xfId="0" applyBorder="1"/>
    <xf numFmtId="49" fontId="1" fillId="2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8" borderId="3" xfId="0" applyNumberFormat="1" applyFont="1" applyFill="1" applyBorder="1" applyAlignment="1">
      <alignment horizontal="center"/>
    </xf>
    <xf numFmtId="0" fontId="1" fillId="8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99C9B-154D-4D15-A9B9-5300B27EA642}">
  <dimension ref="A1:G15"/>
  <sheetViews>
    <sheetView tabSelected="1" zoomScale="145" zoomScaleNormal="145" workbookViewId="0">
      <selection activeCell="C7" sqref="C7"/>
    </sheetView>
  </sheetViews>
  <sheetFormatPr defaultRowHeight="15" x14ac:dyDescent="0.25"/>
  <cols>
    <col min="1" max="1" width="8.85546875" customWidth="1"/>
    <col min="2" max="3" width="9.140625" customWidth="1"/>
  </cols>
  <sheetData>
    <row r="1" spans="1:7" x14ac:dyDescent="0.25">
      <c r="A1" s="5" t="s">
        <v>0</v>
      </c>
      <c r="B1" s="4">
        <v>52000</v>
      </c>
    </row>
    <row r="2" spans="1:7" ht="38.25" x14ac:dyDescent="0.25">
      <c r="A2" s="5" t="s">
        <v>1</v>
      </c>
      <c r="B2" s="4">
        <f>B1*0.87</f>
        <v>45240</v>
      </c>
    </row>
    <row r="4" spans="1:7" x14ac:dyDescent="0.25">
      <c r="A4" s="1" t="s">
        <v>2</v>
      </c>
      <c r="B4" s="6">
        <v>4</v>
      </c>
      <c r="C4" s="6" t="s">
        <v>9</v>
      </c>
      <c r="D4" s="6" t="s">
        <v>75</v>
      </c>
      <c r="E4" s="6" t="s">
        <v>73</v>
      </c>
      <c r="F4" s="6" t="s">
        <v>74</v>
      </c>
    </row>
    <row r="5" spans="1:7" x14ac:dyDescent="0.25">
      <c r="A5" s="2" t="s">
        <v>3</v>
      </c>
      <c r="B5" s="3">
        <v>0</v>
      </c>
      <c r="C5" s="3">
        <v>4</v>
      </c>
      <c r="D5" s="3">
        <v>5</v>
      </c>
      <c r="E5" s="3">
        <v>5</v>
      </c>
      <c r="F5" s="3">
        <v>5</v>
      </c>
    </row>
    <row r="6" spans="1:7" x14ac:dyDescent="0.25">
      <c r="A6" s="2" t="s">
        <v>7</v>
      </c>
      <c r="B6" s="4" t="s">
        <v>84</v>
      </c>
      <c r="C6" s="4" t="s">
        <v>8</v>
      </c>
      <c r="D6" s="4" t="s">
        <v>6</v>
      </c>
      <c r="E6" s="4" t="s">
        <v>5</v>
      </c>
      <c r="F6" s="4" t="s">
        <v>4</v>
      </c>
    </row>
    <row r="8" spans="1:7" x14ac:dyDescent="0.25">
      <c r="A8" t="s">
        <v>10</v>
      </c>
      <c r="B8" t="s">
        <v>11</v>
      </c>
    </row>
    <row r="10" spans="1:7" x14ac:dyDescent="0.25">
      <c r="A10" t="s">
        <v>44</v>
      </c>
    </row>
    <row r="12" spans="1:7" x14ac:dyDescent="0.25">
      <c r="A12" t="s">
        <v>80</v>
      </c>
    </row>
    <row r="13" spans="1:7" x14ac:dyDescent="0.25">
      <c r="A13" s="37" t="s">
        <v>2</v>
      </c>
      <c r="B13" s="39" t="s">
        <v>86</v>
      </c>
      <c r="C13" s="39"/>
      <c r="D13" s="39" t="s">
        <v>83</v>
      </c>
      <c r="E13" s="39"/>
      <c r="F13" s="41" t="s">
        <v>83</v>
      </c>
      <c r="G13" s="42"/>
    </row>
    <row r="14" spans="1:7" x14ac:dyDescent="0.25">
      <c r="A14" s="38" t="s">
        <v>3</v>
      </c>
      <c r="B14" s="40">
        <v>0</v>
      </c>
      <c r="C14" s="40"/>
      <c r="D14" s="40">
        <v>0</v>
      </c>
      <c r="E14" s="40"/>
      <c r="F14" s="45">
        <v>0</v>
      </c>
      <c r="G14" s="46"/>
    </row>
    <row r="15" spans="1:7" x14ac:dyDescent="0.25">
      <c r="A15" s="38"/>
      <c r="B15" s="36" t="s">
        <v>85</v>
      </c>
      <c r="C15" s="36"/>
      <c r="D15" s="36" t="s">
        <v>82</v>
      </c>
      <c r="E15" s="36"/>
      <c r="F15" s="43" t="s">
        <v>81</v>
      </c>
      <c r="G15" s="44"/>
    </row>
  </sheetData>
  <mergeCells count="9">
    <mergeCell ref="D13:E13"/>
    <mergeCell ref="D14:E14"/>
    <mergeCell ref="D15:E15"/>
    <mergeCell ref="F13:G13"/>
    <mergeCell ref="F14:G14"/>
    <mergeCell ref="F15:G15"/>
    <mergeCell ref="B13:C13"/>
    <mergeCell ref="B14:C14"/>
    <mergeCell ref="B15:C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7BBFC-6C71-4CA4-82E4-CB79EBCBD9A8}">
  <dimension ref="A1:I16"/>
  <sheetViews>
    <sheetView zoomScale="145" zoomScaleNormal="145" workbookViewId="0">
      <selection activeCell="D2" sqref="D2"/>
    </sheetView>
  </sheetViews>
  <sheetFormatPr defaultRowHeight="15" x14ac:dyDescent="0.25"/>
  <cols>
    <col min="1" max="2" width="6.5703125" customWidth="1"/>
    <col min="3" max="3" width="13.28515625" customWidth="1"/>
    <col min="4" max="4" width="12" customWidth="1"/>
    <col min="5" max="5" width="16.42578125" customWidth="1"/>
    <col min="6" max="6" width="12.140625" customWidth="1"/>
    <col min="7" max="7" width="18.5703125" style="12" customWidth="1"/>
  </cols>
  <sheetData>
    <row r="1" spans="1:9" x14ac:dyDescent="0.25">
      <c r="A1" s="31" t="s">
        <v>27</v>
      </c>
      <c r="B1" s="31" t="s">
        <v>28</v>
      </c>
      <c r="C1" s="32" t="s">
        <v>76</v>
      </c>
      <c r="D1" s="32" t="s">
        <v>77</v>
      </c>
      <c r="E1" s="32" t="s">
        <v>78</v>
      </c>
      <c r="F1" s="32" t="s">
        <v>79</v>
      </c>
      <c r="G1" s="31" t="s">
        <v>29</v>
      </c>
      <c r="H1" s="20"/>
      <c r="I1" s="20"/>
    </row>
    <row r="2" spans="1:9" x14ac:dyDescent="0.25">
      <c r="A2" s="17">
        <v>0</v>
      </c>
      <c r="B2" s="18">
        <v>1</v>
      </c>
      <c r="C2" s="19">
        <v>19027</v>
      </c>
      <c r="D2" s="19">
        <v>1585</v>
      </c>
      <c r="E2">
        <v>19060</v>
      </c>
      <c r="F2" s="19">
        <v>1588</v>
      </c>
      <c r="G2" s="29" t="s">
        <v>32</v>
      </c>
      <c r="H2" s="20"/>
      <c r="I2" s="19"/>
    </row>
    <row r="3" spans="1:9" x14ac:dyDescent="0.25">
      <c r="A3" s="25">
        <v>1</v>
      </c>
      <c r="B3" s="26">
        <v>2</v>
      </c>
      <c r="C3" s="27">
        <v>161743</v>
      </c>
      <c r="D3" s="27">
        <v>13478</v>
      </c>
      <c r="E3" s="24">
        <v>161776</v>
      </c>
      <c r="F3" s="27">
        <v>13481</v>
      </c>
      <c r="G3" s="28" t="s">
        <v>33</v>
      </c>
      <c r="H3" s="20"/>
      <c r="I3" s="20"/>
    </row>
    <row r="4" spans="1:9" x14ac:dyDescent="0.25">
      <c r="A4" s="25">
        <v>2</v>
      </c>
      <c r="B4" s="26">
        <v>3</v>
      </c>
      <c r="C4" s="27">
        <f>C3-84</f>
        <v>161659</v>
      </c>
      <c r="D4" s="27">
        <f>D3-7</f>
        <v>13471</v>
      </c>
      <c r="E4" s="27">
        <v>161692</v>
      </c>
      <c r="F4" s="27">
        <v>13474</v>
      </c>
      <c r="G4" s="28" t="s">
        <v>31</v>
      </c>
      <c r="H4" s="20"/>
      <c r="I4" s="20"/>
    </row>
    <row r="5" spans="1:9" x14ac:dyDescent="0.25">
      <c r="A5" s="25">
        <v>3</v>
      </c>
      <c r="B5" s="26">
        <v>4</v>
      </c>
      <c r="C5" s="27">
        <f>C4-84</f>
        <v>161575</v>
      </c>
      <c r="D5" s="27">
        <f>D4-7</f>
        <v>13464</v>
      </c>
      <c r="E5" s="27">
        <f>E4-84</f>
        <v>161608</v>
      </c>
      <c r="F5" s="27">
        <f>F4-7</f>
        <v>13467</v>
      </c>
      <c r="G5" s="28" t="s">
        <v>30</v>
      </c>
      <c r="H5" s="20"/>
      <c r="I5" s="20"/>
    </row>
    <row r="6" spans="1:9" x14ac:dyDescent="0.25">
      <c r="A6" s="17">
        <v>4</v>
      </c>
      <c r="B6" s="18">
        <v>5</v>
      </c>
      <c r="C6" s="19">
        <f>C5-84</f>
        <v>161491</v>
      </c>
      <c r="D6" s="19">
        <f>D5-7</f>
        <v>13457</v>
      </c>
      <c r="E6" s="27">
        <f t="shared" ref="E6:E16" si="0">E5-84</f>
        <v>161524</v>
      </c>
      <c r="F6" s="19">
        <f t="shared" ref="F6:F16" si="1">F5-7</f>
        <v>13460</v>
      </c>
      <c r="G6" s="29" t="s">
        <v>72</v>
      </c>
      <c r="H6" s="20"/>
      <c r="I6" s="20"/>
    </row>
    <row r="7" spans="1:9" x14ac:dyDescent="0.25">
      <c r="A7" s="25">
        <v>5</v>
      </c>
      <c r="B7" s="26">
        <v>6</v>
      </c>
      <c r="C7" s="27">
        <f>C6-84</f>
        <v>161407</v>
      </c>
      <c r="D7" s="27">
        <f>D6-7</f>
        <v>13450</v>
      </c>
      <c r="E7" s="27">
        <f t="shared" si="0"/>
        <v>161440</v>
      </c>
      <c r="F7" s="27">
        <f t="shared" si="1"/>
        <v>13453</v>
      </c>
      <c r="G7" s="28" t="s">
        <v>34</v>
      </c>
      <c r="H7" s="19"/>
      <c r="I7" s="20"/>
    </row>
    <row r="8" spans="1:9" x14ac:dyDescent="0.25">
      <c r="A8" s="17">
        <v>6</v>
      </c>
      <c r="B8" s="18">
        <v>7</v>
      </c>
      <c r="C8" s="19">
        <f>C7-84</f>
        <v>161323</v>
      </c>
      <c r="D8" s="19">
        <f t="shared" ref="D8:D16" si="2">D7-7</f>
        <v>13443</v>
      </c>
      <c r="E8" s="27">
        <f t="shared" si="0"/>
        <v>161356</v>
      </c>
      <c r="F8" s="19">
        <f t="shared" si="1"/>
        <v>13446</v>
      </c>
      <c r="G8" s="29" t="s">
        <v>35</v>
      </c>
      <c r="H8" s="20"/>
      <c r="I8" s="20"/>
    </row>
    <row r="9" spans="1:9" x14ac:dyDescent="0.25">
      <c r="A9" s="25">
        <v>7</v>
      </c>
      <c r="B9" s="26">
        <v>8</v>
      </c>
      <c r="C9" s="27">
        <f t="shared" ref="C9:C16" si="3">C8-84</f>
        <v>161239</v>
      </c>
      <c r="D9" s="27">
        <f t="shared" si="2"/>
        <v>13436</v>
      </c>
      <c r="E9" s="27">
        <f t="shared" si="0"/>
        <v>161272</v>
      </c>
      <c r="F9" s="27">
        <f t="shared" si="1"/>
        <v>13439</v>
      </c>
      <c r="G9" s="28" t="s">
        <v>36</v>
      </c>
      <c r="H9" s="20"/>
      <c r="I9" s="20"/>
    </row>
    <row r="10" spans="1:9" x14ac:dyDescent="0.25">
      <c r="A10" s="17">
        <v>8</v>
      </c>
      <c r="B10" s="18">
        <v>9</v>
      </c>
      <c r="C10" s="19">
        <f t="shared" si="3"/>
        <v>161155</v>
      </c>
      <c r="D10" s="19">
        <f t="shared" si="2"/>
        <v>13429</v>
      </c>
      <c r="E10" s="27">
        <f t="shared" si="0"/>
        <v>161188</v>
      </c>
      <c r="F10" s="19">
        <f t="shared" si="1"/>
        <v>13432</v>
      </c>
      <c r="G10" s="29" t="s">
        <v>37</v>
      </c>
      <c r="H10" s="20"/>
      <c r="I10" s="20"/>
    </row>
    <row r="11" spans="1:9" x14ac:dyDescent="0.25">
      <c r="A11" s="25">
        <v>9</v>
      </c>
      <c r="B11" s="26">
        <v>10</v>
      </c>
      <c r="C11" s="27">
        <f t="shared" si="3"/>
        <v>161071</v>
      </c>
      <c r="D11" s="27">
        <f t="shared" si="2"/>
        <v>13422</v>
      </c>
      <c r="E11" s="27">
        <f t="shared" si="0"/>
        <v>161104</v>
      </c>
      <c r="F11" s="27">
        <f t="shared" si="1"/>
        <v>13425</v>
      </c>
      <c r="G11" s="28" t="s">
        <v>38</v>
      </c>
      <c r="H11" s="20"/>
      <c r="I11" s="20"/>
    </row>
    <row r="12" spans="1:9" x14ac:dyDescent="0.25">
      <c r="A12" s="17">
        <v>10</v>
      </c>
      <c r="B12" s="18">
        <v>11</v>
      </c>
      <c r="C12" s="19">
        <f t="shared" si="3"/>
        <v>160987</v>
      </c>
      <c r="D12" s="19">
        <f t="shared" si="2"/>
        <v>13415</v>
      </c>
      <c r="E12" s="27">
        <f t="shared" si="0"/>
        <v>161020</v>
      </c>
      <c r="F12" s="19">
        <f t="shared" si="1"/>
        <v>13418</v>
      </c>
      <c r="G12" s="29" t="s">
        <v>39</v>
      </c>
      <c r="H12" s="20"/>
      <c r="I12" s="20"/>
    </row>
    <row r="13" spans="1:9" x14ac:dyDescent="0.25">
      <c r="A13" s="25">
        <v>11</v>
      </c>
      <c r="B13" s="26">
        <v>12</v>
      </c>
      <c r="C13" s="27">
        <f t="shared" si="3"/>
        <v>160903</v>
      </c>
      <c r="D13" s="27">
        <f t="shared" si="2"/>
        <v>13408</v>
      </c>
      <c r="E13" s="27">
        <f t="shared" si="0"/>
        <v>160936</v>
      </c>
      <c r="F13" s="27">
        <f t="shared" si="1"/>
        <v>13411</v>
      </c>
      <c r="G13" s="28" t="s">
        <v>41</v>
      </c>
      <c r="H13" s="20"/>
      <c r="I13" s="20"/>
    </row>
    <row r="14" spans="1:9" x14ac:dyDescent="0.25">
      <c r="A14" s="17">
        <v>12</v>
      </c>
      <c r="B14" s="18">
        <v>13</v>
      </c>
      <c r="C14" s="19">
        <f t="shared" si="3"/>
        <v>160819</v>
      </c>
      <c r="D14" s="19">
        <f t="shared" si="2"/>
        <v>13401</v>
      </c>
      <c r="E14" s="27">
        <f t="shared" si="0"/>
        <v>160852</v>
      </c>
      <c r="F14" s="19">
        <f t="shared" si="1"/>
        <v>13404</v>
      </c>
      <c r="G14" s="29" t="s">
        <v>42</v>
      </c>
      <c r="H14" s="20"/>
      <c r="I14" s="20"/>
    </row>
    <row r="15" spans="1:9" x14ac:dyDescent="0.25">
      <c r="A15" s="25">
        <v>13</v>
      </c>
      <c r="B15" s="26">
        <v>14</v>
      </c>
      <c r="C15" s="27">
        <f t="shared" si="3"/>
        <v>160735</v>
      </c>
      <c r="D15" s="27">
        <f t="shared" si="2"/>
        <v>13394</v>
      </c>
      <c r="E15" s="27">
        <f t="shared" si="0"/>
        <v>160768</v>
      </c>
      <c r="F15" s="27">
        <f t="shared" si="1"/>
        <v>13397</v>
      </c>
      <c r="G15" s="28" t="s">
        <v>43</v>
      </c>
      <c r="H15" s="20"/>
      <c r="I15" s="20"/>
    </row>
    <row r="16" spans="1:9" x14ac:dyDescent="0.25">
      <c r="A16" s="21">
        <v>14</v>
      </c>
      <c r="B16" s="22">
        <v>15</v>
      </c>
      <c r="C16" s="23">
        <f t="shared" si="3"/>
        <v>160651</v>
      </c>
      <c r="D16" s="23">
        <f t="shared" si="2"/>
        <v>13387</v>
      </c>
      <c r="E16" s="27">
        <f t="shared" si="0"/>
        <v>160684</v>
      </c>
      <c r="F16" s="23">
        <f t="shared" si="1"/>
        <v>13390</v>
      </c>
      <c r="G16" s="30" t="s">
        <v>40</v>
      </c>
      <c r="H16" s="20"/>
      <c r="I16" s="20"/>
    </row>
  </sheetData>
  <pageMargins left="0.7" right="0.7" top="0.75" bottom="0.75" header="0.3" footer="0.3"/>
  <pageSetup orientation="portrait" r:id="rId1"/>
  <ignoredErrors>
    <ignoredError sqref="D5:D1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6858-EAEC-47B6-A6C0-FBDAE5212C95}">
  <dimension ref="A1:F18"/>
  <sheetViews>
    <sheetView workbookViewId="0">
      <selection activeCell="B19" sqref="B19"/>
    </sheetView>
  </sheetViews>
  <sheetFormatPr defaultRowHeight="15" x14ac:dyDescent="0.25"/>
  <cols>
    <col min="1" max="1" width="14.28515625" customWidth="1"/>
  </cols>
  <sheetData>
    <row r="1" spans="1:5" x14ac:dyDescent="0.25">
      <c r="A1" s="16" t="s">
        <v>52</v>
      </c>
      <c r="B1" s="16" t="s">
        <v>54</v>
      </c>
      <c r="C1" s="16" t="s">
        <v>55</v>
      </c>
      <c r="D1" s="16" t="s">
        <v>56</v>
      </c>
      <c r="E1" s="16" t="s">
        <v>57</v>
      </c>
    </row>
    <row r="2" spans="1:5" x14ac:dyDescent="0.25">
      <c r="A2" s="15" t="s">
        <v>53</v>
      </c>
      <c r="B2" s="15">
        <v>2</v>
      </c>
      <c r="C2" s="15"/>
      <c r="D2" s="15">
        <v>1</v>
      </c>
      <c r="E2" s="15">
        <v>1</v>
      </c>
    </row>
    <row r="3" spans="1:5" x14ac:dyDescent="0.25">
      <c r="A3" t="s">
        <v>58</v>
      </c>
      <c r="B3">
        <v>1</v>
      </c>
      <c r="D3">
        <v>1</v>
      </c>
    </row>
    <row r="4" spans="1:5" x14ac:dyDescent="0.25">
      <c r="A4" t="s">
        <v>59</v>
      </c>
      <c r="B4">
        <v>2</v>
      </c>
      <c r="D4">
        <v>1</v>
      </c>
    </row>
    <row r="5" spans="1:5" x14ac:dyDescent="0.25">
      <c r="A5" t="s">
        <v>60</v>
      </c>
      <c r="B5">
        <v>2</v>
      </c>
      <c r="D5">
        <v>2</v>
      </c>
      <c r="E5">
        <v>1</v>
      </c>
    </row>
    <row r="6" spans="1:5" x14ac:dyDescent="0.25">
      <c r="A6" t="s">
        <v>61</v>
      </c>
      <c r="B6">
        <v>3</v>
      </c>
      <c r="D6">
        <v>2</v>
      </c>
      <c r="E6">
        <v>1</v>
      </c>
    </row>
    <row r="7" spans="1:5" x14ac:dyDescent="0.25">
      <c r="A7" s="14" t="s">
        <v>62</v>
      </c>
      <c r="B7" s="14">
        <f>SUM(B2:B6)</f>
        <v>10</v>
      </c>
      <c r="C7" s="14">
        <f>SUM(C2:C6)</f>
        <v>0</v>
      </c>
      <c r="D7" s="14">
        <f>SUM(D2:D6)</f>
        <v>7</v>
      </c>
      <c r="E7" s="14">
        <f>SUM(E2:E6)</f>
        <v>3</v>
      </c>
    </row>
    <row r="8" spans="1:5" x14ac:dyDescent="0.25">
      <c r="A8" t="s">
        <v>63</v>
      </c>
      <c r="E8">
        <v>1</v>
      </c>
    </row>
    <row r="9" spans="1:5" x14ac:dyDescent="0.25">
      <c r="A9" t="s">
        <v>64</v>
      </c>
      <c r="C9">
        <v>1</v>
      </c>
      <c r="E9">
        <v>1</v>
      </c>
    </row>
    <row r="10" spans="1:5" x14ac:dyDescent="0.25">
      <c r="A10" t="s">
        <v>65</v>
      </c>
      <c r="C10">
        <v>2</v>
      </c>
      <c r="E10">
        <v>1</v>
      </c>
    </row>
    <row r="11" spans="1:5" x14ac:dyDescent="0.25">
      <c r="A11" t="s">
        <v>66</v>
      </c>
      <c r="C11">
        <v>3</v>
      </c>
      <c r="E11">
        <v>1</v>
      </c>
    </row>
    <row r="12" spans="1:5" x14ac:dyDescent="0.25">
      <c r="A12" s="14" t="s">
        <v>62</v>
      </c>
      <c r="B12" s="14">
        <f>SUM(B8:B11)</f>
        <v>0</v>
      </c>
      <c r="C12" s="14">
        <f>SUM(C8:C11)</f>
        <v>6</v>
      </c>
      <c r="D12" s="14">
        <f>SUM(D8:D11)</f>
        <v>0</v>
      </c>
      <c r="E12" s="14">
        <f>SUM(E8:E11)</f>
        <v>4</v>
      </c>
    </row>
    <row r="13" spans="1:5" x14ac:dyDescent="0.25">
      <c r="A13" t="s">
        <v>67</v>
      </c>
    </row>
    <row r="14" spans="1:5" x14ac:dyDescent="0.25">
      <c r="A14" t="s">
        <v>68</v>
      </c>
    </row>
    <row r="15" spans="1:5" x14ac:dyDescent="0.25">
      <c r="A15" t="s">
        <v>69</v>
      </c>
    </row>
    <row r="16" spans="1:5" x14ac:dyDescent="0.25">
      <c r="A16" t="s">
        <v>70</v>
      </c>
    </row>
    <row r="17" spans="1:6" x14ac:dyDescent="0.25">
      <c r="A17" s="14" t="s">
        <v>62</v>
      </c>
      <c r="B17" s="14">
        <f>SUM(B2+SUM(B13:B16))</f>
        <v>2</v>
      </c>
      <c r="C17" s="14">
        <f>SUM(C2+SUM(C13:C16))</f>
        <v>0</v>
      </c>
      <c r="D17" s="14">
        <f>SUM(D2+SUM(D13:D16))</f>
        <v>1</v>
      </c>
      <c r="E17" s="14">
        <f>SUM(E2+SUM(E13:E16))</f>
        <v>1</v>
      </c>
    </row>
    <row r="18" spans="1:6" x14ac:dyDescent="0.25">
      <c r="A18" t="s">
        <v>71</v>
      </c>
      <c r="B18">
        <f>SUM(B2+B3+B4+B5+B6+B8+B9+B10+B11+B13+B14+B15+B16)</f>
        <v>10</v>
      </c>
      <c r="C18">
        <f>SUM(C2+C3+C4+C5+C6+C8+C9+C10+C11+C13+C14+C15+C16)</f>
        <v>6</v>
      </c>
      <c r="D18">
        <f>SUM(D2+D3+D4+D5+D6+D8+D9+D10+D11+D13+D14+D15+D16)</f>
        <v>7</v>
      </c>
      <c r="E18">
        <f>SUM(E2+E3+E4+E5+E6+E8+E9+E10+E11+E13+E14+E15+E16)</f>
        <v>7</v>
      </c>
      <c r="F18">
        <f>SUM(B18:E18)</f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82DBA-5ABD-4D1E-8A8E-4315EC605397}">
  <dimension ref="A2:F9"/>
  <sheetViews>
    <sheetView workbookViewId="0">
      <selection activeCell="B8" sqref="B8:C8"/>
    </sheetView>
  </sheetViews>
  <sheetFormatPr defaultColWidth="8.7109375" defaultRowHeight="36" customHeight="1" x14ac:dyDescent="0.25"/>
  <sheetData>
    <row r="2" spans="1:6" ht="36" customHeight="1" x14ac:dyDescent="0.25">
      <c r="A2" s="7"/>
      <c r="B2" s="9" t="s">
        <v>17</v>
      </c>
      <c r="C2" s="9" t="s">
        <v>18</v>
      </c>
      <c r="D2" s="9" t="s">
        <v>14</v>
      </c>
      <c r="E2" s="9" t="s">
        <v>19</v>
      </c>
      <c r="F2" s="8"/>
    </row>
    <row r="3" spans="1:6" ht="36" customHeight="1" x14ac:dyDescent="0.25">
      <c r="A3" s="9" t="s">
        <v>13</v>
      </c>
      <c r="B3" s="10"/>
      <c r="C3" s="10"/>
      <c r="D3" s="10"/>
      <c r="E3" s="10"/>
      <c r="F3" s="33" t="s">
        <v>16</v>
      </c>
    </row>
    <row r="4" spans="1:6" ht="36" customHeight="1" x14ac:dyDescent="0.25">
      <c r="A4" s="9" t="s">
        <v>12</v>
      </c>
      <c r="B4" s="10"/>
      <c r="C4" s="10"/>
      <c r="D4" s="10"/>
      <c r="E4" s="10"/>
      <c r="F4" s="33"/>
    </row>
    <row r="5" spans="1:6" ht="36" customHeight="1" x14ac:dyDescent="0.25">
      <c r="A5" s="7"/>
      <c r="B5" s="9" t="s">
        <v>20</v>
      </c>
      <c r="C5" s="9" t="s">
        <v>15</v>
      </c>
      <c r="D5" s="9" t="s">
        <v>21</v>
      </c>
      <c r="E5" s="9" t="s">
        <v>22</v>
      </c>
      <c r="F5" s="8"/>
    </row>
    <row r="7" spans="1:6" ht="36" customHeight="1" x14ac:dyDescent="0.25">
      <c r="B7" s="9" t="s">
        <v>23</v>
      </c>
      <c r="C7" s="9" t="s">
        <v>26</v>
      </c>
    </row>
    <row r="8" spans="1:6" ht="36" customHeight="1" x14ac:dyDescent="0.25">
      <c r="B8" s="34"/>
      <c r="C8" s="35"/>
      <c r="D8" s="11" t="s">
        <v>16</v>
      </c>
    </row>
    <row r="9" spans="1:6" ht="36" customHeight="1" x14ac:dyDescent="0.25">
      <c r="B9" s="9" t="s">
        <v>25</v>
      </c>
      <c r="C9" s="9" t="s">
        <v>24</v>
      </c>
    </row>
  </sheetData>
  <mergeCells count="2">
    <mergeCell ref="F3:F4"/>
    <mergeCell ref="B8:C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0B7D0-8170-4324-AFB2-A8BBC4DA1105}">
  <dimension ref="A1:B8"/>
  <sheetViews>
    <sheetView workbookViewId="0">
      <selection activeCell="H13" sqref="H13"/>
    </sheetView>
  </sheetViews>
  <sheetFormatPr defaultRowHeight="15" x14ac:dyDescent="0.25"/>
  <cols>
    <col min="2" max="2" width="11.28515625" customWidth="1"/>
  </cols>
  <sheetData>
    <row r="1" spans="1:2" x14ac:dyDescent="0.25">
      <c r="A1" t="s">
        <v>45</v>
      </c>
    </row>
    <row r="2" spans="1:2" x14ac:dyDescent="0.25">
      <c r="A2" t="s">
        <v>46</v>
      </c>
    </row>
    <row r="3" spans="1:2" x14ac:dyDescent="0.25">
      <c r="A3" t="s">
        <v>47</v>
      </c>
    </row>
    <row r="4" spans="1:2" x14ac:dyDescent="0.25">
      <c r="A4" t="s">
        <v>48</v>
      </c>
    </row>
    <row r="5" spans="1:2" x14ac:dyDescent="0.25">
      <c r="A5" s="8"/>
      <c r="B5" s="13" t="s">
        <v>49</v>
      </c>
    </row>
    <row r="6" spans="1:2" x14ac:dyDescent="0.25">
      <c r="A6" s="36" t="s">
        <v>50</v>
      </c>
      <c r="B6" s="36"/>
    </row>
    <row r="7" spans="1:2" x14ac:dyDescent="0.25">
      <c r="A7" s="36"/>
      <c r="B7" s="36"/>
    </row>
    <row r="8" spans="1:2" x14ac:dyDescent="0.25">
      <c r="A8" s="36" t="s">
        <v>51</v>
      </c>
      <c r="B8" s="36"/>
    </row>
  </sheetData>
  <mergeCells count="2">
    <mergeCell ref="A6:B7"/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Duchy HP</vt:lpstr>
      <vt:lpstr>Death Table Duchies</vt:lpstr>
      <vt:lpstr>Spawns</vt:lpstr>
      <vt:lpstr>Sheet2</vt:lpstr>
      <vt:lpstr>NPA Buttons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Russo</cp:lastModifiedBy>
  <dcterms:created xsi:type="dcterms:W3CDTF">2019-06-12T18:50:48Z</dcterms:created>
  <dcterms:modified xsi:type="dcterms:W3CDTF">2022-11-13T04:46:34Z</dcterms:modified>
</cp:coreProperties>
</file>