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mz/Documents/Applications/2023_postdoc_LMU/LMU_courses/FR_politics_and_protest/class2/"/>
    </mc:Choice>
  </mc:AlternateContent>
  <xr:revisionPtr revIDLastSave="0" documentId="13_ncr:1_{5D76CEB5-7B30-4E47-B91D-A96AF37D29C9}" xr6:coauthVersionLast="47" xr6:coauthVersionMax="47" xr10:uidLastSave="{00000000-0000-0000-0000-000000000000}"/>
  <bookViews>
    <workbookView xWindow="1080" yWindow="500" windowWidth="15080" windowHeight="14720" tabRatio="500" activeTab="3" xr2:uid="{00000000-000D-0000-FFFF-FFFF00000000}"/>
  </bookViews>
  <sheets>
    <sheet name="AUS_org" sheetId="9" r:id="rId1"/>
    <sheet name="AUS_crime" sheetId="1" r:id="rId2"/>
    <sheet name="GER_org" sheetId="2" r:id="rId3"/>
    <sheet name="GER_crime" sheetId="3" r:id="rId4"/>
    <sheet name="ENG_org" sheetId="4" r:id="rId5"/>
    <sheet name="ENG_crime" sheetId="5" r:id="rId6"/>
    <sheet name="net_migration" sheetId="6" r:id="rId7"/>
    <sheet name="EV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5" i="3" l="1"/>
  <c r="C135" i="1"/>
  <c r="E9" i="3"/>
  <c r="L9" i="3"/>
  <c r="E4" i="8"/>
  <c r="E2" i="8"/>
  <c r="E3" i="8"/>
  <c r="D4" i="8"/>
  <c r="D2" i="8"/>
  <c r="D3" i="8"/>
  <c r="B4" i="8"/>
  <c r="B2" i="8"/>
  <c r="B3" i="8"/>
  <c r="C4" i="8"/>
  <c r="C3" i="8"/>
  <c r="C2" i="8"/>
  <c r="Y10" i="1"/>
  <c r="X9" i="3"/>
  <c r="Y9" i="3"/>
  <c r="Z9" i="3"/>
  <c r="AA9" i="3"/>
  <c r="V9" i="3"/>
  <c r="W9" i="3"/>
  <c r="T9" i="3"/>
  <c r="U9" i="3"/>
  <c r="S9" i="3"/>
  <c r="Q9" i="3"/>
  <c r="R9" i="3"/>
  <c r="K9" i="3"/>
  <c r="M9" i="3"/>
  <c r="N9" i="3"/>
  <c r="O9" i="3"/>
  <c r="P9" i="3"/>
  <c r="I9" i="3"/>
  <c r="J9" i="3"/>
  <c r="F9" i="3"/>
  <c r="G9" i="3"/>
  <c r="H9" i="3"/>
  <c r="C9" i="3"/>
  <c r="D9" i="3"/>
  <c r="B9" i="3"/>
  <c r="W8" i="1"/>
  <c r="X8" i="1"/>
  <c r="Y8" i="1"/>
  <c r="Z8" i="1"/>
  <c r="AA8" i="1"/>
  <c r="T8" i="1"/>
  <c r="U8" i="1"/>
  <c r="V8" i="1"/>
  <c r="O8" i="1"/>
  <c r="P8" i="1"/>
  <c r="Q8" i="1"/>
  <c r="R8" i="1"/>
  <c r="S8" i="1"/>
  <c r="K8" i="1"/>
  <c r="L8" i="1"/>
  <c r="M8" i="1"/>
  <c r="N8" i="1"/>
  <c r="H8" i="1"/>
  <c r="I8" i="1"/>
  <c r="J8" i="1"/>
  <c r="D8" i="1"/>
  <c r="E8" i="1"/>
  <c r="F8" i="1"/>
  <c r="G8" i="1"/>
  <c r="C8" i="1"/>
  <c r="B8" i="1"/>
  <c r="AA10" i="1"/>
  <c r="AA11" i="1"/>
  <c r="Y11" i="1"/>
  <c r="Z10"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Zeller</author>
  </authors>
  <commentList>
    <comment ref="A12" authorId="0" shapeId="0" xr:uid="{00000000-0006-0000-0200-000001000000}">
      <text>
        <r>
          <rPr>
            <b/>
            <sz val="9"/>
            <color indexed="81"/>
            <rFont val="Calibri"/>
            <family val="2"/>
            <charset val="204"/>
          </rPr>
          <t>Banned in 1995</t>
        </r>
      </text>
    </comment>
    <comment ref="A13" authorId="0" shapeId="0" xr:uid="{00000000-0006-0000-0200-000002000000}">
      <text>
        <r>
          <rPr>
            <b/>
            <sz val="9"/>
            <color indexed="81"/>
            <rFont val="Calibri"/>
            <family val="2"/>
            <charset val="204"/>
          </rPr>
          <t>See VSB 1990, p132 for full list of orgs</t>
        </r>
      </text>
    </comment>
    <comment ref="A17" authorId="0" shapeId="0" xr:uid="{00000000-0006-0000-0200-000003000000}">
      <text>
        <r>
          <rPr>
            <b/>
            <sz val="9"/>
            <color indexed="81"/>
            <rFont val="Calibri"/>
            <family val="2"/>
            <charset val="204"/>
          </rPr>
          <t>Dissolved in 2012
(Die „DVU" hat sich Mitte 2012 aufgelöst)</t>
        </r>
      </text>
    </comment>
    <comment ref="A20" authorId="0" shapeId="0" xr:uid="{00000000-0006-0000-0200-000004000000}">
      <text>
        <r>
          <rPr>
            <b/>
            <sz val="9"/>
            <color indexed="81"/>
            <rFont val="Calibri"/>
            <family val="2"/>
            <charset val="204"/>
          </rPr>
          <t>banned in 1994</t>
        </r>
      </text>
    </comment>
    <comment ref="A21" authorId="0" shapeId="0" xr:uid="{00000000-0006-0000-0200-000005000000}">
      <text>
        <r>
          <rPr>
            <b/>
            <sz val="9"/>
            <color indexed="81"/>
            <rFont val="Calibri"/>
            <family val="2"/>
            <charset val="204"/>
          </rPr>
          <t>(No longer considered far-right as of 2007.) 
Aufgrund der im Jahr 2007 zu verzeichnenden Entwicklung der Partei wird die Partei „Die Republika­ ner“ im Verfassungsschutzbericht, auch im Personenpotenzial nicht mehr als rechtsextremistisch ge­ führt.</t>
        </r>
      </text>
    </comment>
    <comment ref="C25" authorId="0" shapeId="0" xr:uid="{00000000-0006-0000-0200-000006000000}">
      <text>
        <r>
          <rPr>
            <b/>
            <sz val="9"/>
            <color indexed="81"/>
            <rFont val="Calibri"/>
            <family val="2"/>
            <charset val="204"/>
          </rPr>
          <t>Zahl der Mitglieder nach Abzug der Mehrfachmitgliedschaften</t>
        </r>
      </text>
    </comment>
    <comment ref="C30" authorId="0" shapeId="0" xr:uid="{00000000-0006-0000-0200-000007000000}">
      <text>
        <r>
          <rPr>
            <b/>
            <sz val="9"/>
            <color indexed="81"/>
            <rFont val="Calibri"/>
            <family val="2"/>
            <charset val="204"/>
          </rPr>
          <t>spike due to inclusion of REP membership in figures</t>
        </r>
      </text>
    </comment>
    <comment ref="B44" authorId="0" shapeId="0" xr:uid="{00000000-0006-0000-0200-000008000000}">
      <text>
        <r>
          <rPr>
            <b/>
            <sz val="9"/>
            <color indexed="81"/>
            <rFont val="Calibri"/>
            <family val="2"/>
            <charset val="204"/>
          </rPr>
          <t>REP no longer counted in figures (6000 members at last counting)</t>
        </r>
      </text>
    </comment>
    <comment ref="C57" authorId="0" shapeId="0" xr:uid="{00000000-0006-0000-0200-000009000000}">
      <text>
        <r>
          <rPr>
            <b/>
            <sz val="9"/>
            <color rgb="FF000000"/>
            <rFont val="Calibri"/>
            <family val="2"/>
            <charset val="204"/>
          </rPr>
          <t>spike due to inclusion of AfD membership in figures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Zeller</author>
  </authors>
  <commentList>
    <comment ref="A2" authorId="0" shapeId="0" xr:uid="{00000000-0006-0000-0300-000001000000}">
      <text>
        <r>
          <rPr>
            <b/>
            <sz val="9"/>
            <color indexed="81"/>
            <rFont val="Calibri"/>
            <family val="2"/>
            <charset val="204"/>
          </rPr>
          <t>Tötungsdelikte</t>
        </r>
      </text>
    </comment>
    <comment ref="A3" authorId="0" shapeId="0" xr:uid="{00000000-0006-0000-0300-000002000000}">
      <text>
        <r>
          <rPr>
            <b/>
            <sz val="9"/>
            <color indexed="81"/>
            <rFont val="Calibri"/>
            <family val="2"/>
            <charset val="204"/>
          </rPr>
          <t>Brandanschläge</t>
        </r>
      </text>
    </comment>
    <comment ref="A4" authorId="0" shapeId="0" xr:uid="{00000000-0006-0000-0300-000003000000}">
      <text>
        <r>
          <rPr>
            <b/>
            <sz val="9"/>
            <color indexed="81"/>
            <rFont val="Calibri"/>
            <family val="2"/>
            <charset val="204"/>
          </rPr>
          <t>Körperverletzungen</t>
        </r>
      </text>
    </comment>
    <comment ref="A5" authorId="0" shapeId="0" xr:uid="{00000000-0006-0000-0300-000004000000}">
      <text>
        <r>
          <rPr>
            <b/>
            <sz val="9"/>
            <color indexed="81"/>
            <rFont val="Calibri"/>
            <family val="2"/>
            <charset val="204"/>
          </rPr>
          <t>Sachbeschädigungen mit erheblicher Gewaltanwendung</t>
        </r>
      </text>
    </comment>
    <comment ref="A6" authorId="0" shapeId="0" xr:uid="{00000000-0006-0000-0300-000005000000}">
      <text>
        <r>
          <rPr>
            <b/>
            <sz val="9"/>
            <color indexed="81"/>
            <rFont val="Calibri"/>
            <family val="2"/>
            <charset val="204"/>
          </rPr>
          <t>Gewaltandrohungen</t>
        </r>
      </text>
    </comment>
    <comment ref="A7" authorId="0" shapeId="0" xr:uid="{00000000-0006-0000-0300-000006000000}">
      <text>
        <r>
          <rPr>
            <b/>
            <sz val="9"/>
            <color indexed="81"/>
            <rFont val="Calibri"/>
            <family val="2"/>
            <charset val="204"/>
          </rPr>
          <t>Propagandadelikte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Zeller</author>
  </authors>
  <commentList>
    <comment ref="A1" authorId="0" shapeId="0" xr:uid="{00000000-0006-0000-0400-000001000000}">
      <text>
        <r>
          <rPr>
            <b/>
            <sz val="9"/>
            <color indexed="81"/>
            <rFont val="Calibri"/>
            <family val="2"/>
            <charset val="204"/>
          </rPr>
          <t>Figures from UK Electoral Commission website for all available years in online database
(http://search.electoralcommission.org.uk/Search/Accounts?currentPage=1&amp;rows=30&amp;query=British%20national%20party&amp;sort=TotalIncome&amp;order=desc&amp;open=filter&amp;et=pp&amp;et=ppm&amp;et=tp&amp;year=2001&amp;year=2002&amp;year=2003&amp;year=2004&amp;year=2005&amp;year=2006&amp;year=2007&amp;year=2008&amp;year=2009&amp;year=2010&amp;year=2011&amp;year=2012&amp;year=2013&amp;year=2014&amp;year=2015&amp;register=gb&amp;register=none&amp;regStatus=registered&amp;regStatus=deregistered&amp;regStatus=lapsed&amp;rptBy=centralparty&amp;rptBy=accountingunits&amp;optCols=PublishedDate&amp;optCols=FinancialYearEnd&amp;optCols=BandName&amp;optCols=SoaType)</t>
        </r>
      </text>
    </comment>
    <comment ref="F23" authorId="0" shapeId="0" xr:uid="{00000000-0006-0000-0400-000002000000}">
      <text>
        <r>
          <rPr>
            <b/>
            <sz val="9"/>
            <color indexed="81"/>
            <rFont val="Calibri"/>
            <family val="2"/>
            <charset val="204"/>
          </rPr>
          <t>Copsey 2004, p72</t>
        </r>
      </text>
    </comment>
    <comment ref="M23" authorId="0" shapeId="0" xr:uid="{00000000-0006-0000-0400-000003000000}">
      <text>
        <r>
          <rPr>
            <b/>
            <sz val="9"/>
            <color indexed="81"/>
            <rFont val="Calibri"/>
            <family val="2"/>
            <charset val="204"/>
          </rPr>
          <t>Copsey 2008, p137</t>
        </r>
      </text>
    </comment>
    <comment ref="S23" authorId="0" shapeId="0" xr:uid="{00000000-0006-0000-0400-000004000000}">
      <text>
        <r>
          <rPr>
            <b/>
            <sz val="9"/>
            <color indexed="81"/>
            <rFont val="Calibri"/>
            <family val="2"/>
            <charset val="204"/>
          </rPr>
          <t>https://www.theguardian.com/news/datablog/2009/oct/19/bnp-membership-list-constituency</t>
        </r>
      </text>
    </comment>
    <comment ref="A24" authorId="0" shapeId="0" xr:uid="{00000000-0006-0000-0400-000005000000}">
      <text>
        <r>
          <rPr>
            <b/>
            <sz val="9"/>
            <color indexed="81"/>
            <rFont val="Calibri"/>
            <family val="2"/>
            <charset val="204"/>
          </rPr>
          <t xml:space="preserve">Moreau p94 (Backes, U., &amp; Moreau, P. The Extreme Right in Europe: Current Trends and Perspectives)
</t>
        </r>
      </text>
    </comment>
    <comment ref="B24" authorId="0" shapeId="0" xr:uid="{00000000-0006-0000-0400-000006000000}">
      <text>
        <r>
          <rPr>
            <b/>
            <sz val="9"/>
            <color indexed="81"/>
            <rFont val="Calibri"/>
            <family val="2"/>
            <charset val="204"/>
          </rPr>
          <t>Estimate taken from Goodwin, M. 2011: 123</t>
        </r>
      </text>
    </comment>
    <comment ref="C24" authorId="0" shapeId="0" xr:uid="{00000000-0006-0000-0400-000007000000}">
      <text>
        <r>
          <rPr>
            <b/>
            <sz val="9"/>
            <color indexed="81"/>
            <rFont val="Calibri"/>
            <family val="2"/>
            <charset val="204"/>
          </rPr>
          <t>Estimate taken from Goodwin, M. 2011: 123</t>
        </r>
      </text>
    </comment>
    <comment ref="D24" authorId="0" shapeId="0" xr:uid="{00000000-0006-0000-0400-000008000000}">
      <text>
        <r>
          <rPr>
            <b/>
            <sz val="9"/>
            <color indexed="81"/>
            <rFont val="Calibri"/>
            <family val="2"/>
            <charset val="204"/>
          </rPr>
          <t>Estimate taken from Goodwin, M. 2011: 123</t>
        </r>
      </text>
    </comment>
    <comment ref="E24" authorId="0" shapeId="0" xr:uid="{00000000-0006-0000-0400-000009000000}">
      <text>
        <r>
          <rPr>
            <b/>
            <sz val="9"/>
            <color indexed="81"/>
            <rFont val="Calibri"/>
            <family val="2"/>
            <charset val="204"/>
          </rPr>
          <t>Estimate taken from Goodwin, M. 2011: 123</t>
        </r>
      </text>
    </comment>
    <comment ref="F24" authorId="0" shapeId="0" xr:uid="{00000000-0006-0000-0400-00000A000000}">
      <text>
        <r>
          <rPr>
            <b/>
            <sz val="9"/>
            <color indexed="81"/>
            <rFont val="Calibri"/>
            <family val="2"/>
            <charset val="204"/>
          </rPr>
          <t>probably inflated, internal party estimate</t>
        </r>
      </text>
    </comment>
    <comment ref="G24" authorId="0" shapeId="0" xr:uid="{00000000-0006-0000-0400-00000B000000}">
      <text>
        <r>
          <rPr>
            <b/>
            <sz val="9"/>
            <color indexed="81"/>
            <rFont val="Calibri"/>
            <family val="2"/>
            <charset val="204"/>
          </rPr>
          <t>Copsey, 2008: 68</t>
        </r>
      </text>
    </comment>
    <comment ref="J24" authorId="0" shapeId="0" xr:uid="{00000000-0006-0000-0400-00000C000000}">
      <text>
        <r>
          <rPr>
            <b/>
            <sz val="9"/>
            <color indexed="81"/>
            <rFont val="Calibri"/>
            <family val="2"/>
            <charset val="204"/>
          </rPr>
          <t>Copsey, 1998: 73</t>
        </r>
      </text>
    </comment>
    <comment ref="M24" authorId="0" shapeId="0" xr:uid="{00000000-0006-0000-0400-00000D000000}">
      <text>
        <r>
          <rPr>
            <b/>
            <sz val="9"/>
            <color indexed="81"/>
            <rFont val="Calibri"/>
            <family val="2"/>
            <charset val="204"/>
          </rPr>
          <t>Goodwin, 2011: 124</t>
        </r>
      </text>
    </comment>
    <comment ref="N24" authorId="0" shapeId="0" xr:uid="{00000000-0006-0000-0400-00000E000000}">
      <text>
        <r>
          <rPr>
            <b/>
            <sz val="9"/>
            <color indexed="81"/>
            <rFont val="Calibri"/>
            <family val="2"/>
            <charset val="204"/>
          </rPr>
          <t>Copsey, 2008: 144
Goodwin, 2011: 124</t>
        </r>
      </text>
    </comment>
    <comment ref="O24" authorId="0" shapeId="0" xr:uid="{00000000-0006-0000-0400-00000F000000}">
      <text>
        <r>
          <rPr>
            <b/>
            <sz val="9"/>
            <color indexed="81"/>
            <rFont val="Calibri"/>
            <family val="2"/>
            <charset val="204"/>
          </rPr>
          <t>Goodwin, 2011: 124</t>
        </r>
      </text>
    </comment>
    <comment ref="P24" authorId="0" shapeId="0" xr:uid="{00000000-0006-0000-0400-000010000000}">
      <text>
        <r>
          <rPr>
            <b/>
            <sz val="9"/>
            <color indexed="81"/>
            <rFont val="Calibri"/>
            <family val="2"/>
            <charset val="204"/>
          </rPr>
          <t>Goodwin, 2011: 124</t>
        </r>
      </text>
    </comment>
    <comment ref="Q24" authorId="0" shapeId="0" xr:uid="{00000000-0006-0000-0400-000011000000}">
      <text>
        <r>
          <rPr>
            <b/>
            <sz val="9"/>
            <color indexed="81"/>
            <rFont val="Calibri"/>
            <family val="2"/>
            <charset val="204"/>
          </rPr>
          <t>Goodwin, 2011: 124
8600 also reported (Copsey, 2008: 172)</t>
        </r>
      </text>
    </comment>
    <comment ref="R24" authorId="0" shapeId="0" xr:uid="{00000000-0006-0000-0400-000012000000}">
      <text>
        <r>
          <rPr>
            <b/>
            <sz val="9"/>
            <color indexed="81"/>
            <rFont val="Calibri"/>
            <family val="2"/>
            <charset val="204"/>
          </rPr>
          <t>Goodwin, 2011: 124</t>
        </r>
      </text>
    </comment>
    <comment ref="S24" authorId="0" shapeId="0" xr:uid="{00000000-0006-0000-0400-000013000000}">
      <text>
        <r>
          <rPr>
            <b/>
            <sz val="9"/>
            <color indexed="81"/>
            <rFont val="Calibri"/>
            <family val="2"/>
            <charset val="204"/>
          </rPr>
          <t>12656 (Goodwin, 2011: 124)
8604 according to Copsey, 2008: 240</t>
        </r>
      </text>
    </comment>
    <comment ref="T24" authorId="0" shapeId="0" xr:uid="{00000000-0006-0000-0400-000014000000}">
      <text>
        <r>
          <rPr>
            <b/>
            <sz val="9"/>
            <color indexed="81"/>
            <rFont val="Calibri"/>
            <family val="2"/>
            <charset val="204"/>
          </rPr>
          <t>as reported to Electoral Commission:
http://search.electoralcommission.org.uk/Api/Accounts/Documents/3630</t>
        </r>
      </text>
    </comment>
    <comment ref="U24" authorId="0" shapeId="0" xr:uid="{00000000-0006-0000-0400-000015000000}">
      <text>
        <r>
          <rPr>
            <b/>
            <sz val="9"/>
            <color indexed="81"/>
            <rFont val="Calibri"/>
            <family val="2"/>
            <charset val="204"/>
          </rPr>
          <t>as reported to Electoral Commission: http://search.electoralcommission.org.uk/Api/Accounts/Documents/2655
11,820 according to leak of member list:
https://www.theguardian.com/news/datablog/2009/oct/19/bnp-membership-list-constituency
10276 reported (Goodwin, 2011: 124)</t>
        </r>
      </text>
    </comment>
    <comment ref="V24" authorId="0" shapeId="0" xr:uid="{00000000-0006-0000-0400-000016000000}">
      <text>
        <r>
          <rPr>
            <b/>
            <sz val="9"/>
            <color indexed="81"/>
            <rFont val="Calibri"/>
            <family val="2"/>
            <charset val="204"/>
          </rPr>
          <t>http://search.electoralcommission.org.uk/Api/Accounts/Documents/2655
14000 (Goodwin, 2011: 125)</t>
        </r>
      </text>
    </comment>
    <comment ref="W24" authorId="0" shapeId="0" xr:uid="{00000000-0006-0000-0400-000017000000}">
      <text>
        <r>
          <rPr>
            <b/>
            <sz val="9"/>
            <color indexed="81"/>
            <rFont val="Calibri"/>
            <family val="2"/>
            <charset val="204"/>
          </rPr>
          <t>as reported to Electoral Commission:
http://search.electoralcommission.org.uk/Api/Accounts/Documents/10990</t>
        </r>
      </text>
    </comment>
    <comment ref="X24" authorId="0" shapeId="0" xr:uid="{00000000-0006-0000-0400-000018000000}">
      <text>
        <r>
          <rPr>
            <b/>
            <sz val="9"/>
            <color indexed="81"/>
            <rFont val="Calibri"/>
            <family val="2"/>
            <charset val="204"/>
          </rPr>
          <t>as reported to Electoral Commission:
http://search.electoralcommission.org.uk/Api/Accounts/Documents/10990</t>
        </r>
      </text>
    </comment>
    <comment ref="Y24" authorId="0" shapeId="0" xr:uid="{00000000-0006-0000-0400-000019000000}">
      <text>
        <r>
          <rPr>
            <b/>
            <sz val="9"/>
            <color indexed="81"/>
            <rFont val="Calibri"/>
            <family val="2"/>
            <charset val="204"/>
          </rPr>
          <t>https://www.independent.co.uk/news/uk/politics/generalelection/general-election-2015-the-bnp-has-almost-vanished-from-british-politics-10176194.html</t>
        </r>
      </text>
    </comment>
    <comment ref="Z24" authorId="0" shapeId="0" xr:uid="{00000000-0006-0000-0400-00001A000000}">
      <text>
        <r>
          <rPr>
            <b/>
            <sz val="9"/>
            <color indexed="81"/>
            <rFont val="Calibri"/>
            <family val="2"/>
            <charset val="204"/>
          </rPr>
          <t>as reported to Electoral Commission: 
http://search.electoralcommission.org.uk/Api/Accounts/Documents/16512</t>
        </r>
      </text>
    </comment>
    <comment ref="AA24" authorId="0" shapeId="0" xr:uid="{00000000-0006-0000-0400-00001B000000}">
      <text>
        <r>
          <rPr>
            <b/>
            <sz val="9"/>
            <color indexed="81"/>
            <rFont val="Calibri"/>
            <family val="2"/>
            <charset val="204"/>
          </rPr>
          <t>https://www.independent.co.uk/news/uk/politics/generalelection/general-election-2015-the-bnp-has-almost-vanished-from-british-politics-10176194.html</t>
        </r>
      </text>
    </comment>
    <comment ref="B25" authorId="0" shapeId="0" xr:uid="{00000000-0006-0000-0400-00001C000000}">
      <text>
        <r>
          <rPr>
            <b/>
            <sz val="9"/>
            <color indexed="81"/>
            <rFont val="Calibri"/>
            <family val="2"/>
            <charset val="204"/>
          </rPr>
          <t>Copsey, 2008: 48</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Zeller</author>
  </authors>
  <commentList>
    <comment ref="B2" authorId="0" shapeId="0" xr:uid="{00000000-0006-0000-0500-000001000000}">
      <text>
        <r>
          <rPr>
            <b/>
            <sz val="9"/>
            <color indexed="81"/>
            <rFont val="Calibri"/>
            <family val="2"/>
            <charset val="204"/>
          </rPr>
          <t>UK Crime figures (minus numbers from Wales), page 49:
https://webarchive.nationalarchives.gov.uk/20110218141310/http://rds.homeoffice.gov.uk/rds/pdfs/s95race99.pdf</t>
        </r>
      </text>
    </comment>
    <comment ref="B3" authorId="0" shapeId="0" xr:uid="{00000000-0006-0000-0500-000002000000}">
      <text>
        <r>
          <rPr>
            <b/>
            <sz val="9"/>
            <color indexed="81"/>
            <rFont val="Calibri"/>
            <family val="2"/>
            <charset val="204"/>
          </rPr>
          <t>UK Crime figures (minus numbers from Wales), page 49:
https://webarchive.nationalarchives.gov.uk/20110218141310/http://rds.homeoffice.gov.uk/rds/pdfs/s95race99.pdf</t>
        </r>
      </text>
    </comment>
    <comment ref="B4" authorId="0" shapeId="0" xr:uid="{00000000-0006-0000-0500-000003000000}">
      <text>
        <r>
          <rPr>
            <b/>
            <sz val="9"/>
            <color indexed="81"/>
            <rFont val="Calibri"/>
            <family val="2"/>
            <charset val="204"/>
          </rPr>
          <t>UK Crime figures (minus numbers from Wales), page 49:
https://webarchive.nationalarchives.gov.uk/20110218141310/http://rds.homeoffice.gov.uk/rds/pdfs/s95race99.pdf</t>
        </r>
      </text>
    </comment>
    <comment ref="B5" authorId="0" shapeId="0" xr:uid="{00000000-0006-0000-0500-000004000000}">
      <text>
        <r>
          <rPr>
            <b/>
            <sz val="9"/>
            <color indexed="81"/>
            <rFont val="Calibri"/>
            <family val="2"/>
            <charset val="204"/>
          </rPr>
          <t>UK Crime figures (minus numbers from Wales), page 49:
https://webarchive.nationalarchives.gov.uk/20110218141310/http://rds.homeoffice.gov.uk/rds/pdfs/s95race99.pdf</t>
        </r>
      </text>
    </comment>
    <comment ref="B6" authorId="0" shapeId="0" xr:uid="{00000000-0006-0000-0500-000005000000}">
      <text>
        <r>
          <rPr>
            <b/>
            <sz val="9"/>
            <color indexed="81"/>
            <rFont val="Calibri"/>
            <family val="2"/>
            <charset val="204"/>
          </rPr>
          <t>UK Crime figures (minus numbers from Wales), page 49:
https://webarchive.nationalarchives.gov.uk/20110218141310/http://rds.homeoffice.gov.uk/rds/pdfs/s95race99.pdf</t>
        </r>
      </text>
    </comment>
    <comment ref="B7" authorId="0" shapeId="0" xr:uid="{00000000-0006-0000-0500-000006000000}">
      <text>
        <r>
          <rPr>
            <b/>
            <sz val="9"/>
            <color indexed="81"/>
            <rFont val="Calibri"/>
            <family val="2"/>
            <charset val="204"/>
          </rPr>
          <t>UK Crime figures (minus numbers from Wales), page 49:
https://webarchive.nationalarchives.gov.uk/20110218141310/http://rds.homeoffice.gov.uk/rds/pdfs/s95race99.pdf</t>
        </r>
      </text>
    </comment>
    <comment ref="F7" authorId="0" shapeId="0" xr:uid="{00000000-0006-0000-0500-000007000000}">
      <text>
        <r>
          <rPr>
            <b/>
            <sz val="9"/>
            <color indexed="81"/>
            <rFont val="Calibri"/>
            <family val="2"/>
            <charset val="204"/>
          </rPr>
          <t>from "operation-police-powers-terrorism-dec2018" excel from Home Office
"The number of prisoners broken down by ideology is only available from the year ending December 2013, following a re-defining of terrorist prisoner categories. Further information can be found in the user guide."</t>
        </r>
      </text>
    </comment>
    <comment ref="B8" authorId="0" shapeId="0" xr:uid="{00000000-0006-0000-0500-000008000000}">
      <text>
        <r>
          <rPr>
            <b/>
            <sz val="9"/>
            <color indexed="81"/>
            <rFont val="Calibri"/>
            <family val="2"/>
            <charset val="204"/>
          </rPr>
          <t>UK Crime figures (minus numbers from Wales), page 10:
https://webarchive.nationalarchives.gov.uk/20110218141303/http://rds.homeoffice.gov.uk/rds/pdfs05/s95race04.pdf</t>
        </r>
      </text>
    </comment>
    <comment ref="B9" authorId="0" shapeId="0" xr:uid="{00000000-0006-0000-0500-000009000000}">
      <text>
        <r>
          <rPr>
            <b/>
            <sz val="9"/>
            <color indexed="81"/>
            <rFont val="Calibri"/>
            <family val="2"/>
            <charset val="204"/>
          </rPr>
          <t>UK Crime figures (minus numbers from Wales), page 10:
https://webarchive.nationalarchives.gov.uk/20110218141303/http://rds.homeoffice.gov.uk/rds/pdfs05/s95race04.pdf</t>
        </r>
      </text>
    </comment>
    <comment ref="F9" authorId="0" shapeId="0" xr:uid="{00000000-0006-0000-0500-00000A000000}">
      <text>
        <r>
          <rPr>
            <sz val="9"/>
            <color indexed="81"/>
            <rFont val="Calibri"/>
            <family val="2"/>
            <charset val="204"/>
          </rPr>
          <t xml:space="preserve">September 2019 fact-sheet on right-wing extremism (appears that figures only start in 2016): https://homeofficemedia.blog.gov.uk/2019/09/20/fact-sheet-right-wing-terrorism/
https://www.theguardian.com/uk-news/2019/sep/05/rise-in-rightwing-extremists-held-under-anti-terror-laws-in-uk
</t>
        </r>
        <r>
          <rPr>
            <b/>
            <u/>
            <sz val="9"/>
            <color indexed="81"/>
            <rFont val="Calibri"/>
            <family val="2"/>
          </rPr>
          <t>SEE Page 20, far-right extremists in state custody between 2013-2018</t>
        </r>
        <r>
          <rPr>
            <sz val="9"/>
            <color indexed="81"/>
            <rFont val="Calibri"/>
            <family val="2"/>
            <charset val="204"/>
          </rPr>
          <t xml:space="preserve">:
https://assets.publishing.service.gov.uk/government/uploads/system/uploads/attachment_data/file/783893/police-powers-terrorism-dec2018-hosb0519.pdf
</t>
        </r>
        <r>
          <rPr>
            <b/>
            <u/>
            <sz val="9"/>
            <color indexed="81"/>
            <rFont val="Calibri"/>
            <family val="2"/>
          </rPr>
          <t>SEE reporting figures in excel sheets</t>
        </r>
        <r>
          <rPr>
            <sz val="9"/>
            <color indexed="81"/>
            <rFont val="Calibri"/>
            <family val="2"/>
            <charset val="204"/>
          </rPr>
          <t>:
https://www.gov.uk/government/statistics/operation-of-police-powers-under-the-terrorism-act-2000-quarterly-update-to-december-2018</t>
        </r>
      </text>
    </comment>
    <comment ref="B10" authorId="0" shapeId="0" xr:uid="{00000000-0006-0000-0500-00000B000000}">
      <text>
        <r>
          <rPr>
            <b/>
            <sz val="9"/>
            <color indexed="81"/>
            <rFont val="Calibri"/>
            <family val="2"/>
            <charset val="204"/>
          </rPr>
          <t>UK Crime figures (minus numbers from Wales), page 10:
https://webarchive.nationalarchives.gov.uk/20110218141303/http://rds.homeoffice.gov.uk/rds/pdfs05/s95race04.pdf</t>
        </r>
      </text>
    </comment>
    <comment ref="B11" authorId="0" shapeId="0" xr:uid="{00000000-0006-0000-0500-00000C000000}">
      <text>
        <r>
          <rPr>
            <b/>
            <sz val="9"/>
            <color indexed="81"/>
            <rFont val="Calibri"/>
            <family val="2"/>
            <charset val="204"/>
          </rPr>
          <t>UK Crime figures (minus numbers from Wales), page 10:
https://webarchive.nationalarchives.gov.uk/20110218141303/http://rds.homeoffice.gov.uk/rds/pdfs05/s95race04.pdf</t>
        </r>
      </text>
    </comment>
    <comment ref="B12" authorId="0" shapeId="0" xr:uid="{00000000-0006-0000-0500-00000D000000}">
      <text>
        <r>
          <rPr>
            <b/>
            <sz val="9"/>
            <color indexed="81"/>
            <rFont val="Calibri"/>
            <family val="2"/>
            <charset val="204"/>
          </rPr>
          <t>UK Crime figures (minus numbers from Wales), page 10:
https://webarchive.nationalarchives.gov.uk/20110218141303/http://rds.homeoffice.gov.uk/rds/pdfs05/s95race04.pdf</t>
        </r>
      </text>
    </comment>
    <comment ref="B13" authorId="0" shapeId="0" xr:uid="{00000000-0006-0000-0500-00000E000000}">
      <text>
        <r>
          <rPr>
            <b/>
            <sz val="9"/>
            <color indexed="81"/>
            <rFont val="Calibri"/>
            <family val="2"/>
            <charset val="204"/>
          </rPr>
          <t>UK Crime figures (minus numbers from Wales), page 14:
https://www.statewatch.org/news/2007/oct/uk-race-and-cjs-stats-2006.pdf</t>
        </r>
      </text>
    </comment>
    <comment ref="B14" authorId="0" shapeId="0" xr:uid="{00000000-0006-0000-0500-00000F000000}">
      <text>
        <r>
          <rPr>
            <b/>
            <sz val="9"/>
            <color indexed="81"/>
            <rFont val="Calibri"/>
            <family val="2"/>
            <charset val="204"/>
          </rPr>
          <t>UK Crime figures (minus numbers from Wales), page 14:
https://www.statewatch.org/news/2007/oct/uk-race-and-cjs-stats-2006.pdf</t>
        </r>
      </text>
    </comment>
    <comment ref="B15" authorId="0" shapeId="0" xr:uid="{00000000-0006-0000-0500-000010000000}">
      <text>
        <r>
          <rPr>
            <b/>
            <sz val="9"/>
            <color indexed="81"/>
            <rFont val="Calibri"/>
            <family val="2"/>
            <charset val="204"/>
          </rPr>
          <t>UK Crime figures (minus numbers from Wales), page 18:
https://assets.publishing.service.gov.uk/government/uploads/system/uploads/attachment_data/file/217822/stats-race-and-the-criminal-justice-system-2008-09c1.pdf</t>
        </r>
      </text>
    </comment>
    <comment ref="B16" authorId="0" shapeId="0" xr:uid="{00000000-0006-0000-0500-000011000000}">
      <text>
        <r>
          <rPr>
            <b/>
            <sz val="9"/>
            <color indexed="81"/>
            <rFont val="Calibri"/>
            <family val="2"/>
            <charset val="204"/>
          </rPr>
          <t>UK Crime figures (minus numbers from Wales), page 18:
https://assets.publishing.service.gov.uk/government/uploads/system/uploads/attachment_data/file/217822/stats-race-and-the-criminal-justice-system-2008-09c1.pdf</t>
        </r>
      </text>
    </comment>
    <comment ref="B17" authorId="0" shapeId="0" xr:uid="{00000000-0006-0000-0500-000012000000}">
      <text>
        <r>
          <rPr>
            <b/>
            <sz val="9"/>
            <color indexed="81"/>
            <rFont val="Calibri"/>
            <family val="2"/>
            <charset val="204"/>
          </rPr>
          <t>UK Crime figures (minus numbers from Wales), page 18:
https://assets.publishing.service.gov.uk/government/uploads/system/uploads/attachment_data/file/217822/stats-race-and-the-criminal-justice-system-2008-09c1.pdf</t>
        </r>
      </text>
    </comment>
    <comment ref="B18" authorId="0" shapeId="0" xr:uid="{00000000-0006-0000-0500-000013000000}">
      <text>
        <r>
          <rPr>
            <b/>
            <sz val="9"/>
            <color indexed="81"/>
            <rFont val="Calibri"/>
            <family val="2"/>
            <charset val="204"/>
          </rPr>
          <t>UK Crime figures (minus numbers from Wales), page 33:
https://assets.publishing.service.gov.uk/government/uploads/system/uploads/attachment_data/file/269399/Race-and-cjs-2012.pdf</t>
        </r>
      </text>
    </comment>
    <comment ref="B19" authorId="0" shapeId="0" xr:uid="{00000000-0006-0000-0500-000014000000}">
      <text>
        <r>
          <rPr>
            <b/>
            <sz val="9"/>
            <color indexed="81"/>
            <rFont val="Calibri"/>
            <family val="2"/>
            <charset val="204"/>
          </rPr>
          <t>UK Crime figures (minus numbers from Wales), page 33:
https://assets.publishing.service.gov.uk/government/uploads/system/uploads/attachment_data/file/269399/Race-and-cjs-2012.pdf</t>
        </r>
      </text>
    </comment>
    <comment ref="B20" authorId="0" shapeId="0" xr:uid="{00000000-0006-0000-0500-000015000000}">
      <text>
        <r>
          <rPr>
            <b/>
            <sz val="9"/>
            <color indexed="81"/>
            <rFont val="Calibri"/>
            <family val="2"/>
            <charset val="204"/>
          </rPr>
          <t>UK Crime figures (minus numbers from Wales), page 33:
https://assets.publishing.service.gov.uk/government/uploads/system/uploads/attachment_data/file/269399/Race-and-cjs-2012.pdf</t>
        </r>
      </text>
    </comment>
    <comment ref="B21" authorId="0" shapeId="0" xr:uid="{00000000-0006-0000-0500-000016000000}">
      <text>
        <r>
          <rPr>
            <b/>
            <sz val="9"/>
            <color indexed="81"/>
            <rFont val="Calibri"/>
            <family val="2"/>
            <charset val="204"/>
          </rPr>
          <t>estimate UK Crime figures (minus numbers from Wales), page 19:
https://assets.publishing.service.gov.uk/government/uploads/system/uploads/attachment_data/file/480250/bulletin.pdf</t>
        </r>
      </text>
    </comment>
    <comment ref="B22" authorId="0" shapeId="0" xr:uid="{00000000-0006-0000-0500-000017000000}">
      <text>
        <r>
          <rPr>
            <b/>
            <sz val="9"/>
            <color indexed="81"/>
            <rFont val="Calibri"/>
            <family val="2"/>
            <charset val="204"/>
          </rPr>
          <t>estimate UK Crime figures (minus numbers from Wales), page 19:
https://assets.publishing.service.gov.uk/government/uploads/system/uploads/attachment_data/file/480250/bulletin.pdf</t>
        </r>
      </text>
    </comment>
    <comment ref="B23" authorId="0" shapeId="0" xr:uid="{00000000-0006-0000-0500-000018000000}">
      <text>
        <r>
          <rPr>
            <b/>
            <sz val="9"/>
            <color indexed="81"/>
            <rFont val="Calibri"/>
            <family val="2"/>
            <charset val="204"/>
          </rPr>
          <t>estimate UK Crime figures (minus numbers from Wales), page 19:
https://assets.publishing.service.gov.uk/government/uploads/system/uploads/attachment_data/file/480250/bulletin.pdf</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Zeller</author>
  </authors>
  <commentList>
    <comment ref="A8" authorId="0" shapeId="0" xr:uid="{00000000-0006-0000-0600-000001000000}">
      <text>
        <r>
          <rPr>
            <b/>
            <sz val="9"/>
            <color indexed="81"/>
            <rFont val="Calibri"/>
            <family val="2"/>
            <charset val="204"/>
          </rPr>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r>
      </text>
    </comment>
  </commentList>
</comments>
</file>

<file path=xl/sharedStrings.xml><?xml version="1.0" encoding="utf-8"?>
<sst xmlns="http://schemas.openxmlformats.org/spreadsheetml/2006/main" count="757" uniqueCount="155">
  <si>
    <t>Legal provision</t>
  </si>
  <si>
    <t>Verbotsgesetz</t>
  </si>
  <si>
    <t>Abzeichengesetz</t>
  </si>
  <si>
    <t>§283 StGB (Verhetzung)</t>
  </si>
  <si>
    <t>TOTAL:</t>
  </si>
  <si>
    <t>sonstigen Delikten</t>
  </si>
  <si>
    <t>Mediengesetz</t>
  </si>
  <si>
    <t>Art. III/IX Abs. 1 Z. 4 EGVG</t>
  </si>
  <si>
    <t>Neonazi orgs</t>
  </si>
  <si>
    <t>Nat. Freedom orgs</t>
  </si>
  <si>
    <t>Nat. Freedom members</t>
  </si>
  <si>
    <t>Neonazi members</t>
  </si>
  <si>
    <t>Nat. Democratic orgs</t>
  </si>
  <si>
    <t>Nat. Democratic members</t>
  </si>
  <si>
    <t>Other orgs</t>
  </si>
  <si>
    <t>Other orgs members</t>
  </si>
  <si>
    <t>Homicides</t>
  </si>
  <si>
    <t>Arson</t>
  </si>
  <si>
    <t>Injury</t>
  </si>
  <si>
    <t>Forceful property damage</t>
  </si>
  <si>
    <t>Threats</t>
  </si>
  <si>
    <t>Other crimes</t>
  </si>
  <si>
    <t>Propaganda offences</t>
  </si>
  <si>
    <t>TOTAL</t>
  </si>
  <si>
    <t>Deutsche Alternative (DA)</t>
  </si>
  <si>
    <t>Deutsche Freiheitsbewegung</t>
  </si>
  <si>
    <t>Freiheitliche Deutsche Arbeiterpartei (FAP)</t>
  </si>
  <si>
    <t>Neue Front</t>
  </si>
  <si>
    <t>HNG</t>
  </si>
  <si>
    <t>Nationale Offensive</t>
  </si>
  <si>
    <t>Nationalistische Front (NF)</t>
  </si>
  <si>
    <t>NPD</t>
  </si>
  <si>
    <t>Junge Nationaldemokraten (JN)</t>
  </si>
  <si>
    <t>Wiking Jugend (WJ)</t>
  </si>
  <si>
    <t>Die Republikaner (REP)</t>
  </si>
  <si>
    <t>Nationale Liste (NL)</t>
  </si>
  <si>
    <t>Deutsche VolksUnion (DVU)</t>
  </si>
  <si>
    <t>FR violence against Left</t>
  </si>
  <si>
    <t>Left violence against FR</t>
  </si>
  <si>
    <t>BNP</t>
  </si>
  <si>
    <t>Total income</t>
  </si>
  <si>
    <t>Total expenditure</t>
  </si>
  <si>
    <t>Assets</t>
  </si>
  <si>
    <t>Liabilities</t>
  </si>
  <si>
    <t>BNP membership</t>
  </si>
  <si>
    <t>NF membership</t>
  </si>
  <si>
    <t>Austria</t>
  </si>
  <si>
    <t>Germany</t>
  </si>
  <si>
    <t>https://data.worldbank.org/indicator/SM.POP.NETM</t>
  </si>
  <si>
    <t>Int'l Mig. Stock %</t>
  </si>
  <si>
    <t>https://data.worldbank.org/indicator/SM.POP.TOTL.ZS?locations=DE-AT-GB</t>
  </si>
  <si>
    <t>Int'l Mig. Total</t>
  </si>
  <si>
    <t>https://data.worldbank.org/indicator/SM.POP.TOTL?end=2015&amp;locations=DE-AT-GB&amp;start=1988</t>
  </si>
  <si>
    <t>Unemployment</t>
  </si>
  <si>
    <t>REP</t>
  </si>
  <si>
    <t>data sources</t>
  </si>
  <si>
    <t>No. persons in custody for terrorism offences, with extreme right ideology (England and Wales)</t>
  </si>
  <si>
    <t>Country</t>
  </si>
  <si>
    <t>United Kingdom</t>
  </si>
  <si>
    <t>Year</t>
  </si>
  <si>
    <t>Racist_incidents</t>
  </si>
  <si>
    <t>NET MIGRATION</t>
  </si>
  <si>
    <t>Austia</t>
  </si>
  <si>
    <t>Migrants</t>
  </si>
  <si>
    <t>INT'L MIG. STOCK</t>
  </si>
  <si>
    <t>Percentage</t>
  </si>
  <si>
    <t>Members</t>
  </si>
  <si>
    <t>Organisations</t>
  </si>
  <si>
    <t>Partein</t>
  </si>
  <si>
    <t>Vereine</t>
  </si>
  <si>
    <t>Number</t>
  </si>
  <si>
    <t>Offence</t>
  </si>
  <si>
    <t>Arson (Brandanschläge)</t>
  </si>
  <si>
    <t>Injury (Körperverletzungen)</t>
  </si>
  <si>
    <t>Forceful property damage (Sachbeschädigungen mit erheblicher Gewaltanwendung)</t>
  </si>
  <si>
    <t>Threats (Gewaltandrohungen)</t>
  </si>
  <si>
    <t>Propaganda offences (Propagandadelikte)</t>
  </si>
  <si>
    <t>Other offences (Andere Straftaten, insbesondere Volksverhetzung)</t>
  </si>
  <si>
    <t>Organisation</t>
  </si>
  <si>
    <t>Total Far-right potential (Rechtsextremismuspotenzial)</t>
  </si>
  <si>
    <t>Neonazis</t>
  </si>
  <si>
    <t>DVU</t>
  </si>
  <si>
    <t>BANS</t>
  </si>
  <si>
    <t>Org</t>
  </si>
  <si>
    <t>Nat1/Reg=-</t>
  </si>
  <si>
    <t>Wehrsportgruppe Hoffmann</t>
  </si>
  <si>
    <t>﻿Volkssozialistische Bewegung Deutschlands/Partei der Arbeit</t>
  </si>
  <si>
    <t>﻿Aktionsfront Nationaler Sozialisten/Nationale Aktivisten</t>
  </si>
  <si>
    <t>﻿Nationale Sammlung</t>
  </si>
  <si>
    <t>﻿Nationalistische Front</t>
  </si>
  <si>
    <t>﻿Deutsche Alternative</t>
  </si>
  <si>
    <t>﻿Deutscher Kameradschaftsbund Wilhelmshaven</t>
  </si>
  <si>
    <t>Niedersachsen</t>
  </si>
  <si>
    <t>﻿Nationale Offensive</t>
  </si>
  <si>
    <t>﻿Nationaler Block</t>
  </si>
  <si>
    <t>Bayern</t>
  </si>
  <si>
    <t>﻿Heimattreue Vereinigung Deutschlands</t>
  </si>
  <si>
    <t>Baden-Württemberg</t>
  </si>
  <si>
    <t>﻿Freundeskreis Freiheit für Deutschland</t>
  </si>
  <si>
    <t>Nordrhein Westpfalen</t>
  </si>
  <si>
    <t>﻿Wiking-Jugend</t>
  </si>
  <si>
    <t>Year final</t>
  </si>
  <si>
    <t>Year imposed</t>
  </si>
  <si>
    <t>﻿Freiheitliche Deutsche Arbeiterpartei</t>
  </si>
  <si>
    <t>Nationale Liste</t>
  </si>
  <si>
    <t>Hamburg</t>
  </si>
  <si>
    <t>﻿Direkte Aktion/Mitteldeutschland</t>
  </si>
  <si>
    <t>Brandenburg</t>
  </si>
  <si>
    <t>Skinheads Allgaeu</t>
  </si>
  <si>
    <t>Kameradschaft Oberhavel</t>
  </si>
  <si>
    <t>﻿Heide-Heim</t>
  </si>
  <si>
    <t>Hamburger Sturm</t>
  </si>
  <si>
    <t>Blood &amp; Honour</t>
  </si>
  <si>
    <t>﻿Skinheads Sächsische Schweiz</t>
  </si>
  <si>
    <t>Sachsen</t>
  </si>
  <si>
    <t>﻿Bündnis nationaler Sozialisten für Lübeck</t>
  </si>
  <si>
    <t>Schleswig-Holstein</t>
  </si>
  <si>
    <t>Fränkische Aktionsfront</t>
  </si>
  <si>
    <t>﻿Kameradschaft Tor Berlin</t>
  </si>
  <si>
    <t>Berlin</t>
  </si>
  <si>
    <t>Berliner Alternative Süd-Ost</t>
  </si>
  <si>
    <t>Kameradschaft Hauptvolk</t>
  </si>
  <si>
    <t>﻿Alternative Nationale Strausberger</t>
  </si>
  <si>
    <t>Schutzbund Deutschland</t>
  </si>
  <si>
    <t>Sturm 34</t>
  </si>
  <si>
    <t>Collegium Humanum</t>
  </si>
  <si>
    <t>﻿Verein zur Rehabilitierung der wegen Bestreitens des Holocaust Verfolgten</t>
  </si>
  <si>
    <t>﻿Heimattreue Deutsche Jugend</t>
  </si>
  <si>
    <t>﻿Mecklenburgische Aktionsfront</t>
  </si>
  <si>
    <t>Mecklenburg-Vorpommern</t>
  </si>
  <si>
    <t>Frontbann 24</t>
  </si>
  <si>
    <t>﻿Freie Kräfte Teltow-Fläming</t>
  </si>
  <si>
    <t>﻿Hilfsorganisation für nationale politische Gefangene und deren Angehörige e.V.</t>
  </si>
  <si>
    <t>﻿Kameradschaft Walter Spangenberg</t>
  </si>
  <si>
    <t>﻿Widerstandsbewegung in Südbrandenburg</t>
  </si>
  <si>
    <t>﻿Nationaler Widerstand Dortmund</t>
  </si>
  <si>
    <t>﻿Kameradschaft Hamm</t>
  </si>
  <si>
    <t>﻿Kameradschaft Aachener Land</t>
  </si>
  <si>
    <t>﻿Besseres Hannover</t>
  </si>
  <si>
    <t>﻿Nationale Sozialisten Döbeln</t>
  </si>
  <si>
    <t>﻿Nationale Sozialisten Chemnitz</t>
  </si>
  <si>
    <t>Freies Netz Süd</t>
  </si>
  <si>
    <t>﻿Autonome Nationalisten Göppingen</t>
  </si>
  <si>
    <t>Sturm 18 e.V.</t>
  </si>
  <si>
    <t>Hessen</t>
  </si>
  <si>
    <t>Altermedia Deutschland</t>
  </si>
  <si>
    <t>﻿Weisse Wölfe Terrorcrew</t>
  </si>
  <si>
    <t>Bans</t>
  </si>
  <si>
    <t>Homicides (Tötungsdelikte)</t>
  </si>
  <si>
    <t>2020 stats from: https://www.parlament.gv.at/PAKT/VHG/XXVII/J/J_04895/index.shtml</t>
  </si>
  <si>
    <t>or 39? https://www.parlament.gv.at/PAKT/VHG/XXVII/AB/AB_04877/index.shtml</t>
  </si>
  <si>
    <t>Art. III/IX Abs. 1 Z 3-4 EGVG</t>
  </si>
  <si>
    <t>2021 first half of year stats from: https://www.parlament.gv.at/PAKT/VHG/XXVII/AB/AB_07115/index.shtml</t>
  </si>
  <si>
    <t>AfD</t>
  </si>
  <si>
    <t>Forceful property damage (Sachbeschädigungen...)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</si>
</sst>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2"/>
      <color theme="1"/>
      <name val="Calibri"/>
      <family val="2"/>
      <scheme val="minor"/>
    </font>
    <font>
      <u/>
      <sz val="12"/>
      <color theme="10"/>
      <name val="Calibri"/>
      <family val="2"/>
      <charset val="204"/>
      <scheme val="minor"/>
    </font>
    <font>
      <u/>
      <sz val="12"/>
      <color theme="11"/>
      <name val="Calibri"/>
      <family val="2"/>
      <charset val="204"/>
      <scheme val="minor"/>
    </font>
    <font>
      <b/>
      <sz val="9"/>
      <color indexed="81"/>
      <name val="Calibri"/>
      <family val="2"/>
      <charset val="204"/>
    </font>
    <font>
      <sz val="12"/>
      <color rgb="FF000000"/>
      <name val="Calibri"/>
      <family val="2"/>
      <charset val="204"/>
      <scheme val="minor"/>
    </font>
    <font>
      <sz val="9"/>
      <color indexed="81"/>
      <name val="Calibri"/>
      <family val="2"/>
      <charset val="204"/>
    </font>
    <font>
      <b/>
      <u/>
      <sz val="9"/>
      <color indexed="81"/>
      <name val="Calibri"/>
      <family val="2"/>
    </font>
    <font>
      <b/>
      <sz val="12"/>
      <color theme="1"/>
      <name val="Calibri"/>
      <family val="2"/>
      <charset val="204"/>
      <scheme val="minor"/>
    </font>
    <font>
      <sz val="11"/>
      <color theme="1"/>
      <name val="Calibri"/>
      <family val="2"/>
      <scheme val="minor"/>
    </font>
    <font>
      <b/>
      <sz val="9"/>
      <color rgb="FF000000"/>
      <name val="Calibri"/>
      <family val="2"/>
      <charset val="204"/>
    </font>
  </fonts>
  <fills count="4">
    <fill>
      <patternFill patternType="none"/>
    </fill>
    <fill>
      <patternFill patternType="gray125"/>
    </fill>
    <fill>
      <patternFill patternType="solid">
        <fgColor theme="2"/>
        <bgColor indexed="64"/>
      </patternFill>
    </fill>
    <fill>
      <patternFill patternType="solid">
        <fgColor rgb="FFFF0000"/>
        <bgColor indexed="64"/>
      </patternFill>
    </fill>
  </fills>
  <borders count="1">
    <border>
      <left/>
      <right/>
      <top/>
      <bottom/>
      <diagonal/>
    </border>
  </borders>
  <cellStyleXfs count="16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164" fontId="0" fillId="0" borderId="0" xfId="0" applyNumberFormat="1"/>
    <xf numFmtId="0" fontId="1" fillId="0" borderId="0" xfId="37"/>
    <xf numFmtId="0" fontId="4" fillId="0" borderId="0" xfId="0" applyFont="1"/>
    <xf numFmtId="0" fontId="0" fillId="2" borderId="0" xfId="0" applyFill="1"/>
    <xf numFmtId="0" fontId="7" fillId="3" borderId="0" xfId="0" applyFont="1" applyFill="1"/>
    <xf numFmtId="0" fontId="7" fillId="0" borderId="0" xfId="0" applyFont="1"/>
    <xf numFmtId="0" fontId="8" fillId="0" borderId="0" xfId="0" applyFont="1"/>
  </cellXfs>
  <cellStyles count="1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AUS_crime!$A$2</c:f>
              <c:strCache>
                <c:ptCount val="1"/>
                <c:pt idx="0">
                  <c:v>Verbotsgesetz</c:v>
                </c:pt>
              </c:strCache>
            </c:strRef>
          </c:tx>
          <c:marker>
            <c:symbol val="none"/>
          </c:marker>
          <c:cat>
            <c:numRef>
              <c:f>AUS_crime!$B$1:$AA$1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AUS_crime!$B$2:$AA$2</c:f>
              <c:numCache>
                <c:formatCode>General</c:formatCode>
                <c:ptCount val="26"/>
                <c:pt idx="0">
                  <c:v>72</c:v>
                </c:pt>
                <c:pt idx="1">
                  <c:v>100</c:v>
                </c:pt>
                <c:pt idx="2">
                  <c:v>249</c:v>
                </c:pt>
                <c:pt idx="3">
                  <c:v>221</c:v>
                </c:pt>
                <c:pt idx="4">
                  <c:v>306</c:v>
                </c:pt>
                <c:pt idx="5">
                  <c:v>313</c:v>
                </c:pt>
                <c:pt idx="6">
                  <c:v>203</c:v>
                </c:pt>
                <c:pt idx="7">
                  <c:v>197</c:v>
                </c:pt>
                <c:pt idx="8">
                  <c:v>198</c:v>
                </c:pt>
                <c:pt idx="9">
                  <c:v>274</c:v>
                </c:pt>
                <c:pt idx="10">
                  <c:v>239</c:v>
                </c:pt>
                <c:pt idx="11">
                  <c:v>269</c:v>
                </c:pt>
                <c:pt idx="12">
                  <c:v>238</c:v>
                </c:pt>
                <c:pt idx="13">
                  <c:v>216</c:v>
                </c:pt>
                <c:pt idx="14">
                  <c:v>165</c:v>
                </c:pt>
                <c:pt idx="15">
                  <c:v>173</c:v>
                </c:pt>
                <c:pt idx="16">
                  <c:v>186</c:v>
                </c:pt>
                <c:pt idx="17">
                  <c:v>369</c:v>
                </c:pt>
                <c:pt idx="18">
                  <c:v>360</c:v>
                </c:pt>
                <c:pt idx="19">
                  <c:v>396</c:v>
                </c:pt>
                <c:pt idx="20">
                  <c:v>522</c:v>
                </c:pt>
                <c:pt idx="21">
                  <c:v>436</c:v>
                </c:pt>
                <c:pt idx="22">
                  <c:v>466</c:v>
                </c:pt>
                <c:pt idx="23">
                  <c:v>529</c:v>
                </c:pt>
                <c:pt idx="24">
                  <c:v>663</c:v>
                </c:pt>
                <c:pt idx="25">
                  <c:v>953</c:v>
                </c:pt>
              </c:numCache>
            </c:numRef>
          </c:val>
          <c:smooth val="0"/>
          <c:extLst>
            <c:ext xmlns:c16="http://schemas.microsoft.com/office/drawing/2014/chart" uri="{C3380CC4-5D6E-409C-BE32-E72D297353CC}">
              <c16:uniqueId val="{00000000-D014-9C48-92A9-7745E3DD1491}"/>
            </c:ext>
          </c:extLst>
        </c:ser>
        <c:ser>
          <c:idx val="1"/>
          <c:order val="1"/>
          <c:tx>
            <c:strRef>
              <c:f>AUS_crime!$A$3</c:f>
              <c:strCache>
                <c:ptCount val="1"/>
                <c:pt idx="0">
                  <c:v>Abzeichengesetz</c:v>
                </c:pt>
              </c:strCache>
            </c:strRef>
          </c:tx>
          <c:marker>
            <c:symbol val="none"/>
          </c:marker>
          <c:cat>
            <c:numRef>
              <c:f>AUS_crime!$B$1:$AA$1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AUS_crime!$B$3:$AA$3</c:f>
              <c:numCache>
                <c:formatCode>General</c:formatCode>
                <c:ptCount val="26"/>
                <c:pt idx="0">
                  <c:v>29</c:v>
                </c:pt>
                <c:pt idx="1">
                  <c:v>25</c:v>
                </c:pt>
                <c:pt idx="2">
                  <c:v>28</c:v>
                </c:pt>
                <c:pt idx="3">
                  <c:v>24</c:v>
                </c:pt>
                <c:pt idx="4">
                  <c:v>29</c:v>
                </c:pt>
                <c:pt idx="5">
                  <c:v>31</c:v>
                </c:pt>
                <c:pt idx="6">
                  <c:v>18</c:v>
                </c:pt>
                <c:pt idx="7">
                  <c:v>30</c:v>
                </c:pt>
                <c:pt idx="8">
                  <c:v>19</c:v>
                </c:pt>
                <c:pt idx="9">
                  <c:v>12</c:v>
                </c:pt>
                <c:pt idx="10">
                  <c:v>22</c:v>
                </c:pt>
                <c:pt idx="11">
                  <c:v>16</c:v>
                </c:pt>
                <c:pt idx="12">
                  <c:v>25</c:v>
                </c:pt>
                <c:pt idx="13">
                  <c:v>7</c:v>
                </c:pt>
                <c:pt idx="14">
                  <c:v>9</c:v>
                </c:pt>
                <c:pt idx="15">
                  <c:v>10</c:v>
                </c:pt>
                <c:pt idx="16">
                  <c:v>17</c:v>
                </c:pt>
                <c:pt idx="17">
                  <c:v>14</c:v>
                </c:pt>
                <c:pt idx="18">
                  <c:v>21</c:v>
                </c:pt>
                <c:pt idx="19">
                  <c:v>40</c:v>
                </c:pt>
                <c:pt idx="20">
                  <c:v>20</c:v>
                </c:pt>
                <c:pt idx="21">
                  <c:v>26</c:v>
                </c:pt>
                <c:pt idx="22">
                  <c:v>31</c:v>
                </c:pt>
                <c:pt idx="23">
                  <c:v>17</c:v>
                </c:pt>
                <c:pt idx="24">
                  <c:v>13</c:v>
                </c:pt>
                <c:pt idx="25">
                  <c:v>0</c:v>
                </c:pt>
              </c:numCache>
            </c:numRef>
          </c:val>
          <c:smooth val="0"/>
          <c:extLst>
            <c:ext xmlns:c16="http://schemas.microsoft.com/office/drawing/2014/chart" uri="{C3380CC4-5D6E-409C-BE32-E72D297353CC}">
              <c16:uniqueId val="{00000001-D014-9C48-92A9-7745E3DD1491}"/>
            </c:ext>
          </c:extLst>
        </c:ser>
        <c:ser>
          <c:idx val="2"/>
          <c:order val="2"/>
          <c:tx>
            <c:strRef>
              <c:f>AUS_crime!$A$4</c:f>
              <c:strCache>
                <c:ptCount val="1"/>
                <c:pt idx="0">
                  <c:v>§283 StGB (Verhetzung)</c:v>
                </c:pt>
              </c:strCache>
            </c:strRef>
          </c:tx>
          <c:marker>
            <c:symbol val="none"/>
          </c:marker>
          <c:cat>
            <c:numRef>
              <c:f>AUS_crime!$B$1:$AA$1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AUS_crime!$B$4:$AA$4</c:f>
              <c:numCache>
                <c:formatCode>General</c:formatCode>
                <c:ptCount val="26"/>
                <c:pt idx="0">
                  <c:v>8</c:v>
                </c:pt>
                <c:pt idx="1">
                  <c:v>34</c:v>
                </c:pt>
                <c:pt idx="2">
                  <c:v>42</c:v>
                </c:pt>
                <c:pt idx="3">
                  <c:v>20</c:v>
                </c:pt>
                <c:pt idx="4">
                  <c:v>26</c:v>
                </c:pt>
                <c:pt idx="5">
                  <c:v>14</c:v>
                </c:pt>
                <c:pt idx="6">
                  <c:v>14</c:v>
                </c:pt>
                <c:pt idx="7">
                  <c:v>20</c:v>
                </c:pt>
                <c:pt idx="8">
                  <c:v>21</c:v>
                </c:pt>
                <c:pt idx="9">
                  <c:v>43</c:v>
                </c:pt>
                <c:pt idx="10">
                  <c:v>27</c:v>
                </c:pt>
                <c:pt idx="11">
                  <c:v>39</c:v>
                </c:pt>
                <c:pt idx="12">
                  <c:v>56</c:v>
                </c:pt>
                <c:pt idx="13">
                  <c:v>37</c:v>
                </c:pt>
                <c:pt idx="14">
                  <c:v>29</c:v>
                </c:pt>
                <c:pt idx="15">
                  <c:v>14</c:v>
                </c:pt>
                <c:pt idx="16">
                  <c:v>25</c:v>
                </c:pt>
                <c:pt idx="17">
                  <c:v>52</c:v>
                </c:pt>
                <c:pt idx="18">
                  <c:v>73</c:v>
                </c:pt>
                <c:pt idx="19">
                  <c:v>33</c:v>
                </c:pt>
                <c:pt idx="20">
                  <c:v>79</c:v>
                </c:pt>
                <c:pt idx="21">
                  <c:v>84</c:v>
                </c:pt>
                <c:pt idx="22">
                  <c:v>83</c:v>
                </c:pt>
                <c:pt idx="23">
                  <c:v>152</c:v>
                </c:pt>
                <c:pt idx="24">
                  <c:v>182</c:v>
                </c:pt>
                <c:pt idx="25">
                  <c:v>282</c:v>
                </c:pt>
              </c:numCache>
            </c:numRef>
          </c:val>
          <c:smooth val="0"/>
          <c:extLst>
            <c:ext xmlns:c16="http://schemas.microsoft.com/office/drawing/2014/chart" uri="{C3380CC4-5D6E-409C-BE32-E72D297353CC}">
              <c16:uniqueId val="{00000002-D014-9C48-92A9-7745E3DD1491}"/>
            </c:ext>
          </c:extLst>
        </c:ser>
        <c:ser>
          <c:idx val="3"/>
          <c:order val="3"/>
          <c:tx>
            <c:strRef>
              <c:f>AUS_crime!$A$5</c:f>
              <c:strCache>
                <c:ptCount val="1"/>
                <c:pt idx="0">
                  <c:v>sonstigen Delikten</c:v>
                </c:pt>
              </c:strCache>
            </c:strRef>
          </c:tx>
          <c:marker>
            <c:symbol val="none"/>
          </c:marker>
          <c:cat>
            <c:numRef>
              <c:f>AUS_crime!$B$1:$AA$1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AUS_crime!$B$5:$AA$5</c:f>
              <c:numCache>
                <c:formatCode>General</c:formatCode>
                <c:ptCount val="26"/>
                <c:pt idx="2">
                  <c:v>130</c:v>
                </c:pt>
                <c:pt idx="3">
                  <c:v>209</c:v>
                </c:pt>
                <c:pt idx="4">
                  <c:v>164</c:v>
                </c:pt>
                <c:pt idx="5">
                  <c:v>189</c:v>
                </c:pt>
                <c:pt idx="6">
                  <c:v>99</c:v>
                </c:pt>
                <c:pt idx="7">
                  <c:v>105</c:v>
                </c:pt>
                <c:pt idx="8">
                  <c:v>109</c:v>
                </c:pt>
                <c:pt idx="9">
                  <c:v>212</c:v>
                </c:pt>
                <c:pt idx="10">
                  <c:v>117</c:v>
                </c:pt>
                <c:pt idx="11">
                  <c:v>133</c:v>
                </c:pt>
                <c:pt idx="12">
                  <c:v>99</c:v>
                </c:pt>
                <c:pt idx="13">
                  <c:v>96</c:v>
                </c:pt>
                <c:pt idx="14">
                  <c:v>93</c:v>
                </c:pt>
                <c:pt idx="15">
                  <c:v>165</c:v>
                </c:pt>
                <c:pt idx="16">
                  <c:v>150</c:v>
                </c:pt>
                <c:pt idx="17">
                  <c:v>251</c:v>
                </c:pt>
                <c:pt idx="18">
                  <c:v>304</c:v>
                </c:pt>
                <c:pt idx="19">
                  <c:v>253</c:v>
                </c:pt>
                <c:pt idx="20">
                  <c:v>380</c:v>
                </c:pt>
                <c:pt idx="21">
                  <c:v>368</c:v>
                </c:pt>
                <c:pt idx="22">
                  <c:v>323</c:v>
                </c:pt>
                <c:pt idx="23">
                  <c:v>432</c:v>
                </c:pt>
                <c:pt idx="24">
                  <c:v>307</c:v>
                </c:pt>
                <c:pt idx="25">
                  <c:v>415</c:v>
                </c:pt>
              </c:numCache>
            </c:numRef>
          </c:val>
          <c:smooth val="0"/>
          <c:extLst>
            <c:ext xmlns:c16="http://schemas.microsoft.com/office/drawing/2014/chart" uri="{C3380CC4-5D6E-409C-BE32-E72D297353CC}">
              <c16:uniqueId val="{00000003-D014-9C48-92A9-7745E3DD1491}"/>
            </c:ext>
          </c:extLst>
        </c:ser>
        <c:ser>
          <c:idx val="4"/>
          <c:order val="4"/>
          <c:tx>
            <c:strRef>
              <c:f>AUS_crime!$A$6</c:f>
              <c:strCache>
                <c:ptCount val="1"/>
                <c:pt idx="0">
                  <c:v>Art. III/IX Abs. 1 Z. 4 EGVG</c:v>
                </c:pt>
              </c:strCache>
            </c:strRef>
          </c:tx>
          <c:marker>
            <c:symbol val="none"/>
          </c:marker>
          <c:cat>
            <c:numRef>
              <c:f>AUS_crime!$B$1:$AA$1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AUS_crime!$B$6:$AA$6</c:f>
              <c:numCache>
                <c:formatCode>General</c:formatCode>
                <c:ptCount val="26"/>
                <c:pt idx="0">
                  <c:v>52</c:v>
                </c:pt>
                <c:pt idx="1">
                  <c:v>100</c:v>
                </c:pt>
                <c:pt idx="2">
                  <c:v>80</c:v>
                </c:pt>
                <c:pt idx="3">
                  <c:v>47</c:v>
                </c:pt>
                <c:pt idx="4">
                  <c:v>75</c:v>
                </c:pt>
                <c:pt idx="5">
                  <c:v>71</c:v>
                </c:pt>
                <c:pt idx="6">
                  <c:v>33</c:v>
                </c:pt>
                <c:pt idx="7">
                  <c:v>32</c:v>
                </c:pt>
                <c:pt idx="8">
                  <c:v>42</c:v>
                </c:pt>
                <c:pt idx="9">
                  <c:v>174</c:v>
                </c:pt>
                <c:pt idx="10">
                  <c:v>44</c:v>
                </c:pt>
                <c:pt idx="11">
                  <c:v>68</c:v>
                </c:pt>
                <c:pt idx="12">
                  <c:v>47</c:v>
                </c:pt>
                <c:pt idx="13">
                  <c:v>79</c:v>
                </c:pt>
                <c:pt idx="14">
                  <c:v>26</c:v>
                </c:pt>
                <c:pt idx="15">
                  <c:v>44</c:v>
                </c:pt>
                <c:pt idx="16">
                  <c:v>41</c:v>
                </c:pt>
                <c:pt idx="17">
                  <c:v>66</c:v>
                </c:pt>
                <c:pt idx="18">
                  <c:v>77</c:v>
                </c:pt>
                <c:pt idx="19">
                  <c:v>69</c:v>
                </c:pt>
                <c:pt idx="20">
                  <c:v>39</c:v>
                </c:pt>
                <c:pt idx="21">
                  <c:v>49</c:v>
                </c:pt>
                <c:pt idx="22">
                  <c:v>17</c:v>
                </c:pt>
                <c:pt idx="23">
                  <c:v>48</c:v>
                </c:pt>
                <c:pt idx="24">
                  <c:v>19</c:v>
                </c:pt>
                <c:pt idx="25">
                  <c:v>27</c:v>
                </c:pt>
              </c:numCache>
            </c:numRef>
          </c:val>
          <c:smooth val="0"/>
          <c:extLst>
            <c:ext xmlns:c16="http://schemas.microsoft.com/office/drawing/2014/chart" uri="{C3380CC4-5D6E-409C-BE32-E72D297353CC}">
              <c16:uniqueId val="{00000004-D014-9C48-92A9-7745E3DD1491}"/>
            </c:ext>
          </c:extLst>
        </c:ser>
        <c:ser>
          <c:idx val="5"/>
          <c:order val="5"/>
          <c:tx>
            <c:strRef>
              <c:f>AUS_crime!$A$7</c:f>
              <c:strCache>
                <c:ptCount val="1"/>
                <c:pt idx="0">
                  <c:v>Mediengesetz</c:v>
                </c:pt>
              </c:strCache>
            </c:strRef>
          </c:tx>
          <c:marker>
            <c:symbol val="none"/>
          </c:marker>
          <c:cat>
            <c:numRef>
              <c:f>AUS_crime!$B$1:$AA$1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AUS_crime!$B$7:$AA$7</c:f>
              <c:numCache>
                <c:formatCode>General</c:formatCode>
                <c:ptCount val="26"/>
                <c:pt idx="8">
                  <c:v>3</c:v>
                </c:pt>
                <c:pt idx="9">
                  <c:v>2</c:v>
                </c:pt>
                <c:pt idx="11">
                  <c:v>3</c:v>
                </c:pt>
                <c:pt idx="12">
                  <c:v>0</c:v>
                </c:pt>
                <c:pt idx="13">
                  <c:v>1</c:v>
                </c:pt>
                <c:pt idx="14">
                  <c:v>0</c:v>
                </c:pt>
                <c:pt idx="15">
                  <c:v>0</c:v>
                </c:pt>
              </c:numCache>
            </c:numRef>
          </c:val>
          <c:smooth val="0"/>
          <c:extLst>
            <c:ext xmlns:c16="http://schemas.microsoft.com/office/drawing/2014/chart" uri="{C3380CC4-5D6E-409C-BE32-E72D297353CC}">
              <c16:uniqueId val="{00000005-D014-9C48-92A9-7745E3DD1491}"/>
            </c:ext>
          </c:extLst>
        </c:ser>
        <c:dLbls>
          <c:showLegendKey val="0"/>
          <c:showVal val="0"/>
          <c:showCatName val="0"/>
          <c:showSerName val="0"/>
          <c:showPercent val="0"/>
          <c:showBubbleSize val="0"/>
        </c:dLbls>
        <c:smooth val="0"/>
        <c:axId val="2080244504"/>
        <c:axId val="2080247608"/>
      </c:lineChart>
      <c:catAx>
        <c:axId val="2080244504"/>
        <c:scaling>
          <c:orientation val="minMax"/>
        </c:scaling>
        <c:delete val="0"/>
        <c:axPos val="b"/>
        <c:majorGridlines/>
        <c:numFmt formatCode="General" sourceLinked="1"/>
        <c:majorTickMark val="out"/>
        <c:minorTickMark val="none"/>
        <c:tickLblPos val="nextTo"/>
        <c:crossAx val="2080247608"/>
        <c:crosses val="autoZero"/>
        <c:auto val="1"/>
        <c:lblAlgn val="ctr"/>
        <c:lblOffset val="100"/>
        <c:noMultiLvlLbl val="0"/>
      </c:catAx>
      <c:valAx>
        <c:axId val="2080247608"/>
        <c:scaling>
          <c:orientation val="minMax"/>
        </c:scaling>
        <c:delete val="0"/>
        <c:axPos val="l"/>
        <c:majorGridlines/>
        <c:numFmt formatCode="General" sourceLinked="1"/>
        <c:majorTickMark val="out"/>
        <c:minorTickMark val="none"/>
        <c:tickLblPos val="nextTo"/>
        <c:crossAx val="208024450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AUS_crime!$A$8</c:f>
              <c:strCache>
                <c:ptCount val="1"/>
                <c:pt idx="0">
                  <c:v>TOTAL:</c:v>
                </c:pt>
              </c:strCache>
            </c:strRef>
          </c:tx>
          <c:spPr>
            <a:ln w="25400" cap="flat" cmpd="sng" algn="ctr">
              <a:solidFill>
                <a:schemeClr val="dk1"/>
              </a:solidFill>
              <a:prstDash val="solid"/>
            </a:ln>
            <a:effectLst/>
          </c:spPr>
          <c:marker>
            <c:spPr>
              <a:solidFill>
                <a:schemeClr val="lt1"/>
              </a:solidFill>
              <a:ln w="25400" cap="flat" cmpd="sng" algn="ctr">
                <a:solidFill>
                  <a:schemeClr val="dk1"/>
                </a:solidFill>
                <a:prstDash val="solid"/>
              </a:ln>
              <a:effectLst/>
            </c:spPr>
          </c:marker>
          <c:cat>
            <c:numRef>
              <c:f>AUS_crime!$B$1:$AA$1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AUS_crime!$B$8:$AA$8</c:f>
              <c:numCache>
                <c:formatCode>General</c:formatCode>
                <c:ptCount val="26"/>
                <c:pt idx="0">
                  <c:v>161</c:v>
                </c:pt>
                <c:pt idx="1">
                  <c:v>259</c:v>
                </c:pt>
                <c:pt idx="2">
                  <c:v>529</c:v>
                </c:pt>
                <c:pt idx="3">
                  <c:v>521</c:v>
                </c:pt>
                <c:pt idx="4">
                  <c:v>600</c:v>
                </c:pt>
                <c:pt idx="5">
                  <c:v>618</c:v>
                </c:pt>
                <c:pt idx="6">
                  <c:v>367</c:v>
                </c:pt>
                <c:pt idx="7">
                  <c:v>384</c:v>
                </c:pt>
                <c:pt idx="8">
                  <c:v>392</c:v>
                </c:pt>
                <c:pt idx="9">
                  <c:v>717</c:v>
                </c:pt>
                <c:pt idx="10">
                  <c:v>449</c:v>
                </c:pt>
                <c:pt idx="11">
                  <c:v>528</c:v>
                </c:pt>
                <c:pt idx="12">
                  <c:v>465</c:v>
                </c:pt>
                <c:pt idx="13">
                  <c:v>436</c:v>
                </c:pt>
                <c:pt idx="14">
                  <c:v>322</c:v>
                </c:pt>
                <c:pt idx="15">
                  <c:v>406</c:v>
                </c:pt>
                <c:pt idx="16">
                  <c:v>419</c:v>
                </c:pt>
                <c:pt idx="17">
                  <c:v>752</c:v>
                </c:pt>
                <c:pt idx="18">
                  <c:v>835</c:v>
                </c:pt>
                <c:pt idx="19">
                  <c:v>791</c:v>
                </c:pt>
                <c:pt idx="20">
                  <c:v>1040</c:v>
                </c:pt>
                <c:pt idx="21">
                  <c:v>963</c:v>
                </c:pt>
                <c:pt idx="22">
                  <c:v>920</c:v>
                </c:pt>
                <c:pt idx="23">
                  <c:v>1178</c:v>
                </c:pt>
                <c:pt idx="24">
                  <c:v>1184</c:v>
                </c:pt>
                <c:pt idx="25">
                  <c:v>1677</c:v>
                </c:pt>
              </c:numCache>
            </c:numRef>
          </c:val>
          <c:smooth val="0"/>
          <c:extLst>
            <c:ext xmlns:c16="http://schemas.microsoft.com/office/drawing/2014/chart" uri="{C3380CC4-5D6E-409C-BE32-E72D297353CC}">
              <c16:uniqueId val="{00000000-D460-FF40-BC6F-96CA664CB265}"/>
            </c:ext>
          </c:extLst>
        </c:ser>
        <c:dLbls>
          <c:showLegendKey val="0"/>
          <c:showVal val="0"/>
          <c:showCatName val="0"/>
          <c:showSerName val="0"/>
          <c:showPercent val="0"/>
          <c:showBubbleSize val="0"/>
        </c:dLbls>
        <c:marker val="1"/>
        <c:smooth val="0"/>
        <c:axId val="2080302312"/>
        <c:axId val="2080307528"/>
      </c:lineChart>
      <c:catAx>
        <c:axId val="2080302312"/>
        <c:scaling>
          <c:orientation val="minMax"/>
        </c:scaling>
        <c:delete val="0"/>
        <c:axPos val="b"/>
        <c:majorGridlines/>
        <c:numFmt formatCode="General" sourceLinked="1"/>
        <c:majorTickMark val="out"/>
        <c:minorTickMark val="none"/>
        <c:tickLblPos val="nextTo"/>
        <c:crossAx val="2080307528"/>
        <c:crosses val="autoZero"/>
        <c:auto val="1"/>
        <c:lblAlgn val="ctr"/>
        <c:lblOffset val="100"/>
        <c:noMultiLvlLbl val="0"/>
      </c:catAx>
      <c:valAx>
        <c:axId val="2080307528"/>
        <c:scaling>
          <c:orientation val="minMax"/>
        </c:scaling>
        <c:delete val="0"/>
        <c:axPos val="l"/>
        <c:majorGridlines/>
        <c:numFmt formatCode="General" sourceLinked="1"/>
        <c:majorTickMark val="out"/>
        <c:minorTickMark val="none"/>
        <c:tickLblPos val="nextTo"/>
        <c:crossAx val="2080302312"/>
        <c:crosses val="autoZero"/>
        <c:crossBetween val="between"/>
      </c:val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numRef>
              <c:f>GER_org!$P$30:$P$54</c:f>
              <c:numCache>
                <c:formatCode>General</c:formatCode>
                <c:ptCount val="25"/>
                <c:pt idx="0">
                  <c:v>1980</c:v>
                </c:pt>
                <c:pt idx="1">
                  <c:v>1982</c:v>
                </c:pt>
                <c:pt idx="2">
                  <c:v>1983</c:v>
                </c:pt>
                <c:pt idx="3">
                  <c:v>1989</c:v>
                </c:pt>
                <c:pt idx="4">
                  <c:v>1992</c:v>
                </c:pt>
                <c:pt idx="5">
                  <c:v>1993</c:v>
                </c:pt>
                <c:pt idx="6">
                  <c:v>1994</c:v>
                </c:pt>
                <c:pt idx="7">
                  <c:v>1995</c:v>
                </c:pt>
                <c:pt idx="8">
                  <c:v>1996</c:v>
                </c:pt>
                <c:pt idx="9">
                  <c:v>1998</c:v>
                </c:pt>
                <c:pt idx="10">
                  <c:v>2000</c:v>
                </c:pt>
                <c:pt idx="11">
                  <c:v>2001</c:v>
                </c:pt>
                <c:pt idx="12">
                  <c:v>2003</c:v>
                </c:pt>
                <c:pt idx="13">
                  <c:v>2004</c:v>
                </c:pt>
                <c:pt idx="14">
                  <c:v>2005</c:v>
                </c:pt>
                <c:pt idx="15">
                  <c:v>2006</c:v>
                </c:pt>
                <c:pt idx="16">
                  <c:v>2007</c:v>
                </c:pt>
                <c:pt idx="17">
                  <c:v>2008</c:v>
                </c:pt>
                <c:pt idx="18">
                  <c:v>2009</c:v>
                </c:pt>
                <c:pt idx="19">
                  <c:v>2011</c:v>
                </c:pt>
                <c:pt idx="20">
                  <c:v>2012</c:v>
                </c:pt>
                <c:pt idx="21">
                  <c:v>2013</c:v>
                </c:pt>
                <c:pt idx="22">
                  <c:v>2014</c:v>
                </c:pt>
                <c:pt idx="23">
                  <c:v>2015</c:v>
                </c:pt>
                <c:pt idx="24">
                  <c:v>2016</c:v>
                </c:pt>
              </c:numCache>
            </c:numRef>
          </c:cat>
          <c:val>
            <c:numRef>
              <c:f>GER_org!$Q$30:$Q$54</c:f>
              <c:numCache>
                <c:formatCode>General</c:formatCode>
                <c:ptCount val="25"/>
                <c:pt idx="0">
                  <c:v>1</c:v>
                </c:pt>
                <c:pt idx="1">
                  <c:v>1</c:v>
                </c:pt>
                <c:pt idx="2">
                  <c:v>1</c:v>
                </c:pt>
                <c:pt idx="3">
                  <c:v>1</c:v>
                </c:pt>
                <c:pt idx="4">
                  <c:v>4</c:v>
                </c:pt>
                <c:pt idx="5">
                  <c:v>3</c:v>
                </c:pt>
                <c:pt idx="6">
                  <c:v>1</c:v>
                </c:pt>
                <c:pt idx="7">
                  <c:v>3</c:v>
                </c:pt>
                <c:pt idx="8">
                  <c:v>1</c:v>
                </c:pt>
                <c:pt idx="9">
                  <c:v>1</c:v>
                </c:pt>
                <c:pt idx="10">
                  <c:v>2</c:v>
                </c:pt>
                <c:pt idx="11">
                  <c:v>1</c:v>
                </c:pt>
                <c:pt idx="12">
                  <c:v>1</c:v>
                </c:pt>
                <c:pt idx="13">
                  <c:v>1</c:v>
                </c:pt>
                <c:pt idx="14">
                  <c:v>4</c:v>
                </c:pt>
                <c:pt idx="15">
                  <c:v>1</c:v>
                </c:pt>
                <c:pt idx="16">
                  <c:v>1</c:v>
                </c:pt>
                <c:pt idx="17">
                  <c:v>2</c:v>
                </c:pt>
                <c:pt idx="18">
                  <c:v>3</c:v>
                </c:pt>
                <c:pt idx="19">
                  <c:v>2</c:v>
                </c:pt>
                <c:pt idx="20">
                  <c:v>6</c:v>
                </c:pt>
                <c:pt idx="21">
                  <c:v>1</c:v>
                </c:pt>
                <c:pt idx="22">
                  <c:v>3</c:v>
                </c:pt>
                <c:pt idx="23">
                  <c:v>1</c:v>
                </c:pt>
                <c:pt idx="24">
                  <c:v>2</c:v>
                </c:pt>
              </c:numCache>
            </c:numRef>
          </c:val>
          <c:extLst>
            <c:ext xmlns:c16="http://schemas.microsoft.com/office/drawing/2014/chart" uri="{C3380CC4-5D6E-409C-BE32-E72D297353CC}">
              <c16:uniqueId val="{00000000-4E26-E541-B479-BC3E8C7B4A79}"/>
            </c:ext>
          </c:extLst>
        </c:ser>
        <c:ser>
          <c:idx val="1"/>
          <c:order val="1"/>
          <c:invertIfNegative val="0"/>
          <c:cat>
            <c:numRef>
              <c:f>GER_org!$P$30:$P$54</c:f>
              <c:numCache>
                <c:formatCode>General</c:formatCode>
                <c:ptCount val="25"/>
                <c:pt idx="0">
                  <c:v>1980</c:v>
                </c:pt>
                <c:pt idx="1">
                  <c:v>1982</c:v>
                </c:pt>
                <c:pt idx="2">
                  <c:v>1983</c:v>
                </c:pt>
                <c:pt idx="3">
                  <c:v>1989</c:v>
                </c:pt>
                <c:pt idx="4">
                  <c:v>1992</c:v>
                </c:pt>
                <c:pt idx="5">
                  <c:v>1993</c:v>
                </c:pt>
                <c:pt idx="6">
                  <c:v>1994</c:v>
                </c:pt>
                <c:pt idx="7">
                  <c:v>1995</c:v>
                </c:pt>
                <c:pt idx="8">
                  <c:v>1996</c:v>
                </c:pt>
                <c:pt idx="9">
                  <c:v>1998</c:v>
                </c:pt>
                <c:pt idx="10">
                  <c:v>2000</c:v>
                </c:pt>
                <c:pt idx="11">
                  <c:v>2001</c:v>
                </c:pt>
                <c:pt idx="12">
                  <c:v>2003</c:v>
                </c:pt>
                <c:pt idx="13">
                  <c:v>2004</c:v>
                </c:pt>
                <c:pt idx="14">
                  <c:v>2005</c:v>
                </c:pt>
                <c:pt idx="15">
                  <c:v>2006</c:v>
                </c:pt>
                <c:pt idx="16">
                  <c:v>2007</c:v>
                </c:pt>
                <c:pt idx="17">
                  <c:v>2008</c:v>
                </c:pt>
                <c:pt idx="18">
                  <c:v>2009</c:v>
                </c:pt>
                <c:pt idx="19">
                  <c:v>2011</c:v>
                </c:pt>
                <c:pt idx="20">
                  <c:v>2012</c:v>
                </c:pt>
                <c:pt idx="21">
                  <c:v>2013</c:v>
                </c:pt>
                <c:pt idx="22">
                  <c:v>2014</c:v>
                </c:pt>
                <c:pt idx="23">
                  <c:v>2015</c:v>
                </c:pt>
                <c:pt idx="24">
                  <c:v>2016</c:v>
                </c:pt>
              </c:numCache>
            </c:numRef>
          </c:cat>
          <c:val>
            <c:numRef>
              <c:f>GER_org!$Q$30:$Q$54</c:f>
              <c:numCache>
                <c:formatCode>General</c:formatCode>
                <c:ptCount val="25"/>
                <c:pt idx="0">
                  <c:v>1</c:v>
                </c:pt>
                <c:pt idx="1">
                  <c:v>1</c:v>
                </c:pt>
                <c:pt idx="2">
                  <c:v>1</c:v>
                </c:pt>
                <c:pt idx="3">
                  <c:v>1</c:v>
                </c:pt>
                <c:pt idx="4">
                  <c:v>4</c:v>
                </c:pt>
                <c:pt idx="5">
                  <c:v>3</c:v>
                </c:pt>
                <c:pt idx="6">
                  <c:v>1</c:v>
                </c:pt>
                <c:pt idx="7">
                  <c:v>3</c:v>
                </c:pt>
                <c:pt idx="8">
                  <c:v>1</c:v>
                </c:pt>
                <c:pt idx="9">
                  <c:v>1</c:v>
                </c:pt>
                <c:pt idx="10">
                  <c:v>2</c:v>
                </c:pt>
                <c:pt idx="11">
                  <c:v>1</c:v>
                </c:pt>
                <c:pt idx="12">
                  <c:v>1</c:v>
                </c:pt>
                <c:pt idx="13">
                  <c:v>1</c:v>
                </c:pt>
                <c:pt idx="14">
                  <c:v>4</c:v>
                </c:pt>
                <c:pt idx="15">
                  <c:v>1</c:v>
                </c:pt>
                <c:pt idx="16">
                  <c:v>1</c:v>
                </c:pt>
                <c:pt idx="17">
                  <c:v>2</c:v>
                </c:pt>
                <c:pt idx="18">
                  <c:v>3</c:v>
                </c:pt>
                <c:pt idx="19">
                  <c:v>2</c:v>
                </c:pt>
                <c:pt idx="20">
                  <c:v>6</c:v>
                </c:pt>
                <c:pt idx="21">
                  <c:v>1</c:v>
                </c:pt>
                <c:pt idx="22">
                  <c:v>3</c:v>
                </c:pt>
                <c:pt idx="23">
                  <c:v>1</c:v>
                </c:pt>
                <c:pt idx="24">
                  <c:v>2</c:v>
                </c:pt>
              </c:numCache>
            </c:numRef>
          </c:val>
          <c:extLst>
            <c:ext xmlns:c16="http://schemas.microsoft.com/office/drawing/2014/chart" uri="{C3380CC4-5D6E-409C-BE32-E72D297353CC}">
              <c16:uniqueId val="{00000001-4E26-E541-B479-BC3E8C7B4A79}"/>
            </c:ext>
          </c:extLst>
        </c:ser>
        <c:dLbls>
          <c:showLegendKey val="0"/>
          <c:showVal val="0"/>
          <c:showCatName val="0"/>
          <c:showSerName val="0"/>
          <c:showPercent val="0"/>
          <c:showBubbleSize val="0"/>
        </c:dLbls>
        <c:gapWidth val="150"/>
        <c:axId val="2080346312"/>
        <c:axId val="2080349288"/>
      </c:barChart>
      <c:catAx>
        <c:axId val="2080346312"/>
        <c:scaling>
          <c:orientation val="minMax"/>
        </c:scaling>
        <c:delete val="0"/>
        <c:axPos val="b"/>
        <c:numFmt formatCode="General" sourceLinked="1"/>
        <c:majorTickMark val="out"/>
        <c:minorTickMark val="none"/>
        <c:tickLblPos val="nextTo"/>
        <c:crossAx val="2080349288"/>
        <c:crosses val="autoZero"/>
        <c:auto val="1"/>
        <c:lblAlgn val="ctr"/>
        <c:lblOffset val="100"/>
        <c:noMultiLvlLbl val="0"/>
      </c:catAx>
      <c:valAx>
        <c:axId val="2080349288"/>
        <c:scaling>
          <c:orientation val="minMax"/>
        </c:scaling>
        <c:delete val="0"/>
        <c:axPos val="l"/>
        <c:majorGridlines/>
        <c:numFmt formatCode="General" sourceLinked="1"/>
        <c:majorTickMark val="out"/>
        <c:minorTickMark val="none"/>
        <c:tickLblPos val="nextTo"/>
        <c:crossAx val="208034631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GER_crime!$A$14</c:f>
              <c:strCache>
                <c:ptCount val="1"/>
                <c:pt idx="0">
                  <c:v>FR violence against Left</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GER_crime!$P$13:$AA$13</c:f>
              <c:numCache>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Cache>
            </c:numRef>
          </c:cat>
          <c:val>
            <c:numRef>
              <c:f>GER_crime!$P$14:$AA$14</c:f>
              <c:numCache>
                <c:formatCode>General</c:formatCode>
                <c:ptCount val="12"/>
                <c:pt idx="0">
                  <c:v>199</c:v>
                </c:pt>
                <c:pt idx="1">
                  <c:v>316</c:v>
                </c:pt>
                <c:pt idx="2">
                  <c:v>302</c:v>
                </c:pt>
                <c:pt idx="3">
                  <c:v>294</c:v>
                </c:pt>
                <c:pt idx="4">
                  <c:v>358</c:v>
                </c:pt>
                <c:pt idx="5">
                  <c:v>300</c:v>
                </c:pt>
                <c:pt idx="6">
                  <c:v>275</c:v>
                </c:pt>
                <c:pt idx="7">
                  <c:v>217</c:v>
                </c:pt>
                <c:pt idx="8">
                  <c:v>189</c:v>
                </c:pt>
                <c:pt idx="9">
                  <c:v>146</c:v>
                </c:pt>
                <c:pt idx="10">
                  <c:v>139</c:v>
                </c:pt>
                <c:pt idx="11">
                  <c:v>252</c:v>
                </c:pt>
              </c:numCache>
            </c:numRef>
          </c:val>
          <c:smooth val="0"/>
          <c:extLst>
            <c:ext xmlns:c16="http://schemas.microsoft.com/office/drawing/2014/chart" uri="{C3380CC4-5D6E-409C-BE32-E72D297353CC}">
              <c16:uniqueId val="{00000000-9854-B34E-9E34-2AD6276E72C5}"/>
            </c:ext>
          </c:extLst>
        </c:ser>
        <c:ser>
          <c:idx val="1"/>
          <c:order val="1"/>
          <c:tx>
            <c:strRef>
              <c:f>GER_crime!$A$15</c:f>
              <c:strCache>
                <c:ptCount val="1"/>
                <c:pt idx="0">
                  <c:v>Left violence against FR</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GER_crime!$P$13:$AA$13</c:f>
              <c:numCache>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Cache>
            </c:numRef>
          </c:cat>
          <c:val>
            <c:numRef>
              <c:f>GER_crime!$P$15:$AA$15</c:f>
              <c:numCache>
                <c:formatCode>General</c:formatCode>
                <c:ptCount val="12"/>
                <c:pt idx="0">
                  <c:v>273</c:v>
                </c:pt>
                <c:pt idx="1">
                  <c:v>449</c:v>
                </c:pt>
                <c:pt idx="2">
                  <c:v>423</c:v>
                </c:pt>
                <c:pt idx="3">
                  <c:v>389</c:v>
                </c:pt>
                <c:pt idx="4">
                  <c:v>342</c:v>
                </c:pt>
                <c:pt idx="5">
                  <c:v>468</c:v>
                </c:pt>
                <c:pt idx="6">
                  <c:v>443</c:v>
                </c:pt>
                <c:pt idx="7">
                  <c:v>546</c:v>
                </c:pt>
                <c:pt idx="8">
                  <c:v>405</c:v>
                </c:pt>
                <c:pt idx="9">
                  <c:v>566</c:v>
                </c:pt>
                <c:pt idx="10">
                  <c:v>367</c:v>
                </c:pt>
                <c:pt idx="11">
                  <c:v>833</c:v>
                </c:pt>
              </c:numCache>
            </c:numRef>
          </c:val>
          <c:smooth val="0"/>
          <c:extLst>
            <c:ext xmlns:c16="http://schemas.microsoft.com/office/drawing/2014/chart" uri="{C3380CC4-5D6E-409C-BE32-E72D297353CC}">
              <c16:uniqueId val="{00000001-9854-B34E-9E34-2AD6276E72C5}"/>
            </c:ext>
          </c:extLst>
        </c:ser>
        <c:dLbls>
          <c:showLegendKey val="0"/>
          <c:showVal val="0"/>
          <c:showCatName val="0"/>
          <c:showSerName val="0"/>
          <c:showPercent val="0"/>
          <c:showBubbleSize val="0"/>
        </c:dLbls>
        <c:marker val="1"/>
        <c:smooth val="0"/>
        <c:axId val="2079764584"/>
        <c:axId val="2079761592"/>
      </c:lineChart>
      <c:catAx>
        <c:axId val="2079764584"/>
        <c:scaling>
          <c:orientation val="minMax"/>
        </c:scaling>
        <c:delete val="0"/>
        <c:axPos val="b"/>
        <c:numFmt formatCode="General" sourceLinked="1"/>
        <c:majorTickMark val="out"/>
        <c:minorTickMark val="none"/>
        <c:tickLblPos val="nextTo"/>
        <c:crossAx val="2079761592"/>
        <c:crosses val="autoZero"/>
        <c:auto val="1"/>
        <c:lblAlgn val="ctr"/>
        <c:lblOffset val="100"/>
        <c:noMultiLvlLbl val="0"/>
      </c:catAx>
      <c:valAx>
        <c:axId val="2079761592"/>
        <c:scaling>
          <c:orientation val="minMax"/>
        </c:scaling>
        <c:delete val="0"/>
        <c:axPos val="l"/>
        <c:majorGridlines/>
        <c:numFmt formatCode="General" sourceLinked="1"/>
        <c:majorTickMark val="out"/>
        <c:minorTickMark val="none"/>
        <c:tickLblPos val="nextTo"/>
        <c:crossAx val="20797645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GER_crime!$A$2</c:f>
              <c:strCache>
                <c:ptCount val="1"/>
                <c:pt idx="0">
                  <c:v>Homicides</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GER_crime!$B$2:$AA$2</c:f>
              <c:numCache>
                <c:formatCode>General</c:formatCode>
                <c:ptCount val="26"/>
                <c:pt idx="0">
                  <c:v>2</c:v>
                </c:pt>
                <c:pt idx="1">
                  <c:v>3</c:v>
                </c:pt>
                <c:pt idx="2">
                  <c:v>16</c:v>
                </c:pt>
                <c:pt idx="3">
                  <c:v>23</c:v>
                </c:pt>
                <c:pt idx="4">
                  <c:v>10</c:v>
                </c:pt>
                <c:pt idx="5">
                  <c:v>10</c:v>
                </c:pt>
                <c:pt idx="6">
                  <c:v>13</c:v>
                </c:pt>
                <c:pt idx="7">
                  <c:v>13</c:v>
                </c:pt>
                <c:pt idx="8">
                  <c:v>16</c:v>
                </c:pt>
                <c:pt idx="9">
                  <c:v>14</c:v>
                </c:pt>
                <c:pt idx="10">
                  <c:v>17</c:v>
                </c:pt>
                <c:pt idx="11">
                  <c:v>9</c:v>
                </c:pt>
                <c:pt idx="12">
                  <c:v>8</c:v>
                </c:pt>
                <c:pt idx="13">
                  <c:v>7</c:v>
                </c:pt>
                <c:pt idx="14">
                  <c:v>6</c:v>
                </c:pt>
                <c:pt idx="15">
                  <c:v>2</c:v>
                </c:pt>
                <c:pt idx="16">
                  <c:v>0</c:v>
                </c:pt>
                <c:pt idx="17">
                  <c:v>1</c:v>
                </c:pt>
                <c:pt idx="18">
                  <c:v>6</c:v>
                </c:pt>
                <c:pt idx="19">
                  <c:v>6</c:v>
                </c:pt>
                <c:pt idx="20">
                  <c:v>6</c:v>
                </c:pt>
                <c:pt idx="21">
                  <c:v>5</c:v>
                </c:pt>
                <c:pt idx="22">
                  <c:v>6</c:v>
                </c:pt>
                <c:pt idx="23">
                  <c:v>4</c:v>
                </c:pt>
                <c:pt idx="24">
                  <c:v>1</c:v>
                </c:pt>
                <c:pt idx="25">
                  <c:v>8</c:v>
                </c:pt>
              </c:numCache>
            </c:numRef>
          </c:val>
          <c:smooth val="0"/>
          <c:extLst>
            <c:ext xmlns:c16="http://schemas.microsoft.com/office/drawing/2014/chart" uri="{C3380CC4-5D6E-409C-BE32-E72D297353CC}">
              <c16:uniqueId val="{00000000-E6D7-8046-8F20-02D378C08B1C}"/>
            </c:ext>
          </c:extLst>
        </c:ser>
        <c:ser>
          <c:idx val="1"/>
          <c:order val="1"/>
          <c:tx>
            <c:strRef>
              <c:f>GER_crime!$A$3</c:f>
              <c:strCache>
                <c:ptCount val="1"/>
                <c:pt idx="0">
                  <c:v>Arson</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GER_crime!$B$3:$AA$3</c:f>
              <c:numCache>
                <c:formatCode>General</c:formatCode>
                <c:ptCount val="26"/>
                <c:pt idx="0">
                  <c:v>12</c:v>
                </c:pt>
                <c:pt idx="1">
                  <c:v>380</c:v>
                </c:pt>
                <c:pt idx="2">
                  <c:v>699</c:v>
                </c:pt>
                <c:pt idx="3">
                  <c:v>311</c:v>
                </c:pt>
                <c:pt idx="4">
                  <c:v>100</c:v>
                </c:pt>
                <c:pt idx="5">
                  <c:v>45</c:v>
                </c:pt>
                <c:pt idx="6">
                  <c:v>33</c:v>
                </c:pt>
                <c:pt idx="7">
                  <c:v>37</c:v>
                </c:pt>
                <c:pt idx="8">
                  <c:v>39</c:v>
                </c:pt>
                <c:pt idx="9">
                  <c:v>35</c:v>
                </c:pt>
                <c:pt idx="10">
                  <c:v>41</c:v>
                </c:pt>
                <c:pt idx="11">
                  <c:v>16</c:v>
                </c:pt>
                <c:pt idx="12">
                  <c:v>26</c:v>
                </c:pt>
                <c:pt idx="13">
                  <c:v>24</c:v>
                </c:pt>
                <c:pt idx="14">
                  <c:v>37</c:v>
                </c:pt>
                <c:pt idx="15">
                  <c:v>14</c:v>
                </c:pt>
                <c:pt idx="16">
                  <c:v>18</c:v>
                </c:pt>
                <c:pt idx="17">
                  <c:v>24</c:v>
                </c:pt>
                <c:pt idx="18">
                  <c:v>29</c:v>
                </c:pt>
                <c:pt idx="19">
                  <c:v>18</c:v>
                </c:pt>
                <c:pt idx="20">
                  <c:v>29</c:v>
                </c:pt>
                <c:pt idx="21">
                  <c:v>20</c:v>
                </c:pt>
                <c:pt idx="22">
                  <c:v>21</c:v>
                </c:pt>
                <c:pt idx="23">
                  <c:v>11</c:v>
                </c:pt>
                <c:pt idx="24">
                  <c:v>21</c:v>
                </c:pt>
                <c:pt idx="25">
                  <c:v>99</c:v>
                </c:pt>
              </c:numCache>
            </c:numRef>
          </c:val>
          <c:smooth val="0"/>
          <c:extLst>
            <c:ext xmlns:c16="http://schemas.microsoft.com/office/drawing/2014/chart" uri="{C3380CC4-5D6E-409C-BE32-E72D297353CC}">
              <c16:uniqueId val="{00000001-E6D7-8046-8F20-02D378C08B1C}"/>
            </c:ext>
          </c:extLst>
        </c:ser>
        <c:ser>
          <c:idx val="2"/>
          <c:order val="2"/>
          <c:tx>
            <c:strRef>
              <c:f>GER_crime!$A$4</c:f>
              <c:strCache>
                <c:ptCount val="1"/>
                <c:pt idx="0">
                  <c:v>Injury</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GER_crime!$B$4:$AA$4</c:f>
              <c:numCache>
                <c:formatCode>General</c:formatCode>
                <c:ptCount val="26"/>
                <c:pt idx="0">
                  <c:v>51</c:v>
                </c:pt>
                <c:pt idx="1">
                  <c:v>449</c:v>
                </c:pt>
                <c:pt idx="2">
                  <c:v>758</c:v>
                </c:pt>
                <c:pt idx="3">
                  <c:v>899</c:v>
                </c:pt>
                <c:pt idx="4">
                  <c:v>625</c:v>
                </c:pt>
                <c:pt idx="5">
                  <c:v>509</c:v>
                </c:pt>
                <c:pt idx="6">
                  <c:v>507</c:v>
                </c:pt>
                <c:pt idx="7">
                  <c:v>677</c:v>
                </c:pt>
                <c:pt idx="8">
                  <c:v>595</c:v>
                </c:pt>
                <c:pt idx="9">
                  <c:v>630</c:v>
                </c:pt>
                <c:pt idx="10">
                  <c:v>874</c:v>
                </c:pt>
                <c:pt idx="11">
                  <c:v>626</c:v>
                </c:pt>
                <c:pt idx="12">
                  <c:v>646</c:v>
                </c:pt>
                <c:pt idx="13">
                  <c:v>637</c:v>
                </c:pt>
                <c:pt idx="14">
                  <c:v>640</c:v>
                </c:pt>
                <c:pt idx="15">
                  <c:v>816</c:v>
                </c:pt>
                <c:pt idx="16">
                  <c:v>919</c:v>
                </c:pt>
                <c:pt idx="17">
                  <c:v>845</c:v>
                </c:pt>
                <c:pt idx="18">
                  <c:v>893</c:v>
                </c:pt>
                <c:pt idx="19">
                  <c:v>738</c:v>
                </c:pt>
                <c:pt idx="20">
                  <c:v>638</c:v>
                </c:pt>
                <c:pt idx="21">
                  <c:v>640</c:v>
                </c:pt>
                <c:pt idx="22">
                  <c:v>690</c:v>
                </c:pt>
                <c:pt idx="23">
                  <c:v>704</c:v>
                </c:pt>
                <c:pt idx="24">
                  <c:v>871</c:v>
                </c:pt>
                <c:pt idx="25">
                  <c:v>1116</c:v>
                </c:pt>
              </c:numCache>
            </c:numRef>
          </c:val>
          <c:smooth val="0"/>
          <c:extLst>
            <c:ext xmlns:c16="http://schemas.microsoft.com/office/drawing/2014/chart" uri="{C3380CC4-5D6E-409C-BE32-E72D297353CC}">
              <c16:uniqueId val="{00000002-E6D7-8046-8F20-02D378C08B1C}"/>
            </c:ext>
          </c:extLst>
        </c:ser>
        <c:ser>
          <c:idx val="3"/>
          <c:order val="3"/>
          <c:tx>
            <c:strRef>
              <c:f>GER_crime!$A$5</c:f>
              <c:strCache>
                <c:ptCount val="1"/>
                <c:pt idx="0">
                  <c:v>Forceful property damage</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GER_crime!$B$5:$AA$5</c:f>
              <c:numCache>
                <c:formatCode>General</c:formatCode>
                <c:ptCount val="26"/>
                <c:pt idx="0">
                  <c:v>63</c:v>
                </c:pt>
                <c:pt idx="1">
                  <c:v>648</c:v>
                </c:pt>
                <c:pt idx="2">
                  <c:v>1152</c:v>
                </c:pt>
                <c:pt idx="3">
                  <c:v>903</c:v>
                </c:pt>
                <c:pt idx="4">
                  <c:v>704</c:v>
                </c:pt>
                <c:pt idx="5">
                  <c:v>225</c:v>
                </c:pt>
                <c:pt idx="6">
                  <c:v>157</c:v>
                </c:pt>
                <c:pt idx="7">
                  <c:v>301</c:v>
                </c:pt>
                <c:pt idx="8">
                  <c:v>516</c:v>
                </c:pt>
                <c:pt idx="9">
                  <c:v>373</c:v>
                </c:pt>
                <c:pt idx="10">
                  <c:v>704</c:v>
                </c:pt>
                <c:pt idx="11">
                  <c:v>251</c:v>
                </c:pt>
                <c:pt idx="12">
                  <c:v>178</c:v>
                </c:pt>
                <c:pt idx="13">
                  <c:v>225</c:v>
                </c:pt>
                <c:pt idx="14">
                  <c:v>243</c:v>
                </c:pt>
                <c:pt idx="15">
                  <c:v>445</c:v>
                </c:pt>
                <c:pt idx="16">
                  <c:v>391</c:v>
                </c:pt>
                <c:pt idx="17">
                  <c:v>821</c:v>
                </c:pt>
                <c:pt idx="18">
                  <c:v>1197</c:v>
                </c:pt>
                <c:pt idx="19">
                  <c:v>1453</c:v>
                </c:pt>
                <c:pt idx="20">
                  <c:v>1335</c:v>
                </c:pt>
                <c:pt idx="21">
                  <c:v>1377</c:v>
                </c:pt>
                <c:pt idx="22">
                  <c:v>1151</c:v>
                </c:pt>
                <c:pt idx="23">
                  <c:v>1016</c:v>
                </c:pt>
                <c:pt idx="24">
                  <c:v>819</c:v>
                </c:pt>
                <c:pt idx="25">
                  <c:v>1243</c:v>
                </c:pt>
              </c:numCache>
            </c:numRef>
          </c:val>
          <c:smooth val="0"/>
          <c:extLst>
            <c:ext xmlns:c16="http://schemas.microsoft.com/office/drawing/2014/chart" uri="{C3380CC4-5D6E-409C-BE32-E72D297353CC}">
              <c16:uniqueId val="{00000003-E6D7-8046-8F20-02D378C08B1C}"/>
            </c:ext>
          </c:extLst>
        </c:ser>
        <c:ser>
          <c:idx val="4"/>
          <c:order val="4"/>
          <c:tx>
            <c:strRef>
              <c:f>GER_crime!$A$6</c:f>
              <c:strCache>
                <c:ptCount val="1"/>
                <c:pt idx="0">
                  <c:v>Threats</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GER_crime!$B$6:$AA$6</c:f>
              <c:numCache>
                <c:formatCode>General</c:formatCode>
                <c:ptCount val="26"/>
                <c:pt idx="0">
                  <c:v>40</c:v>
                </c:pt>
                <c:pt idx="1">
                  <c:v>351</c:v>
                </c:pt>
                <c:pt idx="2">
                  <c:v>1354</c:v>
                </c:pt>
                <c:pt idx="3">
                  <c:v>1699</c:v>
                </c:pt>
                <c:pt idx="4">
                  <c:v>801</c:v>
                </c:pt>
                <c:pt idx="5">
                  <c:v>504</c:v>
                </c:pt>
                <c:pt idx="6">
                  <c:v>364</c:v>
                </c:pt>
                <c:pt idx="7">
                  <c:v>371</c:v>
                </c:pt>
                <c:pt idx="8">
                  <c:v>276</c:v>
                </c:pt>
                <c:pt idx="9">
                  <c:v>220</c:v>
                </c:pt>
                <c:pt idx="10">
                  <c:v>320</c:v>
                </c:pt>
                <c:pt idx="11">
                  <c:v>190</c:v>
                </c:pt>
                <c:pt idx="12">
                  <c:v>115</c:v>
                </c:pt>
                <c:pt idx="13">
                  <c:v>93</c:v>
                </c:pt>
                <c:pt idx="14">
                  <c:v>97</c:v>
                </c:pt>
                <c:pt idx="15">
                  <c:v>90</c:v>
                </c:pt>
                <c:pt idx="16">
                  <c:v>150</c:v>
                </c:pt>
                <c:pt idx="17">
                  <c:v>146</c:v>
                </c:pt>
                <c:pt idx="18">
                  <c:v>144</c:v>
                </c:pt>
                <c:pt idx="19">
                  <c:v>146</c:v>
                </c:pt>
                <c:pt idx="20">
                  <c:v>127</c:v>
                </c:pt>
                <c:pt idx="21">
                  <c:v>128</c:v>
                </c:pt>
                <c:pt idx="22">
                  <c:v>153</c:v>
                </c:pt>
                <c:pt idx="23">
                  <c:v>152</c:v>
                </c:pt>
                <c:pt idx="24">
                  <c:v>209</c:v>
                </c:pt>
                <c:pt idx="25">
                  <c:v>443</c:v>
                </c:pt>
              </c:numCache>
            </c:numRef>
          </c:val>
          <c:smooth val="0"/>
          <c:extLst>
            <c:ext xmlns:c16="http://schemas.microsoft.com/office/drawing/2014/chart" uri="{C3380CC4-5D6E-409C-BE32-E72D297353CC}">
              <c16:uniqueId val="{00000004-E6D7-8046-8F20-02D378C08B1C}"/>
            </c:ext>
          </c:extLst>
        </c:ser>
        <c:ser>
          <c:idx val="5"/>
          <c:order val="5"/>
          <c:tx>
            <c:strRef>
              <c:f>GER_crime!$A$7</c:f>
              <c:strCache>
                <c:ptCount val="1"/>
                <c:pt idx="0">
                  <c:v>Propaganda offences</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GER_crime!$B$7:$AA$7</c:f>
              <c:numCache>
                <c:formatCode>General</c:formatCode>
                <c:ptCount val="26"/>
                <c:pt idx="0">
                  <c:v>1031</c:v>
                </c:pt>
                <c:pt idx="1">
                  <c:v>1624</c:v>
                </c:pt>
                <c:pt idx="2">
                  <c:v>3125</c:v>
                </c:pt>
                <c:pt idx="3">
                  <c:v>3874</c:v>
                </c:pt>
                <c:pt idx="4">
                  <c:v>3195</c:v>
                </c:pt>
                <c:pt idx="5">
                  <c:v>4343</c:v>
                </c:pt>
                <c:pt idx="6">
                  <c:v>5635</c:v>
                </c:pt>
                <c:pt idx="7">
                  <c:v>7888</c:v>
                </c:pt>
                <c:pt idx="8">
                  <c:v>6958</c:v>
                </c:pt>
                <c:pt idx="9">
                  <c:v>6719</c:v>
                </c:pt>
                <c:pt idx="10">
                  <c:v>10435</c:v>
                </c:pt>
                <c:pt idx="11">
                  <c:v>6336</c:v>
                </c:pt>
                <c:pt idx="12">
                  <c:v>7294</c:v>
                </c:pt>
                <c:pt idx="13">
                  <c:v>7551</c:v>
                </c:pt>
                <c:pt idx="14">
                  <c:v>8337</c:v>
                </c:pt>
                <c:pt idx="15">
                  <c:v>10881</c:v>
                </c:pt>
                <c:pt idx="16">
                  <c:v>12627</c:v>
                </c:pt>
                <c:pt idx="17">
                  <c:v>11935</c:v>
                </c:pt>
                <c:pt idx="18">
                  <c:v>14262</c:v>
                </c:pt>
                <c:pt idx="19">
                  <c:v>13280</c:v>
                </c:pt>
                <c:pt idx="20">
                  <c:v>11384</c:v>
                </c:pt>
                <c:pt idx="21">
                  <c:v>11401</c:v>
                </c:pt>
                <c:pt idx="22">
                  <c:v>12219</c:v>
                </c:pt>
                <c:pt idx="23">
                  <c:v>11639</c:v>
                </c:pt>
                <c:pt idx="24">
                  <c:v>11055</c:v>
                </c:pt>
                <c:pt idx="25">
                  <c:v>12154</c:v>
                </c:pt>
              </c:numCache>
            </c:numRef>
          </c:val>
          <c:smooth val="0"/>
          <c:extLst>
            <c:ext xmlns:c16="http://schemas.microsoft.com/office/drawing/2014/chart" uri="{C3380CC4-5D6E-409C-BE32-E72D297353CC}">
              <c16:uniqueId val="{00000005-E6D7-8046-8F20-02D378C08B1C}"/>
            </c:ext>
          </c:extLst>
        </c:ser>
        <c:ser>
          <c:idx val="6"/>
          <c:order val="6"/>
          <c:tx>
            <c:strRef>
              <c:f>GER_crime!$A$8</c:f>
              <c:strCache>
                <c:ptCount val="1"/>
                <c:pt idx="0">
                  <c:v>Other crimes</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GER_crime!$B$8:$AA$8</c:f>
              <c:numCache>
                <c:formatCode>General</c:formatCode>
                <c:ptCount val="26"/>
                <c:pt idx="0">
                  <c:v>181</c:v>
                </c:pt>
                <c:pt idx="1">
                  <c:v>426</c:v>
                </c:pt>
                <c:pt idx="2">
                  <c:v>566</c:v>
                </c:pt>
                <c:pt idx="3">
                  <c:v>2756</c:v>
                </c:pt>
                <c:pt idx="4">
                  <c:v>2467</c:v>
                </c:pt>
                <c:pt idx="5">
                  <c:v>2212</c:v>
                </c:pt>
                <c:pt idx="6">
                  <c:v>1950</c:v>
                </c:pt>
                <c:pt idx="7">
                  <c:v>2369</c:v>
                </c:pt>
                <c:pt idx="8">
                  <c:v>2591</c:v>
                </c:pt>
                <c:pt idx="9">
                  <c:v>1979</c:v>
                </c:pt>
                <c:pt idx="10">
                  <c:v>3438</c:v>
                </c:pt>
                <c:pt idx="11">
                  <c:v>2538</c:v>
                </c:pt>
                <c:pt idx="12">
                  <c:v>2513</c:v>
                </c:pt>
                <c:pt idx="13">
                  <c:v>2138</c:v>
                </c:pt>
                <c:pt idx="14">
                  <c:v>2578</c:v>
                </c:pt>
                <c:pt idx="15">
                  <c:v>2957</c:v>
                </c:pt>
                <c:pt idx="16">
                  <c:v>3368</c:v>
                </c:pt>
                <c:pt idx="17">
                  <c:v>3276</c:v>
                </c:pt>
                <c:pt idx="18">
                  <c:v>3217</c:v>
                </c:pt>
                <c:pt idx="19">
                  <c:v>2956</c:v>
                </c:pt>
                <c:pt idx="20">
                  <c:v>2279</c:v>
                </c:pt>
                <c:pt idx="21">
                  <c:v>2464</c:v>
                </c:pt>
                <c:pt idx="22">
                  <c:v>2798</c:v>
                </c:pt>
                <c:pt idx="23">
                  <c:v>2931</c:v>
                </c:pt>
                <c:pt idx="24">
                  <c:v>3474</c:v>
                </c:pt>
                <c:pt idx="25">
                  <c:v>6676</c:v>
                </c:pt>
              </c:numCache>
            </c:numRef>
          </c:val>
          <c:smooth val="0"/>
          <c:extLst>
            <c:ext xmlns:c16="http://schemas.microsoft.com/office/drawing/2014/chart" uri="{C3380CC4-5D6E-409C-BE32-E72D297353CC}">
              <c16:uniqueId val="{00000006-E6D7-8046-8F20-02D378C08B1C}"/>
            </c:ext>
          </c:extLst>
        </c:ser>
        <c:ser>
          <c:idx val="7"/>
          <c:order val="7"/>
          <c:tx>
            <c:strRef>
              <c:f>GER_crime!$A$9</c:f>
              <c:strCache>
                <c:ptCount val="1"/>
                <c:pt idx="0">
                  <c:v>TOTAL</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GER_crime!$B$9:$AA$9</c:f>
              <c:numCache>
                <c:formatCode>General</c:formatCode>
                <c:ptCount val="26"/>
                <c:pt idx="0">
                  <c:v>1380</c:v>
                </c:pt>
                <c:pt idx="1">
                  <c:v>3881</c:v>
                </c:pt>
                <c:pt idx="2">
                  <c:v>7670</c:v>
                </c:pt>
                <c:pt idx="3">
                  <c:v>10465</c:v>
                </c:pt>
                <c:pt idx="4">
                  <c:v>7902</c:v>
                </c:pt>
                <c:pt idx="5">
                  <c:v>7848</c:v>
                </c:pt>
                <c:pt idx="6">
                  <c:v>8659</c:v>
                </c:pt>
                <c:pt idx="7">
                  <c:v>11656</c:v>
                </c:pt>
                <c:pt idx="8">
                  <c:v>10991</c:v>
                </c:pt>
                <c:pt idx="9">
                  <c:v>9970</c:v>
                </c:pt>
                <c:pt idx="10">
                  <c:v>15829</c:v>
                </c:pt>
                <c:pt idx="11">
                  <c:v>9966</c:v>
                </c:pt>
                <c:pt idx="12">
                  <c:v>10780</c:v>
                </c:pt>
                <c:pt idx="13">
                  <c:v>10675</c:v>
                </c:pt>
                <c:pt idx="14">
                  <c:v>11938</c:v>
                </c:pt>
                <c:pt idx="15">
                  <c:v>15205</c:v>
                </c:pt>
                <c:pt idx="16">
                  <c:v>17473</c:v>
                </c:pt>
                <c:pt idx="17">
                  <c:v>17048</c:v>
                </c:pt>
                <c:pt idx="18">
                  <c:v>19748</c:v>
                </c:pt>
                <c:pt idx="19">
                  <c:v>18597</c:v>
                </c:pt>
                <c:pt idx="20">
                  <c:v>15798</c:v>
                </c:pt>
                <c:pt idx="21">
                  <c:v>16035</c:v>
                </c:pt>
                <c:pt idx="22">
                  <c:v>17038</c:v>
                </c:pt>
                <c:pt idx="23">
                  <c:v>16457</c:v>
                </c:pt>
                <c:pt idx="24">
                  <c:v>16450</c:v>
                </c:pt>
                <c:pt idx="25">
                  <c:v>21739</c:v>
                </c:pt>
              </c:numCache>
            </c:numRef>
          </c:val>
          <c:smooth val="0"/>
          <c:extLst>
            <c:ext xmlns:c16="http://schemas.microsoft.com/office/drawing/2014/chart" uri="{C3380CC4-5D6E-409C-BE32-E72D297353CC}">
              <c16:uniqueId val="{00000007-E6D7-8046-8F20-02D378C08B1C}"/>
            </c:ext>
          </c:extLst>
        </c:ser>
        <c:dLbls>
          <c:showLegendKey val="0"/>
          <c:showVal val="0"/>
          <c:showCatName val="0"/>
          <c:showSerName val="0"/>
          <c:showPercent val="0"/>
          <c:showBubbleSize val="0"/>
        </c:dLbls>
        <c:smooth val="0"/>
        <c:axId val="2079693864"/>
        <c:axId val="2079690872"/>
      </c:lineChart>
      <c:catAx>
        <c:axId val="2079693864"/>
        <c:scaling>
          <c:orientation val="minMax"/>
        </c:scaling>
        <c:delete val="0"/>
        <c:axPos val="b"/>
        <c:numFmt formatCode="General" sourceLinked="1"/>
        <c:majorTickMark val="out"/>
        <c:minorTickMark val="none"/>
        <c:tickLblPos val="nextTo"/>
        <c:crossAx val="2079690872"/>
        <c:crosses val="autoZero"/>
        <c:auto val="1"/>
        <c:lblAlgn val="ctr"/>
        <c:lblOffset val="100"/>
        <c:noMultiLvlLbl val="0"/>
      </c:catAx>
      <c:valAx>
        <c:axId val="2079690872"/>
        <c:scaling>
          <c:orientation val="minMax"/>
        </c:scaling>
        <c:delete val="0"/>
        <c:axPos val="l"/>
        <c:majorGridlines/>
        <c:numFmt formatCode="General" sourceLinked="1"/>
        <c:majorTickMark val="out"/>
        <c:minorTickMark val="none"/>
        <c:tickLblPos val="nextTo"/>
        <c:crossAx val="2079693864"/>
        <c:crosses val="autoZero"/>
        <c:crossBetween val="between"/>
      </c:valAx>
    </c:plotArea>
    <c:legend>
      <c:legendPos val="r"/>
      <c:overlay val="0"/>
    </c:legend>
    <c:plotVisOnly val="1"/>
    <c:dispBlanksAs val="gap"/>
    <c:showDLblsOverMax val="0"/>
  </c:chart>
  <c:spPr>
    <a:solidFill>
      <a:schemeClr val="accent3">
        <a:lumMod val="60000"/>
        <a:lumOff val="40000"/>
      </a:schemeClr>
    </a:solidFill>
  </c:sp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GER_crime!$A$2</c:f>
              <c:strCache>
                <c:ptCount val="1"/>
                <c:pt idx="0">
                  <c:v>Homicides</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GER_crime!$B$2:$AA$2</c:f>
              <c:numCache>
                <c:formatCode>General</c:formatCode>
                <c:ptCount val="26"/>
                <c:pt idx="0">
                  <c:v>2</c:v>
                </c:pt>
                <c:pt idx="1">
                  <c:v>3</c:v>
                </c:pt>
                <c:pt idx="2">
                  <c:v>16</c:v>
                </c:pt>
                <c:pt idx="3">
                  <c:v>23</c:v>
                </c:pt>
                <c:pt idx="4">
                  <c:v>10</c:v>
                </c:pt>
                <c:pt idx="5">
                  <c:v>10</c:v>
                </c:pt>
                <c:pt idx="6">
                  <c:v>13</c:v>
                </c:pt>
                <c:pt idx="7">
                  <c:v>13</c:v>
                </c:pt>
                <c:pt idx="8">
                  <c:v>16</c:v>
                </c:pt>
                <c:pt idx="9">
                  <c:v>14</c:v>
                </c:pt>
                <c:pt idx="10">
                  <c:v>17</c:v>
                </c:pt>
                <c:pt idx="11">
                  <c:v>9</c:v>
                </c:pt>
                <c:pt idx="12">
                  <c:v>8</c:v>
                </c:pt>
                <c:pt idx="13">
                  <c:v>7</c:v>
                </c:pt>
                <c:pt idx="14">
                  <c:v>6</c:v>
                </c:pt>
                <c:pt idx="15">
                  <c:v>2</c:v>
                </c:pt>
                <c:pt idx="16">
                  <c:v>0</c:v>
                </c:pt>
                <c:pt idx="17">
                  <c:v>1</c:v>
                </c:pt>
                <c:pt idx="18">
                  <c:v>6</c:v>
                </c:pt>
                <c:pt idx="19">
                  <c:v>6</c:v>
                </c:pt>
                <c:pt idx="20">
                  <c:v>6</c:v>
                </c:pt>
                <c:pt idx="21">
                  <c:v>5</c:v>
                </c:pt>
                <c:pt idx="22">
                  <c:v>6</c:v>
                </c:pt>
                <c:pt idx="23">
                  <c:v>4</c:v>
                </c:pt>
                <c:pt idx="24">
                  <c:v>1</c:v>
                </c:pt>
                <c:pt idx="25">
                  <c:v>8</c:v>
                </c:pt>
              </c:numCache>
            </c:numRef>
          </c:val>
          <c:smooth val="0"/>
          <c:extLst>
            <c:ext xmlns:c16="http://schemas.microsoft.com/office/drawing/2014/chart" uri="{C3380CC4-5D6E-409C-BE32-E72D297353CC}">
              <c16:uniqueId val="{00000000-C4F4-5E47-B78C-16ABACED6030}"/>
            </c:ext>
          </c:extLst>
        </c:ser>
        <c:ser>
          <c:idx val="1"/>
          <c:order val="1"/>
          <c:tx>
            <c:strRef>
              <c:f>GER_crime!$A$3</c:f>
              <c:strCache>
                <c:ptCount val="1"/>
                <c:pt idx="0">
                  <c:v>Arson</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GER_crime!$B$3:$AA$3</c:f>
              <c:numCache>
                <c:formatCode>General</c:formatCode>
                <c:ptCount val="26"/>
                <c:pt idx="0">
                  <c:v>12</c:v>
                </c:pt>
                <c:pt idx="1">
                  <c:v>380</c:v>
                </c:pt>
                <c:pt idx="2">
                  <c:v>699</c:v>
                </c:pt>
                <c:pt idx="3">
                  <c:v>311</c:v>
                </c:pt>
                <c:pt idx="4">
                  <c:v>100</c:v>
                </c:pt>
                <c:pt idx="5">
                  <c:v>45</c:v>
                </c:pt>
                <c:pt idx="6">
                  <c:v>33</c:v>
                </c:pt>
                <c:pt idx="7">
                  <c:v>37</c:v>
                </c:pt>
                <c:pt idx="8">
                  <c:v>39</c:v>
                </c:pt>
                <c:pt idx="9">
                  <c:v>35</c:v>
                </c:pt>
                <c:pt idx="10">
                  <c:v>41</c:v>
                </c:pt>
                <c:pt idx="11">
                  <c:v>16</c:v>
                </c:pt>
                <c:pt idx="12">
                  <c:v>26</c:v>
                </c:pt>
                <c:pt idx="13">
                  <c:v>24</c:v>
                </c:pt>
                <c:pt idx="14">
                  <c:v>37</c:v>
                </c:pt>
                <c:pt idx="15">
                  <c:v>14</c:v>
                </c:pt>
                <c:pt idx="16">
                  <c:v>18</c:v>
                </c:pt>
                <c:pt idx="17">
                  <c:v>24</c:v>
                </c:pt>
                <c:pt idx="18">
                  <c:v>29</c:v>
                </c:pt>
                <c:pt idx="19">
                  <c:v>18</c:v>
                </c:pt>
                <c:pt idx="20">
                  <c:v>29</c:v>
                </c:pt>
                <c:pt idx="21">
                  <c:v>20</c:v>
                </c:pt>
                <c:pt idx="22">
                  <c:v>21</c:v>
                </c:pt>
                <c:pt idx="23">
                  <c:v>11</c:v>
                </c:pt>
                <c:pt idx="24">
                  <c:v>21</c:v>
                </c:pt>
                <c:pt idx="25">
                  <c:v>99</c:v>
                </c:pt>
              </c:numCache>
            </c:numRef>
          </c:val>
          <c:smooth val="0"/>
          <c:extLst>
            <c:ext xmlns:c16="http://schemas.microsoft.com/office/drawing/2014/chart" uri="{C3380CC4-5D6E-409C-BE32-E72D297353CC}">
              <c16:uniqueId val="{00000001-C4F4-5E47-B78C-16ABACED6030}"/>
            </c:ext>
          </c:extLst>
        </c:ser>
        <c:ser>
          <c:idx val="2"/>
          <c:order val="2"/>
          <c:tx>
            <c:strRef>
              <c:f>GER_crime!$A$4</c:f>
              <c:strCache>
                <c:ptCount val="1"/>
                <c:pt idx="0">
                  <c:v>Injury</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GER_crime!$B$4:$AA$4</c:f>
              <c:numCache>
                <c:formatCode>General</c:formatCode>
                <c:ptCount val="26"/>
                <c:pt idx="0">
                  <c:v>51</c:v>
                </c:pt>
                <c:pt idx="1">
                  <c:v>449</c:v>
                </c:pt>
                <c:pt idx="2">
                  <c:v>758</c:v>
                </c:pt>
                <c:pt idx="3">
                  <c:v>899</c:v>
                </c:pt>
                <c:pt idx="4">
                  <c:v>625</c:v>
                </c:pt>
                <c:pt idx="5">
                  <c:v>509</c:v>
                </c:pt>
                <c:pt idx="6">
                  <c:v>507</c:v>
                </c:pt>
                <c:pt idx="7">
                  <c:v>677</c:v>
                </c:pt>
                <c:pt idx="8">
                  <c:v>595</c:v>
                </c:pt>
                <c:pt idx="9">
                  <c:v>630</c:v>
                </c:pt>
                <c:pt idx="10">
                  <c:v>874</c:v>
                </c:pt>
                <c:pt idx="11">
                  <c:v>626</c:v>
                </c:pt>
                <c:pt idx="12">
                  <c:v>646</c:v>
                </c:pt>
                <c:pt idx="13">
                  <c:v>637</c:v>
                </c:pt>
                <c:pt idx="14">
                  <c:v>640</c:v>
                </c:pt>
                <c:pt idx="15">
                  <c:v>816</c:v>
                </c:pt>
                <c:pt idx="16">
                  <c:v>919</c:v>
                </c:pt>
                <c:pt idx="17">
                  <c:v>845</c:v>
                </c:pt>
                <c:pt idx="18">
                  <c:v>893</c:v>
                </c:pt>
                <c:pt idx="19">
                  <c:v>738</c:v>
                </c:pt>
                <c:pt idx="20">
                  <c:v>638</c:v>
                </c:pt>
                <c:pt idx="21">
                  <c:v>640</c:v>
                </c:pt>
                <c:pt idx="22">
                  <c:v>690</c:v>
                </c:pt>
                <c:pt idx="23">
                  <c:v>704</c:v>
                </c:pt>
                <c:pt idx="24">
                  <c:v>871</c:v>
                </c:pt>
                <c:pt idx="25">
                  <c:v>1116</c:v>
                </c:pt>
              </c:numCache>
            </c:numRef>
          </c:val>
          <c:smooth val="0"/>
          <c:extLst>
            <c:ext xmlns:c16="http://schemas.microsoft.com/office/drawing/2014/chart" uri="{C3380CC4-5D6E-409C-BE32-E72D297353CC}">
              <c16:uniqueId val="{00000002-C4F4-5E47-B78C-16ABACED6030}"/>
            </c:ext>
          </c:extLst>
        </c:ser>
        <c:ser>
          <c:idx val="3"/>
          <c:order val="3"/>
          <c:tx>
            <c:strRef>
              <c:f>GER_crime!$A$5</c:f>
              <c:strCache>
                <c:ptCount val="1"/>
                <c:pt idx="0">
                  <c:v>Forceful property damage</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GER_crime!$B$5:$AA$5</c:f>
              <c:numCache>
                <c:formatCode>General</c:formatCode>
                <c:ptCount val="26"/>
                <c:pt idx="0">
                  <c:v>63</c:v>
                </c:pt>
                <c:pt idx="1">
                  <c:v>648</c:v>
                </c:pt>
                <c:pt idx="2">
                  <c:v>1152</c:v>
                </c:pt>
                <c:pt idx="3">
                  <c:v>903</c:v>
                </c:pt>
                <c:pt idx="4">
                  <c:v>704</c:v>
                </c:pt>
                <c:pt idx="5">
                  <c:v>225</c:v>
                </c:pt>
                <c:pt idx="6">
                  <c:v>157</c:v>
                </c:pt>
                <c:pt idx="7">
                  <c:v>301</c:v>
                </c:pt>
                <c:pt idx="8">
                  <c:v>516</c:v>
                </c:pt>
                <c:pt idx="9">
                  <c:v>373</c:v>
                </c:pt>
                <c:pt idx="10">
                  <c:v>704</c:v>
                </c:pt>
                <c:pt idx="11">
                  <c:v>251</c:v>
                </c:pt>
                <c:pt idx="12">
                  <c:v>178</c:v>
                </c:pt>
                <c:pt idx="13">
                  <c:v>225</c:v>
                </c:pt>
                <c:pt idx="14">
                  <c:v>243</c:v>
                </c:pt>
                <c:pt idx="15">
                  <c:v>445</c:v>
                </c:pt>
                <c:pt idx="16">
                  <c:v>391</c:v>
                </c:pt>
                <c:pt idx="17">
                  <c:v>821</c:v>
                </c:pt>
                <c:pt idx="18">
                  <c:v>1197</c:v>
                </c:pt>
                <c:pt idx="19">
                  <c:v>1453</c:v>
                </c:pt>
                <c:pt idx="20">
                  <c:v>1335</c:v>
                </c:pt>
                <c:pt idx="21">
                  <c:v>1377</c:v>
                </c:pt>
                <c:pt idx="22">
                  <c:v>1151</c:v>
                </c:pt>
                <c:pt idx="23">
                  <c:v>1016</c:v>
                </c:pt>
                <c:pt idx="24">
                  <c:v>819</c:v>
                </c:pt>
                <c:pt idx="25">
                  <c:v>1243</c:v>
                </c:pt>
              </c:numCache>
            </c:numRef>
          </c:val>
          <c:smooth val="0"/>
          <c:extLst>
            <c:ext xmlns:c16="http://schemas.microsoft.com/office/drawing/2014/chart" uri="{C3380CC4-5D6E-409C-BE32-E72D297353CC}">
              <c16:uniqueId val="{00000003-C4F4-5E47-B78C-16ABACED6030}"/>
            </c:ext>
          </c:extLst>
        </c:ser>
        <c:ser>
          <c:idx val="4"/>
          <c:order val="4"/>
          <c:tx>
            <c:strRef>
              <c:f>GER_crime!$A$6</c:f>
              <c:strCache>
                <c:ptCount val="1"/>
                <c:pt idx="0">
                  <c:v>Threats</c:v>
                </c:pt>
              </c:strCache>
            </c:strRef>
          </c:tx>
          <c:marker>
            <c:symbol val="none"/>
          </c:marker>
          <c:cat>
            <c:numRef>
              <c:f>GER_crime!$B$1:$AA$1</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GER_crime!$B$6:$AA$6</c:f>
              <c:numCache>
                <c:formatCode>General</c:formatCode>
                <c:ptCount val="26"/>
                <c:pt idx="0">
                  <c:v>40</c:v>
                </c:pt>
                <c:pt idx="1">
                  <c:v>351</c:v>
                </c:pt>
                <c:pt idx="2">
                  <c:v>1354</c:v>
                </c:pt>
                <c:pt idx="3">
                  <c:v>1699</c:v>
                </c:pt>
                <c:pt idx="4">
                  <c:v>801</c:v>
                </c:pt>
                <c:pt idx="5">
                  <c:v>504</c:v>
                </c:pt>
                <c:pt idx="6">
                  <c:v>364</c:v>
                </c:pt>
                <c:pt idx="7">
                  <c:v>371</c:v>
                </c:pt>
                <c:pt idx="8">
                  <c:v>276</c:v>
                </c:pt>
                <c:pt idx="9">
                  <c:v>220</c:v>
                </c:pt>
                <c:pt idx="10">
                  <c:v>320</c:v>
                </c:pt>
                <c:pt idx="11">
                  <c:v>190</c:v>
                </c:pt>
                <c:pt idx="12">
                  <c:v>115</c:v>
                </c:pt>
                <c:pt idx="13">
                  <c:v>93</c:v>
                </c:pt>
                <c:pt idx="14">
                  <c:v>97</c:v>
                </c:pt>
                <c:pt idx="15">
                  <c:v>90</c:v>
                </c:pt>
                <c:pt idx="16">
                  <c:v>150</c:v>
                </c:pt>
                <c:pt idx="17">
                  <c:v>146</c:v>
                </c:pt>
                <c:pt idx="18">
                  <c:v>144</c:v>
                </c:pt>
                <c:pt idx="19">
                  <c:v>146</c:v>
                </c:pt>
                <c:pt idx="20">
                  <c:v>127</c:v>
                </c:pt>
                <c:pt idx="21">
                  <c:v>128</c:v>
                </c:pt>
                <c:pt idx="22">
                  <c:v>153</c:v>
                </c:pt>
                <c:pt idx="23">
                  <c:v>152</c:v>
                </c:pt>
                <c:pt idx="24">
                  <c:v>209</c:v>
                </c:pt>
                <c:pt idx="25">
                  <c:v>443</c:v>
                </c:pt>
              </c:numCache>
            </c:numRef>
          </c:val>
          <c:smooth val="0"/>
          <c:extLst>
            <c:ext xmlns:c16="http://schemas.microsoft.com/office/drawing/2014/chart" uri="{C3380CC4-5D6E-409C-BE32-E72D297353CC}">
              <c16:uniqueId val="{00000004-C4F4-5E47-B78C-16ABACED6030}"/>
            </c:ext>
          </c:extLst>
        </c:ser>
        <c:dLbls>
          <c:showLegendKey val="0"/>
          <c:showVal val="0"/>
          <c:showCatName val="0"/>
          <c:showSerName val="0"/>
          <c:showPercent val="0"/>
          <c:showBubbleSize val="0"/>
        </c:dLbls>
        <c:smooth val="0"/>
        <c:axId val="2079652616"/>
        <c:axId val="2079649544"/>
      </c:lineChart>
      <c:catAx>
        <c:axId val="2079652616"/>
        <c:scaling>
          <c:orientation val="minMax"/>
        </c:scaling>
        <c:delete val="0"/>
        <c:axPos val="b"/>
        <c:numFmt formatCode="General" sourceLinked="1"/>
        <c:majorTickMark val="out"/>
        <c:minorTickMark val="none"/>
        <c:tickLblPos val="nextTo"/>
        <c:crossAx val="2079649544"/>
        <c:crosses val="autoZero"/>
        <c:auto val="1"/>
        <c:lblAlgn val="ctr"/>
        <c:lblOffset val="100"/>
        <c:noMultiLvlLbl val="0"/>
      </c:catAx>
      <c:valAx>
        <c:axId val="2079649544"/>
        <c:scaling>
          <c:orientation val="minMax"/>
        </c:scaling>
        <c:delete val="0"/>
        <c:axPos val="l"/>
        <c:majorGridlines/>
        <c:numFmt formatCode="General" sourceLinked="1"/>
        <c:majorTickMark val="out"/>
        <c:minorTickMark val="none"/>
        <c:tickLblPos val="nextTo"/>
        <c:crossAx val="2079652616"/>
        <c:crosses val="autoZero"/>
        <c:crossBetween val="between"/>
      </c:valAx>
    </c:plotArea>
    <c:legend>
      <c:legendPos val="r"/>
      <c:overlay val="0"/>
    </c:legend>
    <c:plotVisOnly val="1"/>
    <c:dispBlanksAs val="gap"/>
    <c:showDLblsOverMax val="0"/>
  </c:chart>
  <c:spPr>
    <a:solidFill>
      <a:schemeClr val="accent6">
        <a:lumMod val="40000"/>
        <a:lumOff val="60000"/>
      </a:schemeClr>
    </a:solidFill>
  </c:sp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ENG_org!$A$2</c:f>
              <c:strCache>
                <c:ptCount val="1"/>
                <c:pt idx="0">
                  <c:v>Total income</c:v>
                </c:pt>
              </c:strCache>
            </c:strRef>
          </c:tx>
          <c:marker>
            <c:symbol val="none"/>
          </c:marker>
          <c:cat>
            <c:numRef>
              <c:f>ENG_org!$B$1:$O$1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ENG_org!$B$2:$O$2</c:f>
              <c:numCache>
                <c:formatCode>"£"#,##0</c:formatCode>
                <c:ptCount val="14"/>
                <c:pt idx="0">
                  <c:v>228136.55</c:v>
                </c:pt>
                <c:pt idx="1">
                  <c:v>370420.49</c:v>
                </c:pt>
                <c:pt idx="2">
                  <c:v>718099.89</c:v>
                </c:pt>
                <c:pt idx="3">
                  <c:v>627246.55000000005</c:v>
                </c:pt>
                <c:pt idx="4">
                  <c:v>726455</c:v>
                </c:pt>
                <c:pt idx="5">
                  <c:v>611274</c:v>
                </c:pt>
                <c:pt idx="6">
                  <c:v>985722</c:v>
                </c:pt>
                <c:pt idx="7">
                  <c:v>1983947</c:v>
                </c:pt>
                <c:pt idx="8">
                  <c:v>1264677</c:v>
                </c:pt>
                <c:pt idx="9">
                  <c:v>648980</c:v>
                </c:pt>
                <c:pt idx="10">
                  <c:v>646843</c:v>
                </c:pt>
                <c:pt idx="11">
                  <c:v>605208</c:v>
                </c:pt>
                <c:pt idx="12">
                  <c:v>480602</c:v>
                </c:pt>
                <c:pt idx="13">
                  <c:v>376420</c:v>
                </c:pt>
              </c:numCache>
            </c:numRef>
          </c:val>
          <c:smooth val="0"/>
          <c:extLst>
            <c:ext xmlns:c16="http://schemas.microsoft.com/office/drawing/2014/chart" uri="{C3380CC4-5D6E-409C-BE32-E72D297353CC}">
              <c16:uniqueId val="{00000000-0029-D54E-9F71-9636B194973F}"/>
            </c:ext>
          </c:extLst>
        </c:ser>
        <c:ser>
          <c:idx val="1"/>
          <c:order val="1"/>
          <c:tx>
            <c:strRef>
              <c:f>ENG_org!$A$3</c:f>
              <c:strCache>
                <c:ptCount val="1"/>
                <c:pt idx="0">
                  <c:v>Total expenditure</c:v>
                </c:pt>
              </c:strCache>
            </c:strRef>
          </c:tx>
          <c:marker>
            <c:symbol val="none"/>
          </c:marker>
          <c:cat>
            <c:numRef>
              <c:f>ENG_org!$B$1:$O$1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ENG_org!$B$3:$O$3</c:f>
              <c:numCache>
                <c:formatCode>"£"#,##0</c:formatCode>
                <c:ptCount val="14"/>
                <c:pt idx="0">
                  <c:v>203336.54</c:v>
                </c:pt>
                <c:pt idx="1">
                  <c:v>342802.51</c:v>
                </c:pt>
                <c:pt idx="2">
                  <c:v>738333.36</c:v>
                </c:pt>
                <c:pt idx="3">
                  <c:v>766958.34</c:v>
                </c:pt>
                <c:pt idx="4">
                  <c:v>707598</c:v>
                </c:pt>
                <c:pt idx="5">
                  <c:v>661856</c:v>
                </c:pt>
                <c:pt idx="6">
                  <c:v>1068364</c:v>
                </c:pt>
                <c:pt idx="7">
                  <c:v>2041149</c:v>
                </c:pt>
                <c:pt idx="8">
                  <c:v>1666639</c:v>
                </c:pt>
                <c:pt idx="9">
                  <c:v>434507</c:v>
                </c:pt>
                <c:pt idx="10">
                  <c:v>462450</c:v>
                </c:pt>
                <c:pt idx="11">
                  <c:v>444935</c:v>
                </c:pt>
                <c:pt idx="12">
                  <c:v>455403</c:v>
                </c:pt>
                <c:pt idx="13">
                  <c:v>344287</c:v>
                </c:pt>
              </c:numCache>
            </c:numRef>
          </c:val>
          <c:smooth val="0"/>
          <c:extLst>
            <c:ext xmlns:c16="http://schemas.microsoft.com/office/drawing/2014/chart" uri="{C3380CC4-5D6E-409C-BE32-E72D297353CC}">
              <c16:uniqueId val="{00000001-0029-D54E-9F71-9636B194973F}"/>
            </c:ext>
          </c:extLst>
        </c:ser>
        <c:ser>
          <c:idx val="2"/>
          <c:order val="2"/>
          <c:tx>
            <c:strRef>
              <c:f>ENG_org!$A$4</c:f>
              <c:strCache>
                <c:ptCount val="1"/>
                <c:pt idx="0">
                  <c:v>Assets</c:v>
                </c:pt>
              </c:strCache>
            </c:strRef>
          </c:tx>
          <c:marker>
            <c:symbol val="none"/>
          </c:marker>
          <c:cat>
            <c:numRef>
              <c:f>ENG_org!$B$1:$O$1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ENG_org!$B$4:$O$4</c:f>
              <c:numCache>
                <c:formatCode>"£"#,##0</c:formatCode>
                <c:ptCount val="14"/>
                <c:pt idx="0">
                  <c:v>36268.589999999997</c:v>
                </c:pt>
                <c:pt idx="1">
                  <c:v>97727.01</c:v>
                </c:pt>
                <c:pt idx="2">
                  <c:v>104150.59</c:v>
                </c:pt>
                <c:pt idx="3">
                  <c:v>78467.92</c:v>
                </c:pt>
                <c:pt idx="4">
                  <c:v>107380</c:v>
                </c:pt>
                <c:pt idx="5">
                  <c:v>80113</c:v>
                </c:pt>
                <c:pt idx="6">
                  <c:v>122653</c:v>
                </c:pt>
                <c:pt idx="7">
                  <c:v>215104</c:v>
                </c:pt>
                <c:pt idx="8">
                  <c:v>104711</c:v>
                </c:pt>
                <c:pt idx="9">
                  <c:v>74395</c:v>
                </c:pt>
                <c:pt idx="10">
                  <c:v>62634</c:v>
                </c:pt>
                <c:pt idx="11">
                  <c:v>118398</c:v>
                </c:pt>
                <c:pt idx="12">
                  <c:v>80315</c:v>
                </c:pt>
                <c:pt idx="13">
                  <c:v>61922</c:v>
                </c:pt>
              </c:numCache>
            </c:numRef>
          </c:val>
          <c:smooth val="0"/>
          <c:extLst>
            <c:ext xmlns:c16="http://schemas.microsoft.com/office/drawing/2014/chart" uri="{C3380CC4-5D6E-409C-BE32-E72D297353CC}">
              <c16:uniqueId val="{00000002-0029-D54E-9F71-9636B194973F}"/>
            </c:ext>
          </c:extLst>
        </c:ser>
        <c:ser>
          <c:idx val="3"/>
          <c:order val="3"/>
          <c:tx>
            <c:strRef>
              <c:f>ENG_org!$A$5</c:f>
              <c:strCache>
                <c:ptCount val="1"/>
                <c:pt idx="0">
                  <c:v>Liabilities</c:v>
                </c:pt>
              </c:strCache>
            </c:strRef>
          </c:tx>
          <c:marker>
            <c:symbol val="none"/>
          </c:marker>
          <c:cat>
            <c:numRef>
              <c:f>ENG_org!$B$1:$O$1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ENG_org!$B$5:$O$5</c:f>
              <c:numCache>
                <c:formatCode>"£"#,##0</c:formatCode>
                <c:ptCount val="14"/>
                <c:pt idx="0">
                  <c:v>0</c:v>
                </c:pt>
                <c:pt idx="1">
                  <c:v>38294.6</c:v>
                </c:pt>
                <c:pt idx="2">
                  <c:v>61951.65</c:v>
                </c:pt>
                <c:pt idx="3">
                  <c:v>130980.77</c:v>
                </c:pt>
                <c:pt idx="4">
                  <c:v>142789</c:v>
                </c:pt>
                <c:pt idx="5">
                  <c:v>165704</c:v>
                </c:pt>
                <c:pt idx="6">
                  <c:v>288680</c:v>
                </c:pt>
                <c:pt idx="7">
                  <c:v>576542</c:v>
                </c:pt>
                <c:pt idx="8">
                  <c:v>859960</c:v>
                </c:pt>
                <c:pt idx="9">
                  <c:v>615171</c:v>
                </c:pt>
                <c:pt idx="10">
                  <c:v>419017</c:v>
                </c:pt>
                <c:pt idx="11">
                  <c:v>314508</c:v>
                </c:pt>
                <c:pt idx="12">
                  <c:v>251226</c:v>
                </c:pt>
                <c:pt idx="13">
                  <c:v>200697</c:v>
                </c:pt>
              </c:numCache>
            </c:numRef>
          </c:val>
          <c:smooth val="0"/>
          <c:extLst>
            <c:ext xmlns:c16="http://schemas.microsoft.com/office/drawing/2014/chart" uri="{C3380CC4-5D6E-409C-BE32-E72D297353CC}">
              <c16:uniqueId val="{00000003-0029-D54E-9F71-9636B194973F}"/>
            </c:ext>
          </c:extLst>
        </c:ser>
        <c:dLbls>
          <c:showLegendKey val="0"/>
          <c:showVal val="0"/>
          <c:showCatName val="0"/>
          <c:showSerName val="0"/>
          <c:showPercent val="0"/>
          <c:showBubbleSize val="0"/>
        </c:dLbls>
        <c:smooth val="0"/>
        <c:axId val="2077098488"/>
        <c:axId val="2077101688"/>
      </c:lineChart>
      <c:catAx>
        <c:axId val="2077098488"/>
        <c:scaling>
          <c:orientation val="minMax"/>
        </c:scaling>
        <c:delete val="0"/>
        <c:axPos val="b"/>
        <c:numFmt formatCode="General" sourceLinked="1"/>
        <c:majorTickMark val="out"/>
        <c:minorTickMark val="none"/>
        <c:tickLblPos val="nextTo"/>
        <c:crossAx val="2077101688"/>
        <c:crosses val="autoZero"/>
        <c:auto val="1"/>
        <c:lblAlgn val="ctr"/>
        <c:lblOffset val="100"/>
        <c:noMultiLvlLbl val="0"/>
      </c:catAx>
      <c:valAx>
        <c:axId val="2077101688"/>
        <c:scaling>
          <c:orientation val="minMax"/>
        </c:scaling>
        <c:delete val="0"/>
        <c:axPos val="l"/>
        <c:majorGridlines/>
        <c:numFmt formatCode="&quot;£&quot;#,##0" sourceLinked="1"/>
        <c:majorTickMark val="out"/>
        <c:minorTickMark val="none"/>
        <c:tickLblPos val="nextTo"/>
        <c:crossAx val="207709848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a:t>
            </a:r>
            <a:r>
              <a:rPr lang="en-US" baseline="0"/>
              <a:t> Migration</a:t>
            </a:r>
            <a:endParaRPr lang="en-US"/>
          </a:p>
        </c:rich>
      </c:tx>
      <c:overlay val="1"/>
    </c:title>
    <c:autoTitleDeleted val="0"/>
    <c:plotArea>
      <c:layout/>
      <c:lineChart>
        <c:grouping val="standard"/>
        <c:varyColors val="0"/>
        <c:ser>
          <c:idx val="0"/>
          <c:order val="0"/>
          <c:tx>
            <c:strRef>
              <c:f>net_migration!$A$3</c:f>
              <c:strCache>
                <c:ptCount val="1"/>
                <c:pt idx="0">
                  <c:v>Austria</c:v>
                </c:pt>
              </c:strCache>
            </c:strRef>
          </c:tx>
          <c:marker>
            <c:symbol val="none"/>
          </c:marker>
          <c:cat>
            <c:numRef>
              <c:f>net_migration!$B$2:$H$2</c:f>
              <c:numCache>
                <c:formatCode>General</c:formatCode>
                <c:ptCount val="7"/>
                <c:pt idx="0">
                  <c:v>1987</c:v>
                </c:pt>
                <c:pt idx="1">
                  <c:v>1992</c:v>
                </c:pt>
                <c:pt idx="2">
                  <c:v>1997</c:v>
                </c:pt>
                <c:pt idx="3">
                  <c:v>2002</c:v>
                </c:pt>
                <c:pt idx="4">
                  <c:v>2007</c:v>
                </c:pt>
                <c:pt idx="5">
                  <c:v>2012</c:v>
                </c:pt>
                <c:pt idx="6">
                  <c:v>2017</c:v>
                </c:pt>
              </c:numCache>
            </c:numRef>
          </c:cat>
          <c:val>
            <c:numRef>
              <c:f>net_migration!$B$3:$H$3</c:f>
              <c:numCache>
                <c:formatCode>General</c:formatCode>
                <c:ptCount val="7"/>
                <c:pt idx="0">
                  <c:v>110999</c:v>
                </c:pt>
                <c:pt idx="1">
                  <c:v>227841</c:v>
                </c:pt>
                <c:pt idx="2">
                  <c:v>65082</c:v>
                </c:pt>
                <c:pt idx="3">
                  <c:v>178117</c:v>
                </c:pt>
                <c:pt idx="4">
                  <c:v>153763</c:v>
                </c:pt>
                <c:pt idx="5">
                  <c:v>267172</c:v>
                </c:pt>
                <c:pt idx="6">
                  <c:v>99999</c:v>
                </c:pt>
              </c:numCache>
            </c:numRef>
          </c:val>
          <c:smooth val="0"/>
          <c:extLst>
            <c:ext xmlns:c16="http://schemas.microsoft.com/office/drawing/2014/chart" uri="{C3380CC4-5D6E-409C-BE32-E72D297353CC}">
              <c16:uniqueId val="{00000000-507E-E848-86CA-2614A32EB771}"/>
            </c:ext>
          </c:extLst>
        </c:ser>
        <c:ser>
          <c:idx val="1"/>
          <c:order val="1"/>
          <c:tx>
            <c:strRef>
              <c:f>net_migration!$A$4</c:f>
              <c:strCache>
                <c:ptCount val="1"/>
                <c:pt idx="0">
                  <c:v>Germany</c:v>
                </c:pt>
              </c:strCache>
            </c:strRef>
          </c:tx>
          <c:marker>
            <c:symbol val="none"/>
          </c:marker>
          <c:cat>
            <c:numRef>
              <c:f>net_migration!$B$2:$H$2</c:f>
              <c:numCache>
                <c:formatCode>General</c:formatCode>
                <c:ptCount val="7"/>
                <c:pt idx="0">
                  <c:v>1987</c:v>
                </c:pt>
                <c:pt idx="1">
                  <c:v>1992</c:v>
                </c:pt>
                <c:pt idx="2">
                  <c:v>1997</c:v>
                </c:pt>
                <c:pt idx="3">
                  <c:v>2002</c:v>
                </c:pt>
                <c:pt idx="4">
                  <c:v>2007</c:v>
                </c:pt>
                <c:pt idx="5">
                  <c:v>2012</c:v>
                </c:pt>
                <c:pt idx="6">
                  <c:v>2017</c:v>
                </c:pt>
              </c:numCache>
            </c:numRef>
          </c:cat>
          <c:val>
            <c:numRef>
              <c:f>net_migration!$B$4:$H$4</c:f>
              <c:numCache>
                <c:formatCode>General</c:formatCode>
                <c:ptCount val="7"/>
                <c:pt idx="0">
                  <c:v>1714683</c:v>
                </c:pt>
                <c:pt idx="1">
                  <c:v>2659698</c:v>
                </c:pt>
                <c:pt idx="2">
                  <c:v>695914</c:v>
                </c:pt>
                <c:pt idx="3">
                  <c:v>804608</c:v>
                </c:pt>
                <c:pt idx="4">
                  <c:v>43087</c:v>
                </c:pt>
                <c:pt idx="5">
                  <c:v>1777126</c:v>
                </c:pt>
                <c:pt idx="6">
                  <c:v>1850000</c:v>
                </c:pt>
              </c:numCache>
            </c:numRef>
          </c:val>
          <c:smooth val="0"/>
          <c:extLst>
            <c:ext xmlns:c16="http://schemas.microsoft.com/office/drawing/2014/chart" uri="{C3380CC4-5D6E-409C-BE32-E72D297353CC}">
              <c16:uniqueId val="{00000001-507E-E848-86CA-2614A32EB771}"/>
            </c:ext>
          </c:extLst>
        </c:ser>
        <c:ser>
          <c:idx val="2"/>
          <c:order val="2"/>
          <c:tx>
            <c:strRef>
              <c:f>net_migration!$A$5</c:f>
              <c:strCache>
                <c:ptCount val="1"/>
                <c:pt idx="0">
                  <c:v>United Kingdom</c:v>
                </c:pt>
              </c:strCache>
            </c:strRef>
          </c:tx>
          <c:marker>
            <c:symbol val="none"/>
          </c:marker>
          <c:cat>
            <c:numRef>
              <c:f>net_migration!$B$2:$H$2</c:f>
              <c:numCache>
                <c:formatCode>General</c:formatCode>
                <c:ptCount val="7"/>
                <c:pt idx="0">
                  <c:v>1987</c:v>
                </c:pt>
                <c:pt idx="1">
                  <c:v>1992</c:v>
                </c:pt>
                <c:pt idx="2">
                  <c:v>1997</c:v>
                </c:pt>
                <c:pt idx="3">
                  <c:v>2002</c:v>
                </c:pt>
                <c:pt idx="4">
                  <c:v>2007</c:v>
                </c:pt>
                <c:pt idx="5">
                  <c:v>2012</c:v>
                </c:pt>
                <c:pt idx="6">
                  <c:v>2017</c:v>
                </c:pt>
              </c:numCache>
            </c:numRef>
          </c:cat>
          <c:val>
            <c:numRef>
              <c:f>net_migration!$B$5:$H$5</c:f>
              <c:numCache>
                <c:formatCode>General</c:formatCode>
                <c:ptCount val="7"/>
                <c:pt idx="0">
                  <c:v>98758</c:v>
                </c:pt>
                <c:pt idx="1">
                  <c:v>205443</c:v>
                </c:pt>
                <c:pt idx="2">
                  <c:v>498998</c:v>
                </c:pt>
                <c:pt idx="3">
                  <c:v>968350</c:v>
                </c:pt>
                <c:pt idx="4">
                  <c:v>2030075</c:v>
                </c:pt>
                <c:pt idx="5">
                  <c:v>990000</c:v>
                </c:pt>
                <c:pt idx="6">
                  <c:v>900000</c:v>
                </c:pt>
              </c:numCache>
            </c:numRef>
          </c:val>
          <c:smooth val="0"/>
          <c:extLst>
            <c:ext xmlns:c16="http://schemas.microsoft.com/office/drawing/2014/chart" uri="{C3380CC4-5D6E-409C-BE32-E72D297353CC}">
              <c16:uniqueId val="{00000002-507E-E848-86CA-2614A32EB771}"/>
            </c:ext>
          </c:extLst>
        </c:ser>
        <c:dLbls>
          <c:showLegendKey val="0"/>
          <c:showVal val="0"/>
          <c:showCatName val="0"/>
          <c:showSerName val="0"/>
          <c:showPercent val="0"/>
          <c:showBubbleSize val="0"/>
        </c:dLbls>
        <c:smooth val="0"/>
        <c:axId val="2079551672"/>
        <c:axId val="2079548680"/>
      </c:lineChart>
      <c:catAx>
        <c:axId val="2079551672"/>
        <c:scaling>
          <c:orientation val="minMax"/>
        </c:scaling>
        <c:delete val="0"/>
        <c:axPos val="b"/>
        <c:numFmt formatCode="General" sourceLinked="1"/>
        <c:majorTickMark val="out"/>
        <c:minorTickMark val="none"/>
        <c:tickLblPos val="nextTo"/>
        <c:crossAx val="2079548680"/>
        <c:crosses val="autoZero"/>
        <c:auto val="1"/>
        <c:lblAlgn val="ctr"/>
        <c:lblOffset val="100"/>
        <c:noMultiLvlLbl val="0"/>
      </c:catAx>
      <c:valAx>
        <c:axId val="2079548680"/>
        <c:scaling>
          <c:orientation val="minMax"/>
        </c:scaling>
        <c:delete val="0"/>
        <c:axPos val="l"/>
        <c:majorGridlines/>
        <c:numFmt formatCode="General" sourceLinked="1"/>
        <c:majorTickMark val="out"/>
        <c:minorTickMark val="none"/>
        <c:tickLblPos val="nextTo"/>
        <c:crossAx val="20795516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Int'l Migration Stock, percentage</a:t>
            </a:r>
          </a:p>
        </c:rich>
      </c:tx>
      <c:layout>
        <c:manualLayout>
          <c:xMode val="edge"/>
          <c:yMode val="edge"/>
          <c:x val="0.15116076115485599"/>
          <c:y val="4.1666666666666699E-2"/>
        </c:manualLayout>
      </c:layout>
      <c:overlay val="1"/>
    </c:title>
    <c:autoTitleDeleted val="0"/>
    <c:plotArea>
      <c:layout/>
      <c:lineChart>
        <c:grouping val="standard"/>
        <c:varyColors val="0"/>
        <c:ser>
          <c:idx val="0"/>
          <c:order val="0"/>
          <c:tx>
            <c:strRef>
              <c:f>net_migration!$A$10</c:f>
              <c:strCache>
                <c:ptCount val="1"/>
                <c:pt idx="0">
                  <c:v>Austia</c:v>
                </c:pt>
              </c:strCache>
            </c:strRef>
          </c:tx>
          <c:marker>
            <c:symbol val="none"/>
          </c:marker>
          <c:cat>
            <c:numRef>
              <c:f>net_migration!$B$9:$G$9</c:f>
              <c:numCache>
                <c:formatCode>General</c:formatCode>
                <c:ptCount val="6"/>
                <c:pt idx="0">
                  <c:v>1990</c:v>
                </c:pt>
                <c:pt idx="1">
                  <c:v>1995</c:v>
                </c:pt>
                <c:pt idx="2">
                  <c:v>2000</c:v>
                </c:pt>
                <c:pt idx="3">
                  <c:v>2005</c:v>
                </c:pt>
                <c:pt idx="4">
                  <c:v>2010</c:v>
                </c:pt>
                <c:pt idx="5">
                  <c:v>2015</c:v>
                </c:pt>
              </c:numCache>
            </c:numRef>
          </c:cat>
          <c:val>
            <c:numRef>
              <c:f>net_migration!$B$10:$G$10</c:f>
              <c:numCache>
                <c:formatCode>General</c:formatCode>
                <c:ptCount val="6"/>
                <c:pt idx="0">
                  <c:v>0.102930213709833</c:v>
                </c:pt>
                <c:pt idx="1">
                  <c:v>0.11224278747591999</c:v>
                </c:pt>
                <c:pt idx="2">
                  <c:v>0.12378106553267899</c:v>
                </c:pt>
                <c:pt idx="3">
                  <c:v>0.13798295003993999</c:v>
                </c:pt>
                <c:pt idx="4">
                  <c:v>0.15204887138753601</c:v>
                </c:pt>
                <c:pt idx="5">
                  <c:v>0.17465726250517</c:v>
                </c:pt>
              </c:numCache>
            </c:numRef>
          </c:val>
          <c:smooth val="0"/>
          <c:extLst>
            <c:ext xmlns:c16="http://schemas.microsoft.com/office/drawing/2014/chart" uri="{C3380CC4-5D6E-409C-BE32-E72D297353CC}">
              <c16:uniqueId val="{00000000-3359-374F-A85B-1EF15A80335D}"/>
            </c:ext>
          </c:extLst>
        </c:ser>
        <c:ser>
          <c:idx val="1"/>
          <c:order val="1"/>
          <c:tx>
            <c:strRef>
              <c:f>net_migration!$A$11</c:f>
              <c:strCache>
                <c:ptCount val="1"/>
                <c:pt idx="0">
                  <c:v>Germany</c:v>
                </c:pt>
              </c:strCache>
            </c:strRef>
          </c:tx>
          <c:marker>
            <c:symbol val="none"/>
          </c:marker>
          <c:cat>
            <c:numRef>
              <c:f>net_migration!$B$9:$G$9</c:f>
              <c:numCache>
                <c:formatCode>General</c:formatCode>
                <c:ptCount val="6"/>
                <c:pt idx="0">
                  <c:v>1990</c:v>
                </c:pt>
                <c:pt idx="1">
                  <c:v>1995</c:v>
                </c:pt>
                <c:pt idx="2">
                  <c:v>2000</c:v>
                </c:pt>
                <c:pt idx="3">
                  <c:v>2005</c:v>
                </c:pt>
                <c:pt idx="4">
                  <c:v>2010</c:v>
                </c:pt>
                <c:pt idx="5">
                  <c:v>2015</c:v>
                </c:pt>
              </c:numCache>
            </c:numRef>
          </c:cat>
          <c:val>
            <c:numRef>
              <c:f>net_migration!$B$11:$G$11</c:f>
              <c:numCache>
                <c:formatCode>General</c:formatCode>
                <c:ptCount val="6"/>
                <c:pt idx="0">
                  <c:v>7.5181275893989402E-2</c:v>
                </c:pt>
                <c:pt idx="1">
                  <c:v>9.1461104800834206E-2</c:v>
                </c:pt>
                <c:pt idx="2">
                  <c:v>0.109805597775469</c:v>
                </c:pt>
                <c:pt idx="3">
                  <c:v>0.12676388329430999</c:v>
                </c:pt>
                <c:pt idx="4">
                  <c:v>0.144286016089924</c:v>
                </c:pt>
                <c:pt idx="5">
                  <c:v>0.14879051295323301</c:v>
                </c:pt>
              </c:numCache>
            </c:numRef>
          </c:val>
          <c:smooth val="0"/>
          <c:extLst>
            <c:ext xmlns:c16="http://schemas.microsoft.com/office/drawing/2014/chart" uri="{C3380CC4-5D6E-409C-BE32-E72D297353CC}">
              <c16:uniqueId val="{00000001-3359-374F-A85B-1EF15A80335D}"/>
            </c:ext>
          </c:extLst>
        </c:ser>
        <c:ser>
          <c:idx val="2"/>
          <c:order val="2"/>
          <c:tx>
            <c:strRef>
              <c:f>net_migration!$A$12</c:f>
              <c:strCache>
                <c:ptCount val="1"/>
                <c:pt idx="0">
                  <c:v>United Kingdom</c:v>
                </c:pt>
              </c:strCache>
            </c:strRef>
          </c:tx>
          <c:marker>
            <c:symbol val="none"/>
          </c:marker>
          <c:cat>
            <c:numRef>
              <c:f>net_migration!$B$9:$G$9</c:f>
              <c:numCache>
                <c:formatCode>General</c:formatCode>
                <c:ptCount val="6"/>
                <c:pt idx="0">
                  <c:v>1990</c:v>
                </c:pt>
                <c:pt idx="1">
                  <c:v>1995</c:v>
                </c:pt>
                <c:pt idx="2">
                  <c:v>2000</c:v>
                </c:pt>
                <c:pt idx="3">
                  <c:v>2005</c:v>
                </c:pt>
                <c:pt idx="4">
                  <c:v>2010</c:v>
                </c:pt>
                <c:pt idx="5">
                  <c:v>2015</c:v>
                </c:pt>
              </c:numCache>
            </c:numRef>
          </c:cat>
          <c:val>
            <c:numRef>
              <c:f>net_migration!$B$12:$G$12</c:f>
              <c:numCache>
                <c:formatCode>General</c:formatCode>
                <c:ptCount val="6"/>
                <c:pt idx="0">
                  <c:v>6.39166261907676E-2</c:v>
                </c:pt>
                <c:pt idx="1">
                  <c:v>7.1762021104317994E-2</c:v>
                </c:pt>
                <c:pt idx="2">
                  <c:v>8.03534183597997E-2</c:v>
                </c:pt>
                <c:pt idx="3">
                  <c:v>9.8424760320592497E-2</c:v>
                </c:pt>
                <c:pt idx="4">
                  <c:v>0.12125295080970799</c:v>
                </c:pt>
                <c:pt idx="5">
                  <c:v>0.13200978246274001</c:v>
                </c:pt>
              </c:numCache>
            </c:numRef>
          </c:val>
          <c:smooth val="0"/>
          <c:extLst>
            <c:ext xmlns:c16="http://schemas.microsoft.com/office/drawing/2014/chart" uri="{C3380CC4-5D6E-409C-BE32-E72D297353CC}">
              <c16:uniqueId val="{00000002-3359-374F-A85B-1EF15A80335D}"/>
            </c:ext>
          </c:extLst>
        </c:ser>
        <c:dLbls>
          <c:showLegendKey val="0"/>
          <c:showVal val="0"/>
          <c:showCatName val="0"/>
          <c:showSerName val="0"/>
          <c:showPercent val="0"/>
          <c:showBubbleSize val="0"/>
        </c:dLbls>
        <c:smooth val="0"/>
        <c:axId val="2079512616"/>
        <c:axId val="2079509624"/>
      </c:lineChart>
      <c:catAx>
        <c:axId val="2079512616"/>
        <c:scaling>
          <c:orientation val="minMax"/>
        </c:scaling>
        <c:delete val="0"/>
        <c:axPos val="b"/>
        <c:numFmt formatCode="General" sourceLinked="1"/>
        <c:majorTickMark val="out"/>
        <c:minorTickMark val="none"/>
        <c:tickLblPos val="nextTo"/>
        <c:crossAx val="2079509624"/>
        <c:crosses val="autoZero"/>
        <c:auto val="1"/>
        <c:lblAlgn val="ctr"/>
        <c:lblOffset val="100"/>
        <c:noMultiLvlLbl val="0"/>
      </c:catAx>
      <c:valAx>
        <c:axId val="2079509624"/>
        <c:scaling>
          <c:orientation val="minMax"/>
        </c:scaling>
        <c:delete val="0"/>
        <c:axPos val="l"/>
        <c:majorGridlines/>
        <c:numFmt formatCode="General" sourceLinked="1"/>
        <c:majorTickMark val="out"/>
        <c:minorTickMark val="none"/>
        <c:tickLblPos val="nextTo"/>
        <c:crossAx val="207951261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406400</xdr:colOff>
      <xdr:row>31</xdr:row>
      <xdr:rowOff>76200</xdr:rowOff>
    </xdr:from>
    <xdr:to>
      <xdr:col>9</xdr:col>
      <xdr:colOff>88900</xdr:colOff>
      <xdr:row>50</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422900" y="5981700"/>
          <a:ext cx="2984500" cy="260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1990-1997: ÖVfsB</a:t>
          </a:r>
          <a:r>
            <a:rPr lang="en-US" sz="1100" baseline="0"/>
            <a:t> 1997, p30-32</a:t>
          </a:r>
        </a:p>
        <a:p>
          <a:r>
            <a:rPr lang="en-US" sz="1100"/>
            <a:t>1998-2000:</a:t>
          </a:r>
          <a:r>
            <a:rPr lang="en-US" sz="1100" baseline="0"/>
            <a:t> </a:t>
          </a:r>
          <a:r>
            <a:rPr lang="de-DE" sz="1100" baseline="0"/>
            <a:t>ÖVfsB 1997, p35-37</a:t>
          </a:r>
        </a:p>
        <a:p>
          <a:endParaRPr lang="de-DE" sz="1100" baseline="0"/>
        </a:p>
        <a:p>
          <a:r>
            <a:rPr lang="de-DE" sz="1100"/>
            <a:t>Verbotsgesetz</a:t>
          </a:r>
        </a:p>
        <a:p>
          <a:r>
            <a:rPr lang="de-DE" sz="1100"/>
            <a:t>Verhetzung (§283 StGB)</a:t>
          </a:r>
        </a:p>
        <a:p>
          <a:r>
            <a:rPr lang="de-DE" sz="1100"/>
            <a:t>Sonstige relevante Delikte</a:t>
          </a:r>
        </a:p>
        <a:p>
          <a:r>
            <a:rPr lang="de-DE" sz="1100"/>
            <a:t>Abzeichengesetz</a:t>
          </a:r>
        </a:p>
        <a:p>
          <a:r>
            <a:rPr lang="de-DE" sz="1100"/>
            <a:t>EGVG</a:t>
          </a:r>
          <a:r>
            <a:rPr lang="de-DE" sz="1100" baseline="0"/>
            <a:t> - </a:t>
          </a:r>
          <a:r>
            <a:rPr lang="de-DE" sz="1100"/>
            <a:t>Einführungsgesetz zu den Verwaltungsverfahrens gesetzen</a:t>
          </a:r>
        </a:p>
        <a:p>
          <a:endParaRPr lang="de-DE" sz="1100"/>
        </a:p>
        <a:p>
          <a:r>
            <a:rPr lang="de-DE" sz="1100"/>
            <a:t>Anzeigen nach sonstigen Delikten nach dem StGB (Körperverletzung, Sachbeschädigung, etc.)</a:t>
          </a:r>
          <a:endParaRPr lang="en-US" sz="1100"/>
        </a:p>
      </xdr:txBody>
    </xdr:sp>
    <xdr:clientData/>
  </xdr:twoCellAnchor>
  <xdr:twoCellAnchor>
    <xdr:from>
      <xdr:col>5</xdr:col>
      <xdr:colOff>520700</xdr:colOff>
      <xdr:row>9</xdr:row>
      <xdr:rowOff>165100</xdr:rowOff>
    </xdr:from>
    <xdr:to>
      <xdr:col>15</xdr:col>
      <xdr:colOff>685800</xdr:colOff>
      <xdr:row>29</xdr:row>
      <xdr:rowOff>114300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323850</xdr:colOff>
      <xdr:row>9</xdr:row>
      <xdr:rowOff>165100</xdr:rowOff>
    </xdr:from>
    <xdr:to>
      <xdr:col>24</xdr:col>
      <xdr:colOff>0</xdr:colOff>
      <xdr:row>28</xdr:row>
      <xdr:rowOff>152400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482600</xdr:colOff>
      <xdr:row>33</xdr:row>
      <xdr:rowOff>120650</xdr:rowOff>
    </xdr:from>
    <xdr:to>
      <xdr:col>23</xdr:col>
      <xdr:colOff>101600</xdr:colOff>
      <xdr:row>48</xdr:row>
      <xdr:rowOff>6350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635000</xdr:colOff>
      <xdr:row>16</xdr:row>
      <xdr:rowOff>63500</xdr:rowOff>
    </xdr:from>
    <xdr:to>
      <xdr:col>25</xdr:col>
      <xdr:colOff>711200</xdr:colOff>
      <xdr:row>30</xdr:row>
      <xdr:rowOff>139700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533400</xdr:colOff>
      <xdr:row>32</xdr:row>
      <xdr:rowOff>101600</xdr:rowOff>
    </xdr:from>
    <xdr:to>
      <xdr:col>29</xdr:col>
      <xdr:colOff>152400</xdr:colOff>
      <xdr:row>65</xdr:row>
      <xdr:rowOff>76200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571500</xdr:colOff>
      <xdr:row>66</xdr:row>
      <xdr:rowOff>177800</xdr:rowOff>
    </xdr:from>
    <xdr:to>
      <xdr:col>29</xdr:col>
      <xdr:colOff>342900</xdr:colOff>
      <xdr:row>94</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203200</xdr:colOff>
      <xdr:row>28</xdr:row>
      <xdr:rowOff>88900</xdr:rowOff>
    </xdr:from>
    <xdr:to>
      <xdr:col>13</xdr:col>
      <xdr:colOff>190500</xdr:colOff>
      <xdr:row>45</xdr:row>
      <xdr:rowOff>38100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flipH="1">
          <a:off x="10160000" y="5422900"/>
          <a:ext cx="1638300" cy="185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the sake of longitudinal comparability</a:t>
          </a:r>
          <a:r>
            <a:rPr lang="en-US" sz="1100" baseline="0"/>
            <a:t>, the number of violent offences includes only homicides and attempted homicides, injuries, arson, and violent destruction of property</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6</xdr:row>
      <xdr:rowOff>114300</xdr:rowOff>
    </xdr:from>
    <xdr:to>
      <xdr:col>9</xdr:col>
      <xdr:colOff>152400</xdr:colOff>
      <xdr:row>21</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101600</xdr:colOff>
      <xdr:row>1</xdr:row>
      <xdr:rowOff>120650</xdr:rowOff>
    </xdr:from>
    <xdr:to>
      <xdr:col>16</xdr:col>
      <xdr:colOff>88900</xdr:colOff>
      <xdr:row>14</xdr:row>
      <xdr:rowOff>114300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127000</xdr:colOff>
      <xdr:row>17</xdr:row>
      <xdr:rowOff>95250</xdr:rowOff>
    </xdr:from>
    <xdr:to>
      <xdr:col>15</xdr:col>
      <xdr:colOff>571500</xdr:colOff>
      <xdr:row>31</xdr:row>
      <xdr:rowOff>171450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76200</xdr:colOff>
      <xdr:row>2</xdr:row>
      <xdr:rowOff>152400</xdr:rowOff>
    </xdr:from>
    <xdr:to>
      <xdr:col>8</xdr:col>
      <xdr:colOff>355600</xdr:colOff>
      <xdr:row>16</xdr:row>
      <xdr:rowOff>139700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5029200" y="533400"/>
          <a:ext cx="1930400" cy="265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person is classified as “xenophobic” when he/she responds to the question, “Could you please sort out any that you would not like to have as neighbors?,” by mentioning at least one of the following categories: “Muslims,” “Immi- grants,” and “People of a difference race.”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s://data.worldbank.org/indicator/SM.POP.TOTL?end=2015&amp;locations=DE-AT-GB&amp;start=1988" TargetMode="External"/><Relationship Id="rId2" Type="http://schemas.openxmlformats.org/officeDocument/2006/relationships/hyperlink" Target="https://data.worldbank.org/indicator/SM.POP.TOTL.ZS?locations=DE-AT-GB" TargetMode="External"/><Relationship Id="rId1" Type="http://schemas.openxmlformats.org/officeDocument/2006/relationships/hyperlink" Target="https://data.worldbank.org/indicator/SM.POP.NET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workbookViewId="0">
      <selection activeCell="A20" sqref="A20"/>
    </sheetView>
  </sheetViews>
  <sheetFormatPr baseColWidth="10" defaultRowHeight="16" x14ac:dyDescent="0.2"/>
  <sheetData>
    <row r="1" spans="1:4" x14ac:dyDescent="0.2">
      <c r="A1" t="s">
        <v>59</v>
      </c>
      <c r="C1" t="s">
        <v>68</v>
      </c>
      <c r="D1" t="s">
        <v>69</v>
      </c>
    </row>
    <row r="2" spans="1:4" x14ac:dyDescent="0.2">
      <c r="A2">
        <v>1988</v>
      </c>
    </row>
    <row r="3" spans="1:4" x14ac:dyDescent="0.2">
      <c r="A3">
        <v>1989</v>
      </c>
    </row>
    <row r="4" spans="1:4" x14ac:dyDescent="0.2">
      <c r="A4">
        <v>1990</v>
      </c>
    </row>
    <row r="5" spans="1:4" x14ac:dyDescent="0.2">
      <c r="A5">
        <v>1991</v>
      </c>
    </row>
    <row r="6" spans="1:4" x14ac:dyDescent="0.2">
      <c r="A6">
        <v>1992</v>
      </c>
    </row>
    <row r="7" spans="1:4" x14ac:dyDescent="0.2">
      <c r="A7">
        <v>1993</v>
      </c>
    </row>
    <row r="8" spans="1:4" x14ac:dyDescent="0.2">
      <c r="A8">
        <v>1994</v>
      </c>
    </row>
    <row r="9" spans="1:4" x14ac:dyDescent="0.2">
      <c r="A9">
        <v>1995</v>
      </c>
    </row>
    <row r="10" spans="1:4" x14ac:dyDescent="0.2">
      <c r="A10">
        <v>1996</v>
      </c>
      <c r="C10">
        <v>79</v>
      </c>
      <c r="D10">
        <v>42</v>
      </c>
    </row>
    <row r="11" spans="1:4" x14ac:dyDescent="0.2">
      <c r="A11">
        <v>1997</v>
      </c>
      <c r="C11">
        <v>79</v>
      </c>
      <c r="D11">
        <v>42</v>
      </c>
    </row>
    <row r="12" spans="1:4" x14ac:dyDescent="0.2">
      <c r="A12">
        <v>1998</v>
      </c>
    </row>
    <row r="13" spans="1:4" x14ac:dyDescent="0.2">
      <c r="A13">
        <v>1999</v>
      </c>
    </row>
    <row r="14" spans="1:4" x14ac:dyDescent="0.2">
      <c r="A14">
        <v>2000</v>
      </c>
    </row>
    <row r="15" spans="1:4" x14ac:dyDescent="0.2">
      <c r="A15">
        <v>2001</v>
      </c>
    </row>
    <row r="16" spans="1:4" x14ac:dyDescent="0.2">
      <c r="A16">
        <v>2002</v>
      </c>
    </row>
    <row r="17" spans="1:1" x14ac:dyDescent="0.2">
      <c r="A17">
        <v>2003</v>
      </c>
    </row>
    <row r="18" spans="1:1" x14ac:dyDescent="0.2">
      <c r="A18">
        <v>2004</v>
      </c>
    </row>
    <row r="19" spans="1:1" x14ac:dyDescent="0.2">
      <c r="A19">
        <v>2005</v>
      </c>
    </row>
    <row r="20" spans="1:1" x14ac:dyDescent="0.2">
      <c r="A20">
        <v>2006</v>
      </c>
    </row>
    <row r="21" spans="1:1" x14ac:dyDescent="0.2">
      <c r="A21">
        <v>2007</v>
      </c>
    </row>
    <row r="22" spans="1:1" x14ac:dyDescent="0.2">
      <c r="A22">
        <v>2008</v>
      </c>
    </row>
    <row r="23" spans="1:1" x14ac:dyDescent="0.2">
      <c r="A23">
        <v>2009</v>
      </c>
    </row>
    <row r="24" spans="1:1" x14ac:dyDescent="0.2">
      <c r="A24">
        <v>2010</v>
      </c>
    </row>
    <row r="25" spans="1:1" x14ac:dyDescent="0.2">
      <c r="A25">
        <v>2011</v>
      </c>
    </row>
    <row r="26" spans="1:1" x14ac:dyDescent="0.2">
      <c r="A26">
        <v>2012</v>
      </c>
    </row>
    <row r="27" spans="1:1" x14ac:dyDescent="0.2">
      <c r="A27">
        <v>2013</v>
      </c>
    </row>
    <row r="28" spans="1:1" x14ac:dyDescent="0.2">
      <c r="A28">
        <v>2014</v>
      </c>
    </row>
    <row r="29" spans="1:1" x14ac:dyDescent="0.2">
      <c r="A29">
        <v>2015</v>
      </c>
    </row>
    <row r="30" spans="1:1" x14ac:dyDescent="0.2">
      <c r="A30">
        <v>2016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83"/>
  <sheetViews>
    <sheetView workbookViewId="0">
      <pane xSplit="1" topLeftCell="B1" activePane="topRight" state="frozen"/>
      <selection pane="topRight" activeCell="A8" sqref="A8"/>
    </sheetView>
  </sheetViews>
  <sheetFormatPr baseColWidth="10" defaultRowHeight="16" x14ac:dyDescent="0.2"/>
  <cols>
    <col min="1" max="1" width="22.5" bestFit="1" customWidth="1"/>
  </cols>
  <sheetData>
    <row r="1" spans="1:27" x14ac:dyDescent="0.2">
      <c r="A1" t="s">
        <v>0</v>
      </c>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row>
    <row r="2" spans="1:27" x14ac:dyDescent="0.2">
      <c r="A2" t="s">
        <v>1</v>
      </c>
      <c r="B2">
        <v>72</v>
      </c>
      <c r="C2">
        <v>100</v>
      </c>
      <c r="D2">
        <v>249</v>
      </c>
      <c r="E2">
        <v>221</v>
      </c>
      <c r="F2">
        <v>306</v>
      </c>
      <c r="G2">
        <v>313</v>
      </c>
      <c r="H2">
        <v>203</v>
      </c>
      <c r="I2">
        <v>197</v>
      </c>
      <c r="J2">
        <v>198</v>
      </c>
      <c r="K2">
        <v>274</v>
      </c>
      <c r="L2">
        <v>239</v>
      </c>
      <c r="M2">
        <v>269</v>
      </c>
      <c r="N2">
        <v>238</v>
      </c>
      <c r="O2">
        <v>216</v>
      </c>
      <c r="P2">
        <v>165</v>
      </c>
      <c r="Q2">
        <v>173</v>
      </c>
      <c r="R2">
        <v>186</v>
      </c>
      <c r="S2">
        <v>369</v>
      </c>
      <c r="T2">
        <v>360</v>
      </c>
      <c r="U2">
        <v>396</v>
      </c>
      <c r="V2">
        <v>522</v>
      </c>
      <c r="W2">
        <v>436</v>
      </c>
      <c r="X2">
        <v>466</v>
      </c>
      <c r="Y2">
        <v>529</v>
      </c>
      <c r="Z2">
        <v>663</v>
      </c>
      <c r="AA2">
        <v>953</v>
      </c>
    </row>
    <row r="3" spans="1:27" x14ac:dyDescent="0.2">
      <c r="A3" t="s">
        <v>2</v>
      </c>
      <c r="B3">
        <v>29</v>
      </c>
      <c r="C3">
        <v>25</v>
      </c>
      <c r="D3">
        <v>28</v>
      </c>
      <c r="E3">
        <v>24</v>
      </c>
      <c r="F3">
        <v>29</v>
      </c>
      <c r="G3">
        <v>31</v>
      </c>
      <c r="H3">
        <v>18</v>
      </c>
      <c r="I3">
        <v>30</v>
      </c>
      <c r="J3">
        <v>19</v>
      </c>
      <c r="K3">
        <v>12</v>
      </c>
      <c r="L3">
        <v>22</v>
      </c>
      <c r="M3">
        <v>16</v>
      </c>
      <c r="N3">
        <v>25</v>
      </c>
      <c r="O3">
        <v>7</v>
      </c>
      <c r="P3">
        <v>9</v>
      </c>
      <c r="Q3">
        <v>10</v>
      </c>
      <c r="R3">
        <v>17</v>
      </c>
      <c r="S3">
        <v>14</v>
      </c>
      <c r="T3">
        <v>21</v>
      </c>
      <c r="U3">
        <v>40</v>
      </c>
      <c r="V3">
        <v>20</v>
      </c>
      <c r="W3">
        <v>26</v>
      </c>
      <c r="X3">
        <v>31</v>
      </c>
      <c r="Y3">
        <v>17</v>
      </c>
      <c r="Z3">
        <v>13</v>
      </c>
      <c r="AA3">
        <v>0</v>
      </c>
    </row>
    <row r="4" spans="1:27" x14ac:dyDescent="0.2">
      <c r="A4" t="s">
        <v>3</v>
      </c>
      <c r="B4">
        <v>8</v>
      </c>
      <c r="C4">
        <v>34</v>
      </c>
      <c r="D4">
        <v>42</v>
      </c>
      <c r="E4">
        <v>20</v>
      </c>
      <c r="F4">
        <v>26</v>
      </c>
      <c r="G4">
        <v>14</v>
      </c>
      <c r="H4">
        <v>14</v>
      </c>
      <c r="I4">
        <v>20</v>
      </c>
      <c r="J4">
        <v>21</v>
      </c>
      <c r="K4">
        <v>43</v>
      </c>
      <c r="L4">
        <v>27</v>
      </c>
      <c r="M4">
        <v>39</v>
      </c>
      <c r="N4">
        <v>56</v>
      </c>
      <c r="O4">
        <v>37</v>
      </c>
      <c r="P4">
        <v>29</v>
      </c>
      <c r="Q4">
        <v>14</v>
      </c>
      <c r="R4">
        <v>25</v>
      </c>
      <c r="S4">
        <v>52</v>
      </c>
      <c r="T4">
        <v>73</v>
      </c>
      <c r="U4">
        <v>33</v>
      </c>
      <c r="V4">
        <v>79</v>
      </c>
      <c r="W4">
        <v>84</v>
      </c>
      <c r="X4">
        <v>83</v>
      </c>
      <c r="Y4">
        <v>152</v>
      </c>
      <c r="Z4">
        <v>182</v>
      </c>
      <c r="AA4">
        <v>282</v>
      </c>
    </row>
    <row r="5" spans="1:27" x14ac:dyDescent="0.2">
      <c r="A5" t="s">
        <v>5</v>
      </c>
      <c r="D5">
        <v>130</v>
      </c>
      <c r="E5">
        <v>209</v>
      </c>
      <c r="F5">
        <v>164</v>
      </c>
      <c r="G5">
        <v>189</v>
      </c>
      <c r="H5">
        <v>99</v>
      </c>
      <c r="I5">
        <v>105</v>
      </c>
      <c r="J5">
        <v>109</v>
      </c>
      <c r="K5">
        <v>212</v>
      </c>
      <c r="L5">
        <v>117</v>
      </c>
      <c r="M5">
        <v>133</v>
      </c>
      <c r="N5">
        <v>99</v>
      </c>
      <c r="O5">
        <v>96</v>
      </c>
      <c r="P5">
        <v>93</v>
      </c>
      <c r="Q5">
        <v>165</v>
      </c>
      <c r="R5">
        <v>150</v>
      </c>
      <c r="S5">
        <v>251</v>
      </c>
      <c r="T5">
        <v>304</v>
      </c>
      <c r="U5">
        <v>253</v>
      </c>
      <c r="V5">
        <v>380</v>
      </c>
      <c r="W5">
        <v>368</v>
      </c>
      <c r="X5">
        <v>323</v>
      </c>
      <c r="Y5">
        <v>432</v>
      </c>
      <c r="Z5">
        <v>307</v>
      </c>
      <c r="AA5">
        <v>415</v>
      </c>
    </row>
    <row r="6" spans="1:27" x14ac:dyDescent="0.2">
      <c r="A6" t="s">
        <v>7</v>
      </c>
      <c r="B6">
        <v>52</v>
      </c>
      <c r="C6">
        <v>100</v>
      </c>
      <c r="D6">
        <v>80</v>
      </c>
      <c r="E6">
        <v>47</v>
      </c>
      <c r="F6">
        <v>75</v>
      </c>
      <c r="G6">
        <v>71</v>
      </c>
      <c r="H6">
        <v>33</v>
      </c>
      <c r="I6">
        <v>32</v>
      </c>
      <c r="J6">
        <v>42</v>
      </c>
      <c r="K6">
        <v>174</v>
      </c>
      <c r="L6">
        <v>44</v>
      </c>
      <c r="M6">
        <v>68</v>
      </c>
      <c r="N6">
        <v>47</v>
      </c>
      <c r="O6">
        <v>79</v>
      </c>
      <c r="P6">
        <v>26</v>
      </c>
      <c r="Q6">
        <v>44</v>
      </c>
      <c r="R6">
        <v>41</v>
      </c>
      <c r="S6">
        <v>66</v>
      </c>
      <c r="T6">
        <v>77</v>
      </c>
      <c r="U6">
        <v>69</v>
      </c>
      <c r="V6">
        <v>39</v>
      </c>
      <c r="W6">
        <v>49</v>
      </c>
      <c r="X6">
        <v>17</v>
      </c>
      <c r="Y6">
        <v>48</v>
      </c>
      <c r="Z6">
        <v>19</v>
      </c>
      <c r="AA6">
        <v>27</v>
      </c>
    </row>
    <row r="7" spans="1:27" x14ac:dyDescent="0.2">
      <c r="A7" t="s">
        <v>6</v>
      </c>
      <c r="J7">
        <v>3</v>
      </c>
      <c r="K7">
        <v>2</v>
      </c>
      <c r="M7">
        <v>3</v>
      </c>
      <c r="N7">
        <v>0</v>
      </c>
      <c r="O7">
        <v>1</v>
      </c>
      <c r="P7">
        <v>0</v>
      </c>
      <c r="Q7">
        <v>0</v>
      </c>
    </row>
    <row r="8" spans="1:27" x14ac:dyDescent="0.2">
      <c r="A8" t="s">
        <v>4</v>
      </c>
      <c r="B8">
        <f>SUM(B2:B7)</f>
        <v>161</v>
      </c>
      <c r="C8">
        <f>SUM(C2:C7)</f>
        <v>259</v>
      </c>
      <c r="D8">
        <f t="shared" ref="D8:G8" si="0">SUM(D2:D7)</f>
        <v>529</v>
      </c>
      <c r="E8">
        <f t="shared" si="0"/>
        <v>521</v>
      </c>
      <c r="F8">
        <f t="shared" si="0"/>
        <v>600</v>
      </c>
      <c r="G8">
        <f t="shared" si="0"/>
        <v>618</v>
      </c>
      <c r="H8">
        <f>SUM(H2:H7)</f>
        <v>367</v>
      </c>
      <c r="I8">
        <f>SUM(I2:I7)</f>
        <v>384</v>
      </c>
      <c r="J8">
        <f t="shared" ref="J8" si="1">SUM(J2:J7)</f>
        <v>392</v>
      </c>
      <c r="K8">
        <f>SUM(K2:K7)</f>
        <v>717</v>
      </c>
      <c r="L8">
        <f>SUM(L2:L7)</f>
        <v>449</v>
      </c>
      <c r="M8">
        <f t="shared" ref="M8" si="2">SUM(M2:M7)</f>
        <v>528</v>
      </c>
      <c r="N8">
        <f t="shared" ref="N8" si="3">SUM(N2:N7)</f>
        <v>465</v>
      </c>
      <c r="O8">
        <f>SUM(O2:O7)</f>
        <v>436</v>
      </c>
      <c r="P8">
        <f>SUM(P2:P7)</f>
        <v>322</v>
      </c>
      <c r="Q8">
        <f t="shared" ref="Q8" si="4">SUM(Q2:Q7)</f>
        <v>406</v>
      </c>
      <c r="R8">
        <f t="shared" ref="R8" si="5">SUM(R2:R7)</f>
        <v>419</v>
      </c>
      <c r="S8">
        <f t="shared" ref="S8" si="6">SUM(S2:S7)</f>
        <v>752</v>
      </c>
      <c r="T8">
        <f>SUM(T2:T7)</f>
        <v>835</v>
      </c>
      <c r="U8">
        <f>SUM(U2:U7)</f>
        <v>791</v>
      </c>
      <c r="V8">
        <f t="shared" ref="V8" si="7">SUM(V2:V7)</f>
        <v>1040</v>
      </c>
      <c r="W8">
        <f>SUM(W2:W7)</f>
        <v>963</v>
      </c>
      <c r="X8">
        <f>SUM(X2:X7)</f>
        <v>920</v>
      </c>
      <c r="Y8">
        <f t="shared" ref="Y8" si="8">SUM(Y2:Y7)</f>
        <v>1178</v>
      </c>
      <c r="Z8">
        <f t="shared" ref="Z8" si="9">SUM(Z2:Z7)</f>
        <v>1184</v>
      </c>
      <c r="AA8">
        <f t="shared" ref="AA8" si="10">SUM(AA2:AA7)</f>
        <v>1677</v>
      </c>
    </row>
    <row r="10" spans="1:27" x14ac:dyDescent="0.2">
      <c r="A10" s="5" t="s">
        <v>149</v>
      </c>
      <c r="Y10">
        <f>SUM(Y2:Y4)+Y6</f>
        <v>746</v>
      </c>
      <c r="Z10">
        <f>SUM(Z2:Z4)+Z6</f>
        <v>877</v>
      </c>
      <c r="AA10">
        <f>SUM(AA2:AA4)+AA6</f>
        <v>1262</v>
      </c>
    </row>
    <row r="11" spans="1:27" x14ac:dyDescent="0.2">
      <c r="B11" t="s">
        <v>59</v>
      </c>
      <c r="C11" s="3" t="s">
        <v>70</v>
      </c>
      <c r="D11" s="3" t="s">
        <v>71</v>
      </c>
      <c r="Y11">
        <f>1186-8-Y10</f>
        <v>432</v>
      </c>
      <c r="Z11">
        <f>1201-17-Z10</f>
        <v>307</v>
      </c>
      <c r="AA11">
        <f>1691-14-AA10</f>
        <v>415</v>
      </c>
    </row>
    <row r="12" spans="1:27" x14ac:dyDescent="0.2">
      <c r="B12">
        <v>1990</v>
      </c>
      <c r="C12">
        <v>72</v>
      </c>
      <c r="D12" s="3" t="s">
        <v>1</v>
      </c>
    </row>
    <row r="13" spans="1:27" x14ac:dyDescent="0.2">
      <c r="B13">
        <v>1991</v>
      </c>
      <c r="C13">
        <v>100</v>
      </c>
      <c r="D13" s="3" t="s">
        <v>1</v>
      </c>
    </row>
    <row r="14" spans="1:27" x14ac:dyDescent="0.2">
      <c r="B14">
        <v>1992</v>
      </c>
      <c r="C14">
        <v>249</v>
      </c>
      <c r="D14" s="3" t="s">
        <v>1</v>
      </c>
    </row>
    <row r="15" spans="1:27" x14ac:dyDescent="0.2">
      <c r="B15">
        <v>1993</v>
      </c>
      <c r="C15">
        <v>221</v>
      </c>
      <c r="D15" s="3" t="s">
        <v>1</v>
      </c>
    </row>
    <row r="16" spans="1:27" x14ac:dyDescent="0.2">
      <c r="B16">
        <v>1994</v>
      </c>
      <c r="C16">
        <v>306</v>
      </c>
      <c r="D16" s="3" t="s">
        <v>1</v>
      </c>
    </row>
    <row r="17" spans="2:7" x14ac:dyDescent="0.2">
      <c r="B17">
        <v>1995</v>
      </c>
      <c r="C17">
        <v>313</v>
      </c>
      <c r="D17" s="3" t="s">
        <v>1</v>
      </c>
    </row>
    <row r="18" spans="2:7" x14ac:dyDescent="0.2">
      <c r="B18">
        <v>1996</v>
      </c>
      <c r="C18">
        <v>203</v>
      </c>
      <c r="D18" s="3" t="s">
        <v>1</v>
      </c>
    </row>
    <row r="19" spans="2:7" x14ac:dyDescent="0.2">
      <c r="B19">
        <v>1997</v>
      </c>
      <c r="C19">
        <v>197</v>
      </c>
      <c r="D19" s="3" t="s">
        <v>1</v>
      </c>
    </row>
    <row r="20" spans="2:7" x14ac:dyDescent="0.2">
      <c r="B20">
        <v>1998</v>
      </c>
      <c r="C20">
        <v>198</v>
      </c>
      <c r="D20" s="3" t="s">
        <v>1</v>
      </c>
    </row>
    <row r="21" spans="2:7" x14ac:dyDescent="0.2">
      <c r="B21">
        <v>1999</v>
      </c>
      <c r="C21">
        <v>274</v>
      </c>
      <c r="D21" s="3" t="s">
        <v>1</v>
      </c>
    </row>
    <row r="22" spans="2:7" x14ac:dyDescent="0.2">
      <c r="B22">
        <v>2000</v>
      </c>
      <c r="C22">
        <v>239</v>
      </c>
      <c r="D22" s="3" t="s">
        <v>1</v>
      </c>
    </row>
    <row r="23" spans="2:7" x14ac:dyDescent="0.2">
      <c r="B23">
        <v>2001</v>
      </c>
      <c r="C23">
        <v>269</v>
      </c>
      <c r="D23" s="3" t="s">
        <v>1</v>
      </c>
    </row>
    <row r="24" spans="2:7" x14ac:dyDescent="0.2">
      <c r="B24">
        <v>2002</v>
      </c>
      <c r="C24">
        <v>238</v>
      </c>
      <c r="D24" s="3" t="s">
        <v>1</v>
      </c>
    </row>
    <row r="25" spans="2:7" x14ac:dyDescent="0.2">
      <c r="B25">
        <v>2003</v>
      </c>
      <c r="C25">
        <v>216</v>
      </c>
      <c r="D25" s="3" t="s">
        <v>1</v>
      </c>
    </row>
    <row r="26" spans="2:7" x14ac:dyDescent="0.2">
      <c r="B26">
        <v>2004</v>
      </c>
      <c r="C26">
        <v>165</v>
      </c>
      <c r="D26" s="3" t="s">
        <v>1</v>
      </c>
    </row>
    <row r="27" spans="2:7" x14ac:dyDescent="0.2">
      <c r="B27">
        <v>2005</v>
      </c>
      <c r="C27">
        <v>173</v>
      </c>
      <c r="D27" s="3" t="s">
        <v>1</v>
      </c>
    </row>
    <row r="28" spans="2:7" x14ac:dyDescent="0.2">
      <c r="B28">
        <v>2006</v>
      </c>
      <c r="C28">
        <v>186</v>
      </c>
      <c r="D28" s="3" t="s">
        <v>1</v>
      </c>
    </row>
    <row r="29" spans="2:7" x14ac:dyDescent="0.2">
      <c r="B29">
        <v>2007</v>
      </c>
      <c r="C29">
        <v>369</v>
      </c>
      <c r="D29" s="3" t="s">
        <v>1</v>
      </c>
    </row>
    <row r="30" spans="2:7" x14ac:dyDescent="0.2">
      <c r="B30">
        <v>2008</v>
      </c>
      <c r="C30">
        <v>360</v>
      </c>
      <c r="D30" s="3" t="s">
        <v>1</v>
      </c>
    </row>
    <row r="31" spans="2:7" x14ac:dyDescent="0.2">
      <c r="B31">
        <v>2009</v>
      </c>
      <c r="C31">
        <v>396</v>
      </c>
      <c r="D31" s="3" t="s">
        <v>1</v>
      </c>
    </row>
    <row r="32" spans="2:7" x14ac:dyDescent="0.2">
      <c r="B32">
        <v>2010</v>
      </c>
      <c r="C32">
        <v>522</v>
      </c>
      <c r="D32" s="3" t="s">
        <v>1</v>
      </c>
      <c r="E32" s="3"/>
      <c r="F32" s="3"/>
      <c r="G32" s="3"/>
    </row>
    <row r="33" spans="2:4" x14ac:dyDescent="0.2">
      <c r="B33">
        <v>2011</v>
      </c>
      <c r="C33">
        <v>436</v>
      </c>
      <c r="D33" s="3" t="s">
        <v>1</v>
      </c>
    </row>
    <row r="34" spans="2:4" x14ac:dyDescent="0.2">
      <c r="B34">
        <v>2012</v>
      </c>
      <c r="C34">
        <v>466</v>
      </c>
      <c r="D34" s="3" t="s">
        <v>1</v>
      </c>
    </row>
    <row r="35" spans="2:4" x14ac:dyDescent="0.2">
      <c r="B35">
        <v>2013</v>
      </c>
      <c r="C35">
        <v>529</v>
      </c>
      <c r="D35" s="3" t="s">
        <v>1</v>
      </c>
    </row>
    <row r="36" spans="2:4" x14ac:dyDescent="0.2">
      <c r="B36">
        <v>2014</v>
      </c>
      <c r="C36">
        <v>663</v>
      </c>
      <c r="D36" s="3" t="s">
        <v>1</v>
      </c>
    </row>
    <row r="37" spans="2:4" x14ac:dyDescent="0.2">
      <c r="B37">
        <v>2015</v>
      </c>
      <c r="C37">
        <v>953</v>
      </c>
      <c r="D37" s="3" t="s">
        <v>1</v>
      </c>
    </row>
    <row r="38" spans="2:4" x14ac:dyDescent="0.2">
      <c r="B38">
        <v>2016</v>
      </c>
      <c r="C38">
        <v>884</v>
      </c>
      <c r="D38" s="3" t="s">
        <v>1</v>
      </c>
    </row>
    <row r="39" spans="2:4" x14ac:dyDescent="0.2">
      <c r="B39">
        <v>2017</v>
      </c>
      <c r="C39">
        <v>798</v>
      </c>
      <c r="D39" s="3" t="s">
        <v>1</v>
      </c>
    </row>
    <row r="40" spans="2:4" x14ac:dyDescent="0.2">
      <c r="B40">
        <v>2018</v>
      </c>
      <c r="C40">
        <v>877</v>
      </c>
      <c r="D40" s="3" t="s">
        <v>1</v>
      </c>
    </row>
    <row r="41" spans="2:4" x14ac:dyDescent="0.2">
      <c r="B41">
        <v>2019</v>
      </c>
      <c r="C41">
        <v>1037</v>
      </c>
      <c r="D41" s="3" t="s">
        <v>1</v>
      </c>
    </row>
    <row r="42" spans="2:4" x14ac:dyDescent="0.2">
      <c r="B42">
        <v>2020</v>
      </c>
      <c r="C42">
        <v>801</v>
      </c>
      <c r="D42" s="3" t="s">
        <v>1</v>
      </c>
    </row>
    <row r="43" spans="2:4" x14ac:dyDescent="0.2">
      <c r="B43">
        <v>2021</v>
      </c>
      <c r="C43">
        <v>998</v>
      </c>
      <c r="D43" s="3" t="s">
        <v>1</v>
      </c>
    </row>
    <row r="44" spans="2:4" x14ac:dyDescent="0.2">
      <c r="B44">
        <v>1990</v>
      </c>
      <c r="C44">
        <v>29</v>
      </c>
      <c r="D44" s="3" t="s">
        <v>2</v>
      </c>
    </row>
    <row r="45" spans="2:4" x14ac:dyDescent="0.2">
      <c r="B45">
        <v>1991</v>
      </c>
      <c r="C45">
        <v>25</v>
      </c>
      <c r="D45" s="3" t="s">
        <v>2</v>
      </c>
    </row>
    <row r="46" spans="2:4" x14ac:dyDescent="0.2">
      <c r="B46">
        <v>1992</v>
      </c>
      <c r="C46">
        <v>28</v>
      </c>
      <c r="D46" s="3" t="s">
        <v>2</v>
      </c>
    </row>
    <row r="47" spans="2:4" x14ac:dyDescent="0.2">
      <c r="B47">
        <v>1993</v>
      </c>
      <c r="C47">
        <v>24</v>
      </c>
      <c r="D47" s="3" t="s">
        <v>2</v>
      </c>
    </row>
    <row r="48" spans="2:4" x14ac:dyDescent="0.2">
      <c r="B48">
        <v>1994</v>
      </c>
      <c r="C48">
        <v>29</v>
      </c>
      <c r="D48" s="3" t="s">
        <v>2</v>
      </c>
    </row>
    <row r="49" spans="2:6" x14ac:dyDescent="0.2">
      <c r="B49">
        <v>1995</v>
      </c>
      <c r="C49">
        <v>31</v>
      </c>
      <c r="D49" s="3" t="s">
        <v>2</v>
      </c>
    </row>
    <row r="50" spans="2:6" x14ac:dyDescent="0.2">
      <c r="B50">
        <v>1996</v>
      </c>
      <c r="C50">
        <v>18</v>
      </c>
      <c r="D50" s="3" t="s">
        <v>2</v>
      </c>
    </row>
    <row r="51" spans="2:6" x14ac:dyDescent="0.2">
      <c r="B51">
        <v>1997</v>
      </c>
      <c r="C51">
        <v>30</v>
      </c>
      <c r="D51" s="3" t="s">
        <v>2</v>
      </c>
    </row>
    <row r="52" spans="2:6" x14ac:dyDescent="0.2">
      <c r="B52">
        <v>1998</v>
      </c>
      <c r="C52">
        <v>19</v>
      </c>
      <c r="D52" s="3" t="s">
        <v>2</v>
      </c>
      <c r="F52" s="6"/>
    </row>
    <row r="53" spans="2:6" x14ac:dyDescent="0.2">
      <c r="B53">
        <v>1999</v>
      </c>
      <c r="C53">
        <v>12</v>
      </c>
      <c r="D53" s="3" t="s">
        <v>2</v>
      </c>
    </row>
    <row r="54" spans="2:6" x14ac:dyDescent="0.2">
      <c r="B54">
        <v>2000</v>
      </c>
      <c r="C54">
        <v>22</v>
      </c>
      <c r="D54" s="3" t="s">
        <v>2</v>
      </c>
    </row>
    <row r="55" spans="2:6" x14ac:dyDescent="0.2">
      <c r="B55">
        <v>2001</v>
      </c>
      <c r="C55">
        <v>16</v>
      </c>
      <c r="D55" s="3" t="s">
        <v>2</v>
      </c>
    </row>
    <row r="56" spans="2:6" x14ac:dyDescent="0.2">
      <c r="B56">
        <v>2002</v>
      </c>
      <c r="C56">
        <v>25</v>
      </c>
      <c r="D56" s="3" t="s">
        <v>2</v>
      </c>
    </row>
    <row r="57" spans="2:6" x14ac:dyDescent="0.2">
      <c r="B57">
        <v>2003</v>
      </c>
      <c r="C57">
        <v>7</v>
      </c>
      <c r="D57" s="3" t="s">
        <v>2</v>
      </c>
    </row>
    <row r="58" spans="2:6" x14ac:dyDescent="0.2">
      <c r="B58">
        <v>2004</v>
      </c>
      <c r="C58">
        <v>9</v>
      </c>
      <c r="D58" s="3" t="s">
        <v>2</v>
      </c>
    </row>
    <row r="59" spans="2:6" x14ac:dyDescent="0.2">
      <c r="B59">
        <v>2005</v>
      </c>
      <c r="C59">
        <v>10</v>
      </c>
      <c r="D59" s="3" t="s">
        <v>2</v>
      </c>
    </row>
    <row r="60" spans="2:6" x14ac:dyDescent="0.2">
      <c r="B60">
        <v>2006</v>
      </c>
      <c r="C60">
        <v>17</v>
      </c>
      <c r="D60" s="3" t="s">
        <v>2</v>
      </c>
    </row>
    <row r="61" spans="2:6" x14ac:dyDescent="0.2">
      <c r="B61">
        <v>2007</v>
      </c>
      <c r="C61">
        <v>14</v>
      </c>
      <c r="D61" s="3" t="s">
        <v>2</v>
      </c>
    </row>
    <row r="62" spans="2:6" x14ac:dyDescent="0.2">
      <c r="B62">
        <v>2008</v>
      </c>
      <c r="C62">
        <v>21</v>
      </c>
      <c r="D62" s="3" t="s">
        <v>2</v>
      </c>
    </row>
    <row r="63" spans="2:6" x14ac:dyDescent="0.2">
      <c r="B63">
        <v>2009</v>
      </c>
      <c r="C63">
        <v>40</v>
      </c>
      <c r="D63" s="3" t="s">
        <v>2</v>
      </c>
    </row>
    <row r="64" spans="2:6" x14ac:dyDescent="0.2">
      <c r="B64">
        <v>2010</v>
      </c>
      <c r="C64">
        <v>20</v>
      </c>
      <c r="D64" s="3" t="s">
        <v>2</v>
      </c>
    </row>
    <row r="65" spans="2:4" x14ac:dyDescent="0.2">
      <c r="B65">
        <v>2011</v>
      </c>
      <c r="C65">
        <v>26</v>
      </c>
      <c r="D65" s="3" t="s">
        <v>2</v>
      </c>
    </row>
    <row r="66" spans="2:4" x14ac:dyDescent="0.2">
      <c r="B66">
        <v>2012</v>
      </c>
      <c r="C66">
        <v>31</v>
      </c>
      <c r="D66" s="3" t="s">
        <v>2</v>
      </c>
    </row>
    <row r="67" spans="2:4" x14ac:dyDescent="0.2">
      <c r="B67">
        <v>2013</v>
      </c>
      <c r="C67">
        <v>17</v>
      </c>
      <c r="D67" s="3" t="s">
        <v>2</v>
      </c>
    </row>
    <row r="68" spans="2:4" x14ac:dyDescent="0.2">
      <c r="B68">
        <v>2014</v>
      </c>
      <c r="C68">
        <v>13</v>
      </c>
      <c r="D68" s="3" t="s">
        <v>2</v>
      </c>
    </row>
    <row r="69" spans="2:4" x14ac:dyDescent="0.2">
      <c r="B69">
        <v>2015</v>
      </c>
      <c r="C69">
        <v>0</v>
      </c>
      <c r="D69" s="3" t="s">
        <v>2</v>
      </c>
    </row>
    <row r="70" spans="2:4" x14ac:dyDescent="0.2">
      <c r="B70">
        <v>2016</v>
      </c>
      <c r="C70">
        <v>13</v>
      </c>
      <c r="D70" s="3" t="s">
        <v>2</v>
      </c>
    </row>
    <row r="71" spans="2:4" x14ac:dyDescent="0.2">
      <c r="B71">
        <v>2017</v>
      </c>
      <c r="C71">
        <v>15</v>
      </c>
      <c r="D71" s="3" t="s">
        <v>2</v>
      </c>
    </row>
    <row r="72" spans="2:4" x14ac:dyDescent="0.2">
      <c r="B72">
        <v>2018</v>
      </c>
      <c r="C72">
        <v>10</v>
      </c>
      <c r="D72" s="3" t="s">
        <v>2</v>
      </c>
    </row>
    <row r="73" spans="2:4" x14ac:dyDescent="0.2">
      <c r="B73">
        <v>2019</v>
      </c>
      <c r="C73">
        <v>2</v>
      </c>
      <c r="D73" s="3" t="s">
        <v>2</v>
      </c>
    </row>
    <row r="74" spans="2:4" x14ac:dyDescent="0.2">
      <c r="B74">
        <v>2020</v>
      </c>
      <c r="C74">
        <v>6</v>
      </c>
      <c r="D74" s="3" t="s">
        <v>2</v>
      </c>
    </row>
    <row r="75" spans="2:4" x14ac:dyDescent="0.2">
      <c r="B75">
        <v>1990</v>
      </c>
      <c r="C75">
        <v>8</v>
      </c>
      <c r="D75" s="3" t="s">
        <v>3</v>
      </c>
    </row>
    <row r="76" spans="2:4" x14ac:dyDescent="0.2">
      <c r="B76">
        <v>1991</v>
      </c>
      <c r="C76">
        <v>34</v>
      </c>
      <c r="D76" s="3" t="s">
        <v>3</v>
      </c>
    </row>
    <row r="77" spans="2:4" x14ac:dyDescent="0.2">
      <c r="B77">
        <v>1992</v>
      </c>
      <c r="C77">
        <v>42</v>
      </c>
      <c r="D77" s="3" t="s">
        <v>3</v>
      </c>
    </row>
    <row r="78" spans="2:4" x14ac:dyDescent="0.2">
      <c r="B78">
        <v>1993</v>
      </c>
      <c r="C78">
        <v>20</v>
      </c>
      <c r="D78" s="3" t="s">
        <v>3</v>
      </c>
    </row>
    <row r="79" spans="2:4" x14ac:dyDescent="0.2">
      <c r="B79">
        <v>1994</v>
      </c>
      <c r="C79">
        <v>26</v>
      </c>
      <c r="D79" s="3" t="s">
        <v>3</v>
      </c>
    </row>
    <row r="80" spans="2:4" x14ac:dyDescent="0.2">
      <c r="B80">
        <v>1995</v>
      </c>
      <c r="C80">
        <v>14</v>
      </c>
      <c r="D80" s="3" t="s">
        <v>3</v>
      </c>
    </row>
    <row r="81" spans="2:4" x14ac:dyDescent="0.2">
      <c r="B81">
        <v>1996</v>
      </c>
      <c r="C81">
        <v>14</v>
      </c>
      <c r="D81" s="3" t="s">
        <v>3</v>
      </c>
    </row>
    <row r="82" spans="2:4" x14ac:dyDescent="0.2">
      <c r="B82">
        <v>1997</v>
      </c>
      <c r="C82">
        <v>20</v>
      </c>
      <c r="D82" s="3" t="s">
        <v>3</v>
      </c>
    </row>
    <row r="83" spans="2:4" x14ac:dyDescent="0.2">
      <c r="B83">
        <v>1998</v>
      </c>
      <c r="C83">
        <v>21</v>
      </c>
      <c r="D83" s="3" t="s">
        <v>3</v>
      </c>
    </row>
    <row r="84" spans="2:4" x14ac:dyDescent="0.2">
      <c r="B84">
        <v>1999</v>
      </c>
      <c r="C84">
        <v>43</v>
      </c>
      <c r="D84" s="3" t="s">
        <v>3</v>
      </c>
    </row>
    <row r="85" spans="2:4" x14ac:dyDescent="0.2">
      <c r="B85">
        <v>2000</v>
      </c>
      <c r="C85">
        <v>27</v>
      </c>
      <c r="D85" s="3" t="s">
        <v>3</v>
      </c>
    </row>
    <row r="86" spans="2:4" x14ac:dyDescent="0.2">
      <c r="B86">
        <v>2001</v>
      </c>
      <c r="C86">
        <v>39</v>
      </c>
      <c r="D86" s="3" t="s">
        <v>3</v>
      </c>
    </row>
    <row r="87" spans="2:4" x14ac:dyDescent="0.2">
      <c r="B87">
        <v>2002</v>
      </c>
      <c r="C87">
        <v>56</v>
      </c>
      <c r="D87" s="3" t="s">
        <v>3</v>
      </c>
    </row>
    <row r="88" spans="2:4" x14ac:dyDescent="0.2">
      <c r="B88">
        <v>2003</v>
      </c>
      <c r="C88">
        <v>37</v>
      </c>
      <c r="D88" s="3" t="s">
        <v>3</v>
      </c>
    </row>
    <row r="89" spans="2:4" x14ac:dyDescent="0.2">
      <c r="B89">
        <v>2004</v>
      </c>
      <c r="C89">
        <v>29</v>
      </c>
      <c r="D89" s="3" t="s">
        <v>3</v>
      </c>
    </row>
    <row r="90" spans="2:4" x14ac:dyDescent="0.2">
      <c r="B90">
        <v>2005</v>
      </c>
      <c r="C90">
        <v>14</v>
      </c>
      <c r="D90" s="3" t="s">
        <v>3</v>
      </c>
    </row>
    <row r="91" spans="2:4" x14ac:dyDescent="0.2">
      <c r="B91">
        <v>2006</v>
      </c>
      <c r="C91">
        <v>25</v>
      </c>
      <c r="D91" s="3" t="s">
        <v>3</v>
      </c>
    </row>
    <row r="92" spans="2:4" x14ac:dyDescent="0.2">
      <c r="B92">
        <v>2007</v>
      </c>
      <c r="C92">
        <v>52</v>
      </c>
      <c r="D92" s="3" t="s">
        <v>3</v>
      </c>
    </row>
    <row r="93" spans="2:4" x14ac:dyDescent="0.2">
      <c r="B93">
        <v>2008</v>
      </c>
      <c r="C93">
        <v>73</v>
      </c>
      <c r="D93" s="3" t="s">
        <v>3</v>
      </c>
    </row>
    <row r="94" spans="2:4" x14ac:dyDescent="0.2">
      <c r="B94">
        <v>2009</v>
      </c>
      <c r="C94">
        <v>33</v>
      </c>
      <c r="D94" s="3" t="s">
        <v>3</v>
      </c>
    </row>
    <row r="95" spans="2:4" x14ac:dyDescent="0.2">
      <c r="B95">
        <v>2010</v>
      </c>
      <c r="C95">
        <v>79</v>
      </c>
      <c r="D95" s="3" t="s">
        <v>3</v>
      </c>
    </row>
    <row r="96" spans="2:4" x14ac:dyDescent="0.2">
      <c r="B96">
        <v>2011</v>
      </c>
      <c r="C96">
        <v>84</v>
      </c>
      <c r="D96" s="3" t="s">
        <v>3</v>
      </c>
    </row>
    <row r="97" spans="2:4" x14ac:dyDescent="0.2">
      <c r="B97">
        <v>2012</v>
      </c>
      <c r="C97">
        <v>83</v>
      </c>
      <c r="D97" s="3" t="s">
        <v>3</v>
      </c>
    </row>
    <row r="98" spans="2:4" x14ac:dyDescent="0.2">
      <c r="B98">
        <v>2013</v>
      </c>
      <c r="C98">
        <v>152</v>
      </c>
      <c r="D98" s="3" t="s">
        <v>3</v>
      </c>
    </row>
    <row r="99" spans="2:4" x14ac:dyDescent="0.2">
      <c r="B99">
        <v>2014</v>
      </c>
      <c r="C99">
        <v>182</v>
      </c>
      <c r="D99" s="3" t="s">
        <v>3</v>
      </c>
    </row>
    <row r="100" spans="2:4" x14ac:dyDescent="0.2">
      <c r="B100">
        <v>2015</v>
      </c>
      <c r="C100">
        <v>282</v>
      </c>
      <c r="D100" s="3" t="s">
        <v>3</v>
      </c>
    </row>
    <row r="101" spans="2:4" x14ac:dyDescent="0.2">
      <c r="B101">
        <v>2016</v>
      </c>
      <c r="C101">
        <v>380</v>
      </c>
      <c r="D101" s="3" t="s">
        <v>3</v>
      </c>
    </row>
    <row r="102" spans="2:4" x14ac:dyDescent="0.2">
      <c r="B102">
        <v>2017</v>
      </c>
      <c r="C102">
        <v>259</v>
      </c>
      <c r="D102" s="3" t="s">
        <v>3</v>
      </c>
    </row>
    <row r="103" spans="2:4" x14ac:dyDescent="0.2">
      <c r="B103">
        <v>2018</v>
      </c>
      <c r="C103">
        <v>280</v>
      </c>
      <c r="D103" s="3" t="s">
        <v>3</v>
      </c>
    </row>
    <row r="104" spans="2:4" x14ac:dyDescent="0.2">
      <c r="B104">
        <v>2019</v>
      </c>
      <c r="C104">
        <v>169</v>
      </c>
      <c r="D104" s="3" t="s">
        <v>3</v>
      </c>
    </row>
    <row r="105" spans="2:4" x14ac:dyDescent="0.2">
      <c r="B105">
        <v>2020</v>
      </c>
      <c r="C105">
        <v>224</v>
      </c>
      <c r="D105" s="3" t="s">
        <v>3</v>
      </c>
    </row>
    <row r="106" spans="2:4" x14ac:dyDescent="0.2">
      <c r="B106">
        <v>2021</v>
      </c>
      <c r="C106">
        <v>135</v>
      </c>
      <c r="D106" s="3" t="s">
        <v>3</v>
      </c>
    </row>
    <row r="107" spans="2:4" x14ac:dyDescent="0.2">
      <c r="B107">
        <v>1990</v>
      </c>
      <c r="C107">
        <v>0</v>
      </c>
      <c r="D107" s="3" t="s">
        <v>5</v>
      </c>
    </row>
    <row r="108" spans="2:4" x14ac:dyDescent="0.2">
      <c r="B108">
        <v>1991</v>
      </c>
      <c r="C108">
        <v>0</v>
      </c>
      <c r="D108" s="3" t="s">
        <v>5</v>
      </c>
    </row>
    <row r="109" spans="2:4" x14ac:dyDescent="0.2">
      <c r="B109">
        <v>1992</v>
      </c>
      <c r="C109">
        <v>130</v>
      </c>
      <c r="D109" s="3" t="s">
        <v>5</v>
      </c>
    </row>
    <row r="110" spans="2:4" x14ac:dyDescent="0.2">
      <c r="B110">
        <v>1993</v>
      </c>
      <c r="C110">
        <v>209</v>
      </c>
      <c r="D110" s="3" t="s">
        <v>5</v>
      </c>
    </row>
    <row r="111" spans="2:4" x14ac:dyDescent="0.2">
      <c r="B111">
        <v>1994</v>
      </c>
      <c r="C111">
        <v>164</v>
      </c>
      <c r="D111" s="3" t="s">
        <v>5</v>
      </c>
    </row>
    <row r="112" spans="2:4" x14ac:dyDescent="0.2">
      <c r="B112">
        <v>1995</v>
      </c>
      <c r="C112">
        <v>189</v>
      </c>
      <c r="D112" s="3" t="s">
        <v>5</v>
      </c>
    </row>
    <row r="113" spans="2:4" x14ac:dyDescent="0.2">
      <c r="B113">
        <v>1996</v>
      </c>
      <c r="C113">
        <v>99</v>
      </c>
      <c r="D113" s="3" t="s">
        <v>5</v>
      </c>
    </row>
    <row r="114" spans="2:4" x14ac:dyDescent="0.2">
      <c r="B114">
        <v>1997</v>
      </c>
      <c r="C114">
        <v>105</v>
      </c>
      <c r="D114" s="3" t="s">
        <v>5</v>
      </c>
    </row>
    <row r="115" spans="2:4" x14ac:dyDescent="0.2">
      <c r="B115">
        <v>1998</v>
      </c>
      <c r="C115">
        <v>109</v>
      </c>
      <c r="D115" s="3" t="s">
        <v>5</v>
      </c>
    </row>
    <row r="116" spans="2:4" x14ac:dyDescent="0.2">
      <c r="B116">
        <v>1999</v>
      </c>
      <c r="C116">
        <v>212</v>
      </c>
      <c r="D116" s="3" t="s">
        <v>5</v>
      </c>
    </row>
    <row r="117" spans="2:4" x14ac:dyDescent="0.2">
      <c r="B117">
        <v>2000</v>
      </c>
      <c r="C117">
        <v>117</v>
      </c>
      <c r="D117" s="3" t="s">
        <v>5</v>
      </c>
    </row>
    <row r="118" spans="2:4" x14ac:dyDescent="0.2">
      <c r="B118">
        <v>2001</v>
      </c>
      <c r="C118">
        <v>133</v>
      </c>
      <c r="D118" s="3" t="s">
        <v>5</v>
      </c>
    </row>
    <row r="119" spans="2:4" x14ac:dyDescent="0.2">
      <c r="B119">
        <v>2002</v>
      </c>
      <c r="C119">
        <v>99</v>
      </c>
      <c r="D119" s="3" t="s">
        <v>5</v>
      </c>
    </row>
    <row r="120" spans="2:4" x14ac:dyDescent="0.2">
      <c r="B120">
        <v>2003</v>
      </c>
      <c r="C120">
        <v>96</v>
      </c>
      <c r="D120" s="3" t="s">
        <v>5</v>
      </c>
    </row>
    <row r="121" spans="2:4" x14ac:dyDescent="0.2">
      <c r="B121">
        <v>2004</v>
      </c>
      <c r="C121">
        <v>93</v>
      </c>
      <c r="D121" s="3" t="s">
        <v>5</v>
      </c>
    </row>
    <row r="122" spans="2:4" x14ac:dyDescent="0.2">
      <c r="B122">
        <v>2005</v>
      </c>
      <c r="C122">
        <v>165</v>
      </c>
      <c r="D122" s="3" t="s">
        <v>5</v>
      </c>
    </row>
    <row r="123" spans="2:4" x14ac:dyDescent="0.2">
      <c r="B123">
        <v>2006</v>
      </c>
      <c r="C123">
        <v>150</v>
      </c>
      <c r="D123" s="3" t="s">
        <v>5</v>
      </c>
    </row>
    <row r="124" spans="2:4" x14ac:dyDescent="0.2">
      <c r="B124">
        <v>2007</v>
      </c>
      <c r="C124">
        <v>251</v>
      </c>
      <c r="D124" s="3" t="s">
        <v>5</v>
      </c>
    </row>
    <row r="125" spans="2:4" x14ac:dyDescent="0.2">
      <c r="B125">
        <v>2008</v>
      </c>
      <c r="C125">
        <v>304</v>
      </c>
      <c r="D125" s="3" t="s">
        <v>5</v>
      </c>
    </row>
    <row r="126" spans="2:4" x14ac:dyDescent="0.2">
      <c r="B126">
        <v>2009</v>
      </c>
      <c r="C126">
        <v>253</v>
      </c>
      <c r="D126" s="3" t="s">
        <v>5</v>
      </c>
    </row>
    <row r="127" spans="2:4" x14ac:dyDescent="0.2">
      <c r="B127">
        <v>2010</v>
      </c>
      <c r="C127">
        <v>380</v>
      </c>
      <c r="D127" s="3" t="s">
        <v>5</v>
      </c>
    </row>
    <row r="128" spans="2:4" x14ac:dyDescent="0.2">
      <c r="B128">
        <v>2011</v>
      </c>
      <c r="C128">
        <v>368</v>
      </c>
      <c r="D128" s="3" t="s">
        <v>5</v>
      </c>
    </row>
    <row r="129" spans="2:4" x14ac:dyDescent="0.2">
      <c r="B129">
        <v>2012</v>
      </c>
      <c r="C129">
        <v>323</v>
      </c>
      <c r="D129" s="3" t="s">
        <v>5</v>
      </c>
    </row>
    <row r="130" spans="2:4" x14ac:dyDescent="0.2">
      <c r="B130">
        <v>2013</v>
      </c>
      <c r="C130">
        <v>432</v>
      </c>
      <c r="D130" s="3" t="s">
        <v>5</v>
      </c>
    </row>
    <row r="131" spans="2:4" x14ac:dyDescent="0.2">
      <c r="B131">
        <v>2014</v>
      </c>
      <c r="C131">
        <v>324</v>
      </c>
      <c r="D131" s="3" t="s">
        <v>5</v>
      </c>
    </row>
    <row r="132" spans="2:4" x14ac:dyDescent="0.2">
      <c r="B132">
        <v>2015</v>
      </c>
      <c r="C132">
        <v>415</v>
      </c>
      <c r="D132" s="3" t="s">
        <v>5</v>
      </c>
    </row>
    <row r="133" spans="2:4" x14ac:dyDescent="0.2">
      <c r="B133">
        <v>2016</v>
      </c>
      <c r="C133">
        <v>541</v>
      </c>
      <c r="D133" s="3" t="s">
        <v>5</v>
      </c>
    </row>
    <row r="134" spans="2:4" x14ac:dyDescent="0.2">
      <c r="B134">
        <v>2018</v>
      </c>
      <c r="C134">
        <v>412</v>
      </c>
      <c r="D134" s="3" t="s">
        <v>5</v>
      </c>
    </row>
    <row r="135" spans="2:4" x14ac:dyDescent="0.2">
      <c r="B135">
        <v>2020</v>
      </c>
      <c r="C135">
        <f>72+254</f>
        <v>326</v>
      </c>
      <c r="D135" s="3" t="s">
        <v>5</v>
      </c>
    </row>
    <row r="136" spans="2:4" x14ac:dyDescent="0.2">
      <c r="B136">
        <v>2021</v>
      </c>
      <c r="C136">
        <v>330</v>
      </c>
      <c r="D136" s="3" t="s">
        <v>5</v>
      </c>
    </row>
    <row r="137" spans="2:4" x14ac:dyDescent="0.2">
      <c r="B137">
        <v>1990</v>
      </c>
      <c r="C137">
        <v>52</v>
      </c>
      <c r="D137" s="3" t="s">
        <v>151</v>
      </c>
    </row>
    <row r="138" spans="2:4" x14ac:dyDescent="0.2">
      <c r="B138">
        <v>1991</v>
      </c>
      <c r="C138">
        <v>100</v>
      </c>
      <c r="D138" s="3" t="s">
        <v>151</v>
      </c>
    </row>
    <row r="139" spans="2:4" x14ac:dyDescent="0.2">
      <c r="B139">
        <v>1992</v>
      </c>
      <c r="C139">
        <v>80</v>
      </c>
      <c r="D139" s="3" t="s">
        <v>151</v>
      </c>
    </row>
    <row r="140" spans="2:4" x14ac:dyDescent="0.2">
      <c r="B140">
        <v>1993</v>
      </c>
      <c r="C140">
        <v>47</v>
      </c>
      <c r="D140" s="3" t="s">
        <v>151</v>
      </c>
    </row>
    <row r="141" spans="2:4" x14ac:dyDescent="0.2">
      <c r="B141">
        <v>1994</v>
      </c>
      <c r="C141">
        <v>75</v>
      </c>
      <c r="D141" s="3" t="s">
        <v>151</v>
      </c>
    </row>
    <row r="142" spans="2:4" x14ac:dyDescent="0.2">
      <c r="B142">
        <v>1995</v>
      </c>
      <c r="C142">
        <v>71</v>
      </c>
      <c r="D142" s="3" t="s">
        <v>151</v>
      </c>
    </row>
    <row r="143" spans="2:4" x14ac:dyDescent="0.2">
      <c r="B143">
        <v>1996</v>
      </c>
      <c r="C143">
        <v>33</v>
      </c>
      <c r="D143" s="3" t="s">
        <v>151</v>
      </c>
    </row>
    <row r="144" spans="2:4" x14ac:dyDescent="0.2">
      <c r="B144">
        <v>1997</v>
      </c>
      <c r="C144">
        <v>32</v>
      </c>
      <c r="D144" s="3" t="s">
        <v>151</v>
      </c>
    </row>
    <row r="145" spans="2:4" x14ac:dyDescent="0.2">
      <c r="B145">
        <v>1998</v>
      </c>
      <c r="C145">
        <v>42</v>
      </c>
      <c r="D145" s="3" t="s">
        <v>151</v>
      </c>
    </row>
    <row r="146" spans="2:4" x14ac:dyDescent="0.2">
      <c r="B146">
        <v>1999</v>
      </c>
      <c r="C146">
        <v>174</v>
      </c>
      <c r="D146" s="3" t="s">
        <v>151</v>
      </c>
    </row>
    <row r="147" spans="2:4" x14ac:dyDescent="0.2">
      <c r="B147">
        <v>2000</v>
      </c>
      <c r="C147">
        <v>44</v>
      </c>
      <c r="D147" s="3" t="s">
        <v>151</v>
      </c>
    </row>
    <row r="148" spans="2:4" x14ac:dyDescent="0.2">
      <c r="B148">
        <v>2001</v>
      </c>
      <c r="C148">
        <v>68</v>
      </c>
      <c r="D148" s="3" t="s">
        <v>151</v>
      </c>
    </row>
    <row r="149" spans="2:4" x14ac:dyDescent="0.2">
      <c r="B149">
        <v>2002</v>
      </c>
      <c r="C149">
        <v>47</v>
      </c>
      <c r="D149" s="3" t="s">
        <v>151</v>
      </c>
    </row>
    <row r="150" spans="2:4" x14ac:dyDescent="0.2">
      <c r="B150">
        <v>2003</v>
      </c>
      <c r="C150">
        <v>79</v>
      </c>
      <c r="D150" s="3" t="s">
        <v>151</v>
      </c>
    </row>
    <row r="151" spans="2:4" x14ac:dyDescent="0.2">
      <c r="B151">
        <v>2004</v>
      </c>
      <c r="C151">
        <v>26</v>
      </c>
      <c r="D151" s="3" t="s">
        <v>151</v>
      </c>
    </row>
    <row r="152" spans="2:4" x14ac:dyDescent="0.2">
      <c r="B152">
        <v>2005</v>
      </c>
      <c r="C152">
        <v>44</v>
      </c>
      <c r="D152" s="3" t="s">
        <v>151</v>
      </c>
    </row>
    <row r="153" spans="2:4" x14ac:dyDescent="0.2">
      <c r="B153">
        <v>2006</v>
      </c>
      <c r="C153">
        <v>41</v>
      </c>
      <c r="D153" s="3" t="s">
        <v>151</v>
      </c>
    </row>
    <row r="154" spans="2:4" x14ac:dyDescent="0.2">
      <c r="B154">
        <v>2007</v>
      </c>
      <c r="C154">
        <v>66</v>
      </c>
      <c r="D154" s="3" t="s">
        <v>151</v>
      </c>
    </row>
    <row r="155" spans="2:4" x14ac:dyDescent="0.2">
      <c r="B155">
        <v>2008</v>
      </c>
      <c r="C155">
        <v>77</v>
      </c>
      <c r="D155" s="3" t="s">
        <v>151</v>
      </c>
    </row>
    <row r="156" spans="2:4" x14ac:dyDescent="0.2">
      <c r="B156">
        <v>2009</v>
      </c>
      <c r="C156">
        <v>69</v>
      </c>
      <c r="D156" s="3" t="s">
        <v>151</v>
      </c>
    </row>
    <row r="157" spans="2:4" x14ac:dyDescent="0.2">
      <c r="B157">
        <v>2010</v>
      </c>
      <c r="C157">
        <v>39</v>
      </c>
      <c r="D157" s="3" t="s">
        <v>151</v>
      </c>
    </row>
    <row r="158" spans="2:4" x14ac:dyDescent="0.2">
      <c r="B158">
        <v>2011</v>
      </c>
      <c r="C158">
        <v>49</v>
      </c>
      <c r="D158" s="3" t="s">
        <v>151</v>
      </c>
    </row>
    <row r="159" spans="2:4" x14ac:dyDescent="0.2">
      <c r="B159">
        <v>2012</v>
      </c>
      <c r="C159">
        <v>17</v>
      </c>
      <c r="D159" s="3" t="s">
        <v>151</v>
      </c>
    </row>
    <row r="160" spans="2:4" x14ac:dyDescent="0.2">
      <c r="B160">
        <v>2013</v>
      </c>
      <c r="C160">
        <v>48</v>
      </c>
      <c r="D160" s="3" t="s">
        <v>151</v>
      </c>
    </row>
    <row r="161" spans="1:7" x14ac:dyDescent="0.2">
      <c r="B161">
        <v>2014</v>
      </c>
      <c r="C161">
        <v>19</v>
      </c>
      <c r="D161" s="3" t="s">
        <v>151</v>
      </c>
    </row>
    <row r="162" spans="1:7" x14ac:dyDescent="0.2">
      <c r="B162">
        <v>2015</v>
      </c>
      <c r="C162">
        <v>27</v>
      </c>
      <c r="D162" s="3" t="s">
        <v>151</v>
      </c>
    </row>
    <row r="163" spans="1:7" x14ac:dyDescent="0.2">
      <c r="B163">
        <v>2016</v>
      </c>
      <c r="C163">
        <v>10</v>
      </c>
      <c r="D163" s="3" t="s">
        <v>151</v>
      </c>
    </row>
    <row r="164" spans="1:7" x14ac:dyDescent="0.2">
      <c r="B164">
        <v>2017</v>
      </c>
      <c r="C164">
        <v>19</v>
      </c>
      <c r="D164" s="3" t="s">
        <v>151</v>
      </c>
    </row>
    <row r="165" spans="1:7" x14ac:dyDescent="0.2">
      <c r="B165">
        <v>2018</v>
      </c>
      <c r="C165">
        <v>5</v>
      </c>
      <c r="D165" s="3" t="s">
        <v>151</v>
      </c>
    </row>
    <row r="166" spans="1:7" x14ac:dyDescent="0.2">
      <c r="B166">
        <v>2019</v>
      </c>
      <c r="C166">
        <v>14</v>
      </c>
      <c r="D166" s="3" t="s">
        <v>151</v>
      </c>
    </row>
    <row r="167" spans="1:7" x14ac:dyDescent="0.2">
      <c r="B167">
        <v>2020</v>
      </c>
      <c r="C167">
        <v>263</v>
      </c>
      <c r="D167" s="3" t="s">
        <v>151</v>
      </c>
      <c r="G167" t="s">
        <v>150</v>
      </c>
    </row>
    <row r="168" spans="1:7" x14ac:dyDescent="0.2">
      <c r="B168">
        <v>2021</v>
      </c>
      <c r="C168">
        <v>3</v>
      </c>
      <c r="D168" s="3" t="s">
        <v>151</v>
      </c>
    </row>
    <row r="169" spans="1:7" x14ac:dyDescent="0.2">
      <c r="D169" s="3"/>
    </row>
    <row r="170" spans="1:7" x14ac:dyDescent="0.2">
      <c r="A170" s="6"/>
      <c r="D170" s="3"/>
    </row>
    <row r="171" spans="1:7" x14ac:dyDescent="0.2">
      <c r="A171" s="6"/>
      <c r="D171" s="3"/>
    </row>
    <row r="172" spans="1:7" x14ac:dyDescent="0.2">
      <c r="D172" s="3"/>
    </row>
    <row r="173" spans="1:7" x14ac:dyDescent="0.2">
      <c r="D173" s="3"/>
    </row>
    <row r="174" spans="1:7" x14ac:dyDescent="0.2">
      <c r="D174" s="3"/>
    </row>
    <row r="175" spans="1:7" x14ac:dyDescent="0.2">
      <c r="A175" s="5" t="s">
        <v>149</v>
      </c>
      <c r="D175" s="3"/>
    </row>
    <row r="176" spans="1:7" x14ac:dyDescent="0.2">
      <c r="A176" s="5" t="s">
        <v>152</v>
      </c>
      <c r="D176" s="3"/>
    </row>
    <row r="177" spans="4:4" x14ac:dyDescent="0.2">
      <c r="D177" s="3"/>
    </row>
    <row r="178" spans="4:4" x14ac:dyDescent="0.2">
      <c r="D178" s="3"/>
    </row>
    <row r="179" spans="4:4" x14ac:dyDescent="0.2">
      <c r="D179" s="3"/>
    </row>
    <row r="180" spans="4:4" x14ac:dyDescent="0.2">
      <c r="D180" s="3"/>
    </row>
    <row r="181" spans="4:4" x14ac:dyDescent="0.2">
      <c r="D181" s="3"/>
    </row>
    <row r="182" spans="4:4" x14ac:dyDescent="0.2">
      <c r="D182" s="3"/>
    </row>
    <row r="183" spans="4:4" x14ac:dyDescent="0.2">
      <c r="D183" s="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66"/>
  <sheetViews>
    <sheetView topLeftCell="A52" workbookViewId="0">
      <pane xSplit="1" topLeftCell="F1" activePane="topRight" state="frozen"/>
      <selection pane="topRight" activeCell="K77" sqref="K77"/>
    </sheetView>
  </sheetViews>
  <sheetFormatPr baseColWidth="10" defaultRowHeight="16" x14ac:dyDescent="0.2"/>
  <cols>
    <col min="1" max="1" width="36.1640625" bestFit="1" customWidth="1"/>
    <col min="4" max="4" width="11.6640625" bestFit="1" customWidth="1"/>
  </cols>
  <sheetData>
    <row r="1" spans="1:27" x14ac:dyDescent="0.2">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row>
    <row r="2" spans="1:27" x14ac:dyDescent="0.2">
      <c r="A2" t="s">
        <v>8</v>
      </c>
      <c r="B2">
        <v>27</v>
      </c>
      <c r="C2">
        <v>30</v>
      </c>
      <c r="D2">
        <v>33</v>
      </c>
      <c r="E2">
        <v>27</v>
      </c>
      <c r="F2">
        <v>33</v>
      </c>
      <c r="G2">
        <v>43</v>
      </c>
      <c r="H2">
        <v>48</v>
      </c>
      <c r="I2">
        <v>40</v>
      </c>
      <c r="J2">
        <v>41</v>
      </c>
      <c r="K2">
        <v>49</v>
      </c>
      <c r="L2">
        <v>60</v>
      </c>
      <c r="M2">
        <v>65</v>
      </c>
      <c r="N2">
        <v>72</v>
      </c>
      <c r="O2">
        <v>95</v>
      </c>
      <c r="P2">
        <v>87</v>
      </c>
      <c r="Q2">
        <v>105</v>
      </c>
      <c r="R2">
        <v>108</v>
      </c>
      <c r="S2">
        <v>107</v>
      </c>
      <c r="T2">
        <v>87</v>
      </c>
      <c r="U2">
        <v>132</v>
      </c>
      <c r="V2">
        <v>153</v>
      </c>
      <c r="W2">
        <v>157</v>
      </c>
    </row>
    <row r="3" spans="1:27" x14ac:dyDescent="0.2">
      <c r="A3" t="s">
        <v>11</v>
      </c>
      <c r="B3">
        <v>1400</v>
      </c>
      <c r="C3">
        <v>2100</v>
      </c>
      <c r="D3">
        <v>2200</v>
      </c>
      <c r="E3">
        <v>2450</v>
      </c>
      <c r="F3">
        <v>3740</v>
      </c>
      <c r="G3">
        <v>2480</v>
      </c>
      <c r="H3">
        <v>2690</v>
      </c>
      <c r="I3">
        <v>2400</v>
      </c>
      <c r="J3">
        <v>2400</v>
      </c>
      <c r="K3">
        <v>2200</v>
      </c>
      <c r="L3">
        <v>2200</v>
      </c>
      <c r="M3">
        <v>2800</v>
      </c>
      <c r="N3">
        <v>2600</v>
      </c>
      <c r="O3">
        <v>3000</v>
      </c>
      <c r="P3">
        <v>3800</v>
      </c>
      <c r="Q3">
        <v>4100</v>
      </c>
      <c r="R3">
        <v>4200</v>
      </c>
      <c r="S3">
        <v>4400</v>
      </c>
      <c r="T3">
        <v>4800</v>
      </c>
      <c r="U3">
        <v>5000</v>
      </c>
      <c r="V3">
        <v>5600</v>
      </c>
      <c r="W3">
        <v>6000</v>
      </c>
      <c r="X3">
        <v>6000</v>
      </c>
      <c r="Y3">
        <v>5800</v>
      </c>
      <c r="Z3">
        <v>5600</v>
      </c>
      <c r="AA3">
        <v>5800</v>
      </c>
    </row>
    <row r="4" spans="1:27" x14ac:dyDescent="0.2">
      <c r="A4" t="s">
        <v>9</v>
      </c>
      <c r="B4">
        <v>3</v>
      </c>
      <c r="C4">
        <v>3</v>
      </c>
      <c r="D4">
        <v>3</v>
      </c>
    </row>
    <row r="5" spans="1:27" x14ac:dyDescent="0.2">
      <c r="A5" t="s">
        <v>10</v>
      </c>
      <c r="B5">
        <v>22000</v>
      </c>
      <c r="C5">
        <v>24000</v>
      </c>
      <c r="D5">
        <v>26000</v>
      </c>
    </row>
    <row r="6" spans="1:27" x14ac:dyDescent="0.2">
      <c r="A6" t="s">
        <v>12</v>
      </c>
      <c r="B6">
        <v>5</v>
      </c>
      <c r="C6">
        <v>5</v>
      </c>
      <c r="D6">
        <v>5</v>
      </c>
    </row>
    <row r="7" spans="1:27" x14ac:dyDescent="0.2">
      <c r="A7" t="s">
        <v>13</v>
      </c>
      <c r="B7">
        <v>7300</v>
      </c>
      <c r="C7">
        <v>6700</v>
      </c>
      <c r="D7">
        <v>5300</v>
      </c>
    </row>
    <row r="8" spans="1:27" x14ac:dyDescent="0.2">
      <c r="A8" t="s">
        <v>14</v>
      </c>
      <c r="B8">
        <v>34</v>
      </c>
      <c r="C8">
        <v>38</v>
      </c>
      <c r="D8">
        <v>41</v>
      </c>
    </row>
    <row r="9" spans="1:27" x14ac:dyDescent="0.2">
      <c r="A9" t="s">
        <v>15</v>
      </c>
      <c r="B9">
        <v>2900</v>
      </c>
      <c r="C9">
        <v>3950</v>
      </c>
      <c r="D9">
        <v>4000</v>
      </c>
    </row>
    <row r="10" spans="1:27" x14ac:dyDescent="0.2">
      <c r="A10" t="s">
        <v>24</v>
      </c>
      <c r="B10">
        <v>140</v>
      </c>
      <c r="C10">
        <v>300</v>
      </c>
      <c r="D10">
        <v>350</v>
      </c>
    </row>
    <row r="11" spans="1:27" x14ac:dyDescent="0.2">
      <c r="A11" t="s">
        <v>25</v>
      </c>
      <c r="B11">
        <v>151</v>
      </c>
    </row>
    <row r="12" spans="1:27" x14ac:dyDescent="0.2">
      <c r="A12" t="s">
        <v>26</v>
      </c>
      <c r="B12">
        <v>200</v>
      </c>
      <c r="C12">
        <v>150</v>
      </c>
      <c r="D12">
        <v>220</v>
      </c>
      <c r="E12">
        <v>430</v>
      </c>
      <c r="F12">
        <v>439</v>
      </c>
    </row>
    <row r="13" spans="1:27" x14ac:dyDescent="0.2">
      <c r="A13" t="s">
        <v>27</v>
      </c>
      <c r="B13">
        <v>200</v>
      </c>
    </row>
    <row r="14" spans="1:27" x14ac:dyDescent="0.2">
      <c r="A14" t="s">
        <v>28</v>
      </c>
      <c r="B14">
        <v>200</v>
      </c>
      <c r="C14">
        <v>200</v>
      </c>
      <c r="D14">
        <v>200</v>
      </c>
      <c r="E14">
        <v>220</v>
      </c>
      <c r="F14">
        <v>340</v>
      </c>
      <c r="G14">
        <v>300</v>
      </c>
      <c r="H14">
        <v>350</v>
      </c>
      <c r="I14">
        <v>400</v>
      </c>
      <c r="J14">
        <v>450</v>
      </c>
      <c r="K14">
        <v>500</v>
      </c>
      <c r="L14">
        <v>550</v>
      </c>
      <c r="M14">
        <v>600</v>
      </c>
      <c r="N14">
        <v>600</v>
      </c>
      <c r="O14">
        <v>600</v>
      </c>
      <c r="P14">
        <v>600</v>
      </c>
      <c r="Q14">
        <v>600</v>
      </c>
      <c r="R14">
        <v>600</v>
      </c>
    </row>
    <row r="15" spans="1:27" x14ac:dyDescent="0.2">
      <c r="A15" t="s">
        <v>29</v>
      </c>
      <c r="B15">
        <v>99</v>
      </c>
      <c r="C15">
        <v>100</v>
      </c>
      <c r="D15">
        <v>140</v>
      </c>
    </row>
    <row r="16" spans="1:27" x14ac:dyDescent="0.2">
      <c r="A16" t="s">
        <v>30</v>
      </c>
      <c r="B16">
        <v>80</v>
      </c>
      <c r="C16">
        <v>130</v>
      </c>
      <c r="D16">
        <v>150</v>
      </c>
    </row>
    <row r="17" spans="1:27" x14ac:dyDescent="0.2">
      <c r="A17" t="s">
        <v>36</v>
      </c>
      <c r="B17">
        <v>22000</v>
      </c>
      <c r="C17">
        <v>24000</v>
      </c>
      <c r="D17">
        <v>26000</v>
      </c>
      <c r="E17">
        <v>26000</v>
      </c>
      <c r="F17">
        <v>20000</v>
      </c>
      <c r="G17">
        <v>15000</v>
      </c>
      <c r="H17">
        <v>15000</v>
      </c>
      <c r="I17">
        <v>15000</v>
      </c>
      <c r="J17">
        <v>18000</v>
      </c>
      <c r="K17">
        <v>17000</v>
      </c>
      <c r="L17">
        <v>17000</v>
      </c>
      <c r="M17">
        <v>15000</v>
      </c>
      <c r="N17">
        <v>13000</v>
      </c>
      <c r="O17">
        <v>11500</v>
      </c>
      <c r="P17">
        <v>11000</v>
      </c>
      <c r="Q17">
        <v>9000</v>
      </c>
      <c r="R17">
        <v>8500</v>
      </c>
      <c r="S17">
        <v>7000</v>
      </c>
      <c r="T17">
        <v>6000</v>
      </c>
      <c r="U17">
        <v>4500</v>
      </c>
      <c r="V17">
        <v>3000</v>
      </c>
      <c r="W17">
        <v>1000</v>
      </c>
    </row>
    <row r="18" spans="1:27" x14ac:dyDescent="0.2">
      <c r="A18" t="s">
        <v>31</v>
      </c>
      <c r="B18">
        <v>6500</v>
      </c>
      <c r="C18">
        <v>6100</v>
      </c>
      <c r="D18">
        <v>5000</v>
      </c>
      <c r="E18">
        <v>5000</v>
      </c>
      <c r="F18">
        <v>4500</v>
      </c>
      <c r="G18">
        <v>4000</v>
      </c>
      <c r="H18">
        <v>3500</v>
      </c>
      <c r="I18">
        <v>4300</v>
      </c>
      <c r="J18">
        <v>6000</v>
      </c>
      <c r="K18">
        <v>6000</v>
      </c>
      <c r="L18">
        <v>6500</v>
      </c>
      <c r="M18">
        <v>6500</v>
      </c>
      <c r="N18">
        <v>6100</v>
      </c>
      <c r="O18">
        <v>5000</v>
      </c>
      <c r="P18">
        <v>5300</v>
      </c>
      <c r="Q18">
        <v>6000</v>
      </c>
      <c r="R18">
        <v>7000</v>
      </c>
      <c r="S18">
        <v>7200</v>
      </c>
      <c r="T18">
        <v>7000</v>
      </c>
      <c r="U18">
        <v>6800</v>
      </c>
      <c r="V18">
        <v>6600</v>
      </c>
      <c r="W18">
        <v>6300</v>
      </c>
      <c r="X18">
        <v>6000</v>
      </c>
      <c r="Y18">
        <v>5500</v>
      </c>
      <c r="Z18">
        <v>5200</v>
      </c>
      <c r="AA18">
        <v>5200</v>
      </c>
    </row>
    <row r="19" spans="1:27" x14ac:dyDescent="0.2">
      <c r="A19" t="s">
        <v>32</v>
      </c>
      <c r="B19">
        <v>750</v>
      </c>
      <c r="C19">
        <v>550</v>
      </c>
      <c r="D19">
        <v>200</v>
      </c>
      <c r="E19">
        <v>190</v>
      </c>
      <c r="F19">
        <v>150</v>
      </c>
      <c r="G19">
        <v>150</v>
      </c>
      <c r="H19">
        <v>200</v>
      </c>
      <c r="I19">
        <v>350</v>
      </c>
      <c r="J19">
        <v>400</v>
      </c>
      <c r="K19">
        <v>350</v>
      </c>
      <c r="L19">
        <v>500</v>
      </c>
      <c r="M19">
        <v>500</v>
      </c>
      <c r="N19">
        <v>500</v>
      </c>
      <c r="O19">
        <v>400</v>
      </c>
      <c r="P19">
        <v>350</v>
      </c>
      <c r="Q19">
        <v>350</v>
      </c>
      <c r="R19">
        <v>350</v>
      </c>
      <c r="S19">
        <v>400</v>
      </c>
      <c r="T19">
        <v>400</v>
      </c>
      <c r="U19">
        <v>430</v>
      </c>
      <c r="V19">
        <v>430</v>
      </c>
      <c r="W19">
        <v>350</v>
      </c>
      <c r="X19">
        <v>350</v>
      </c>
      <c r="Y19">
        <v>380</v>
      </c>
      <c r="Z19">
        <v>350</v>
      </c>
      <c r="AA19">
        <v>350</v>
      </c>
    </row>
    <row r="20" spans="1:27" x14ac:dyDescent="0.2">
      <c r="A20" t="s">
        <v>33</v>
      </c>
      <c r="B20">
        <v>400</v>
      </c>
      <c r="C20">
        <v>400</v>
      </c>
      <c r="D20">
        <v>400</v>
      </c>
      <c r="E20">
        <v>400</v>
      </c>
      <c r="F20">
        <v>400</v>
      </c>
    </row>
    <row r="21" spans="1:27" x14ac:dyDescent="0.2">
      <c r="A21" t="s">
        <v>34</v>
      </c>
      <c r="D21">
        <v>20000</v>
      </c>
      <c r="E21">
        <v>23000</v>
      </c>
      <c r="F21">
        <v>20000</v>
      </c>
      <c r="G21">
        <v>16000</v>
      </c>
      <c r="H21">
        <v>15000</v>
      </c>
      <c r="I21">
        <v>15500</v>
      </c>
      <c r="J21">
        <v>15000</v>
      </c>
      <c r="K21">
        <v>14000</v>
      </c>
      <c r="L21">
        <v>13000</v>
      </c>
      <c r="M21">
        <v>11500</v>
      </c>
      <c r="N21">
        <v>9000</v>
      </c>
      <c r="O21">
        <v>8000</v>
      </c>
      <c r="P21">
        <v>7500</v>
      </c>
      <c r="Q21">
        <v>6500</v>
      </c>
      <c r="R21">
        <v>6000</v>
      </c>
    </row>
    <row r="22" spans="1:27" x14ac:dyDescent="0.2">
      <c r="A22" t="s">
        <v>35</v>
      </c>
      <c r="E22">
        <v>30</v>
      </c>
      <c r="F22">
        <v>30</v>
      </c>
    </row>
    <row r="25" spans="1:27" x14ac:dyDescent="0.2">
      <c r="B25" t="s">
        <v>59</v>
      </c>
      <c r="C25" t="s">
        <v>66</v>
      </c>
      <c r="D25" t="s">
        <v>78</v>
      </c>
      <c r="H25" t="s">
        <v>67</v>
      </c>
      <c r="J25" t="s">
        <v>82</v>
      </c>
    </row>
    <row r="26" spans="1:27" x14ac:dyDescent="0.2">
      <c r="B26">
        <v>1988</v>
      </c>
      <c r="C26">
        <v>28300</v>
      </c>
      <c r="D26" t="s">
        <v>79</v>
      </c>
      <c r="H26">
        <v>71</v>
      </c>
      <c r="J26" t="s">
        <v>102</v>
      </c>
      <c r="K26" t="s">
        <v>101</v>
      </c>
      <c r="L26" t="s">
        <v>83</v>
      </c>
      <c r="M26" t="s">
        <v>84</v>
      </c>
    </row>
    <row r="27" spans="1:27" x14ac:dyDescent="0.2">
      <c r="B27">
        <v>1989</v>
      </c>
      <c r="C27">
        <v>35900</v>
      </c>
      <c r="D27" t="s">
        <v>79</v>
      </c>
      <c r="H27">
        <v>70</v>
      </c>
      <c r="J27">
        <v>1980</v>
      </c>
      <c r="K27">
        <v>1980</v>
      </c>
      <c r="L27" t="s">
        <v>85</v>
      </c>
      <c r="M27">
        <v>1</v>
      </c>
    </row>
    <row r="28" spans="1:27" x14ac:dyDescent="0.2">
      <c r="B28">
        <v>1990</v>
      </c>
      <c r="C28">
        <v>32300</v>
      </c>
      <c r="D28" t="s">
        <v>79</v>
      </c>
      <c r="H28">
        <v>69</v>
      </c>
      <c r="J28">
        <v>1982</v>
      </c>
      <c r="K28">
        <v>1986</v>
      </c>
      <c r="L28" t="s">
        <v>86</v>
      </c>
      <c r="M28">
        <v>1</v>
      </c>
    </row>
    <row r="29" spans="1:27" x14ac:dyDescent="0.2">
      <c r="B29">
        <v>1991</v>
      </c>
      <c r="C29">
        <v>39800</v>
      </c>
      <c r="D29" t="s">
        <v>79</v>
      </c>
      <c r="H29">
        <v>76</v>
      </c>
      <c r="J29">
        <v>1983</v>
      </c>
      <c r="K29">
        <v>1983</v>
      </c>
      <c r="L29" t="s">
        <v>87</v>
      </c>
      <c r="M29">
        <v>1</v>
      </c>
    </row>
    <row r="30" spans="1:27" x14ac:dyDescent="0.2">
      <c r="B30">
        <v>1992</v>
      </c>
      <c r="C30">
        <v>61900</v>
      </c>
      <c r="D30" t="s">
        <v>79</v>
      </c>
      <c r="H30">
        <v>82</v>
      </c>
      <c r="J30">
        <v>1989</v>
      </c>
      <c r="K30">
        <v>1991</v>
      </c>
      <c r="L30" t="s">
        <v>88</v>
      </c>
      <c r="M30">
        <v>1</v>
      </c>
      <c r="P30" s="4">
        <v>1980</v>
      </c>
      <c r="Q30" s="4">
        <v>1</v>
      </c>
    </row>
    <row r="31" spans="1:27" x14ac:dyDescent="0.2">
      <c r="B31">
        <v>1993</v>
      </c>
      <c r="C31">
        <v>64500</v>
      </c>
      <c r="D31" t="s">
        <v>79</v>
      </c>
      <c r="H31">
        <v>78</v>
      </c>
      <c r="J31">
        <v>1992</v>
      </c>
      <c r="K31">
        <v>1998</v>
      </c>
      <c r="L31" t="s">
        <v>89</v>
      </c>
      <c r="M31">
        <v>1</v>
      </c>
      <c r="P31" s="4">
        <v>1982</v>
      </c>
      <c r="Q31" s="4">
        <v>1</v>
      </c>
    </row>
    <row r="32" spans="1:27" x14ac:dyDescent="0.2">
      <c r="B32">
        <v>1994</v>
      </c>
      <c r="C32">
        <v>56600</v>
      </c>
      <c r="D32" t="s">
        <v>79</v>
      </c>
      <c r="H32">
        <v>82</v>
      </c>
      <c r="J32">
        <v>1992</v>
      </c>
      <c r="K32">
        <v>1995</v>
      </c>
      <c r="L32" t="s">
        <v>90</v>
      </c>
      <c r="M32">
        <v>1</v>
      </c>
      <c r="P32" s="4">
        <v>1983</v>
      </c>
      <c r="Q32" s="4">
        <v>1</v>
      </c>
    </row>
    <row r="33" spans="2:17" x14ac:dyDescent="0.2">
      <c r="B33">
        <v>1995</v>
      </c>
      <c r="C33">
        <v>46100</v>
      </c>
      <c r="D33" t="s">
        <v>79</v>
      </c>
      <c r="H33">
        <v>96</v>
      </c>
      <c r="J33">
        <v>1992</v>
      </c>
      <c r="K33">
        <v>1993</v>
      </c>
      <c r="L33" t="s">
        <v>91</v>
      </c>
      <c r="M33" t="s">
        <v>92</v>
      </c>
      <c r="P33">
        <v>1989</v>
      </c>
      <c r="Q33">
        <v>1</v>
      </c>
    </row>
    <row r="34" spans="2:17" x14ac:dyDescent="0.2">
      <c r="B34">
        <v>1996</v>
      </c>
      <c r="C34">
        <v>45300</v>
      </c>
      <c r="D34" t="s">
        <v>79</v>
      </c>
      <c r="H34">
        <v>108</v>
      </c>
      <c r="J34">
        <v>1992</v>
      </c>
      <c r="K34">
        <v>1996</v>
      </c>
      <c r="L34" t="s">
        <v>93</v>
      </c>
      <c r="M34">
        <v>1</v>
      </c>
      <c r="P34">
        <v>1992</v>
      </c>
      <c r="Q34">
        <v>4</v>
      </c>
    </row>
    <row r="35" spans="2:17" x14ac:dyDescent="0.2">
      <c r="B35">
        <v>1997</v>
      </c>
      <c r="C35">
        <v>48400</v>
      </c>
      <c r="D35" t="s">
        <v>79</v>
      </c>
      <c r="H35">
        <v>109</v>
      </c>
      <c r="J35">
        <v>1993</v>
      </c>
      <c r="K35">
        <v>1994</v>
      </c>
      <c r="L35" t="s">
        <v>94</v>
      </c>
      <c r="M35" t="s">
        <v>95</v>
      </c>
      <c r="P35">
        <v>1993</v>
      </c>
      <c r="Q35">
        <v>3</v>
      </c>
    </row>
    <row r="36" spans="2:17" x14ac:dyDescent="0.2">
      <c r="B36">
        <v>1998</v>
      </c>
      <c r="C36">
        <v>53600</v>
      </c>
      <c r="D36" t="s">
        <v>79</v>
      </c>
      <c r="H36">
        <v>114</v>
      </c>
      <c r="J36">
        <v>1993</v>
      </c>
      <c r="K36">
        <v>1994</v>
      </c>
      <c r="L36" t="s">
        <v>96</v>
      </c>
      <c r="M36" t="s">
        <v>97</v>
      </c>
      <c r="P36">
        <v>1994</v>
      </c>
      <c r="Q36">
        <v>1</v>
      </c>
    </row>
    <row r="37" spans="2:17" x14ac:dyDescent="0.2">
      <c r="B37">
        <v>1999</v>
      </c>
      <c r="C37">
        <v>51400</v>
      </c>
      <c r="D37" t="s">
        <v>79</v>
      </c>
      <c r="H37">
        <v>134</v>
      </c>
      <c r="J37">
        <v>1993</v>
      </c>
      <c r="K37">
        <v>1998</v>
      </c>
      <c r="L37" t="s">
        <v>98</v>
      </c>
      <c r="M37" t="s">
        <v>99</v>
      </c>
      <c r="P37">
        <v>1995</v>
      </c>
      <c r="Q37">
        <v>3</v>
      </c>
    </row>
    <row r="38" spans="2:17" x14ac:dyDescent="0.2">
      <c r="B38">
        <v>2000</v>
      </c>
      <c r="C38">
        <v>50900</v>
      </c>
      <c r="D38" t="s">
        <v>79</v>
      </c>
      <c r="H38">
        <v>143</v>
      </c>
      <c r="J38">
        <v>1994</v>
      </c>
      <c r="K38">
        <v>1999</v>
      </c>
      <c r="L38" t="s">
        <v>100</v>
      </c>
      <c r="M38">
        <v>1</v>
      </c>
      <c r="P38">
        <v>1996</v>
      </c>
      <c r="Q38">
        <v>1</v>
      </c>
    </row>
    <row r="39" spans="2:17" x14ac:dyDescent="0.2">
      <c r="B39">
        <v>2001</v>
      </c>
      <c r="C39">
        <v>49700</v>
      </c>
      <c r="D39" t="s">
        <v>79</v>
      </c>
      <c r="H39">
        <v>141</v>
      </c>
      <c r="J39">
        <v>1995</v>
      </c>
      <c r="K39">
        <v>1995</v>
      </c>
      <c r="L39" t="s">
        <v>103</v>
      </c>
      <c r="M39">
        <v>1</v>
      </c>
      <c r="P39">
        <v>1998</v>
      </c>
      <c r="Q39">
        <v>1</v>
      </c>
    </row>
    <row r="40" spans="2:17" x14ac:dyDescent="0.2">
      <c r="B40">
        <v>2002</v>
      </c>
      <c r="C40">
        <v>45000</v>
      </c>
      <c r="D40" t="s">
        <v>79</v>
      </c>
      <c r="H40">
        <v>146</v>
      </c>
      <c r="J40">
        <v>1995</v>
      </c>
      <c r="K40">
        <v>1998</v>
      </c>
      <c r="L40" t="s">
        <v>104</v>
      </c>
      <c r="M40" t="s">
        <v>105</v>
      </c>
      <c r="P40">
        <v>2000</v>
      </c>
      <c r="Q40">
        <v>2</v>
      </c>
    </row>
    <row r="41" spans="2:17" x14ac:dyDescent="0.2">
      <c r="B41">
        <v>2003</v>
      </c>
      <c r="C41">
        <v>41500</v>
      </c>
      <c r="D41" t="s">
        <v>79</v>
      </c>
      <c r="H41">
        <v>169</v>
      </c>
      <c r="J41">
        <v>1995</v>
      </c>
      <c r="K41">
        <v>1996</v>
      </c>
      <c r="L41" t="s">
        <v>106</v>
      </c>
      <c r="M41" t="s">
        <v>107</v>
      </c>
      <c r="P41">
        <v>2001</v>
      </c>
      <c r="Q41">
        <v>1</v>
      </c>
    </row>
    <row r="42" spans="2:17" x14ac:dyDescent="0.2">
      <c r="B42">
        <v>2004</v>
      </c>
      <c r="C42">
        <v>40700</v>
      </c>
      <c r="D42" t="s">
        <v>79</v>
      </c>
      <c r="H42">
        <v>168</v>
      </c>
      <c r="J42">
        <v>1996</v>
      </c>
      <c r="K42">
        <v>1999</v>
      </c>
      <c r="L42" t="s">
        <v>108</v>
      </c>
      <c r="M42" t="s">
        <v>95</v>
      </c>
      <c r="P42">
        <v>2003</v>
      </c>
      <c r="Q42">
        <v>1</v>
      </c>
    </row>
    <row r="43" spans="2:17" x14ac:dyDescent="0.2">
      <c r="B43">
        <v>2005</v>
      </c>
      <c r="C43">
        <v>39000</v>
      </c>
      <c r="D43" t="s">
        <v>79</v>
      </c>
      <c r="H43">
        <v>183</v>
      </c>
      <c r="J43">
        <v>1997</v>
      </c>
      <c r="K43">
        <v>1999</v>
      </c>
      <c r="L43" t="s">
        <v>109</v>
      </c>
      <c r="M43" t="s">
        <v>107</v>
      </c>
      <c r="P43">
        <v>2004</v>
      </c>
      <c r="Q43">
        <v>1</v>
      </c>
    </row>
    <row r="44" spans="2:17" x14ac:dyDescent="0.2">
      <c r="B44">
        <v>2006</v>
      </c>
      <c r="C44">
        <v>38600</v>
      </c>
      <c r="D44" t="s">
        <v>79</v>
      </c>
      <c r="H44">
        <v>182</v>
      </c>
      <c r="J44">
        <v>1998</v>
      </c>
      <c r="K44">
        <v>2000</v>
      </c>
      <c r="L44" t="s">
        <v>110</v>
      </c>
      <c r="M44" t="s">
        <v>92</v>
      </c>
      <c r="P44">
        <v>2005</v>
      </c>
      <c r="Q44">
        <v>4</v>
      </c>
    </row>
    <row r="45" spans="2:17" x14ac:dyDescent="0.2">
      <c r="B45">
        <v>2007</v>
      </c>
      <c r="C45">
        <v>31000</v>
      </c>
      <c r="D45" t="s">
        <v>79</v>
      </c>
      <c r="H45">
        <v>180</v>
      </c>
      <c r="J45">
        <v>2000</v>
      </c>
      <c r="K45">
        <v>2004</v>
      </c>
      <c r="L45" t="s">
        <v>111</v>
      </c>
      <c r="M45" t="s">
        <v>105</v>
      </c>
      <c r="P45">
        <v>2006</v>
      </c>
      <c r="Q45">
        <v>1</v>
      </c>
    </row>
    <row r="46" spans="2:17" x14ac:dyDescent="0.2">
      <c r="B46">
        <v>2008</v>
      </c>
      <c r="C46">
        <v>30000</v>
      </c>
      <c r="D46" t="s">
        <v>79</v>
      </c>
      <c r="H46">
        <v>156</v>
      </c>
      <c r="J46">
        <v>2000</v>
      </c>
      <c r="K46">
        <v>2001</v>
      </c>
      <c r="L46" t="s">
        <v>112</v>
      </c>
      <c r="M46">
        <v>1</v>
      </c>
      <c r="P46">
        <v>2007</v>
      </c>
      <c r="Q46">
        <v>1</v>
      </c>
    </row>
    <row r="47" spans="2:17" x14ac:dyDescent="0.2">
      <c r="B47">
        <v>2009</v>
      </c>
      <c r="C47">
        <v>26600</v>
      </c>
      <c r="D47" t="s">
        <v>79</v>
      </c>
      <c r="H47">
        <v>195</v>
      </c>
      <c r="J47">
        <v>2001</v>
      </c>
      <c r="K47">
        <v>2001</v>
      </c>
      <c r="L47" t="s">
        <v>113</v>
      </c>
      <c r="M47" t="s">
        <v>114</v>
      </c>
      <c r="P47">
        <v>2008</v>
      </c>
      <c r="Q47">
        <v>2</v>
      </c>
    </row>
    <row r="48" spans="2:17" x14ac:dyDescent="0.2">
      <c r="B48">
        <v>2010</v>
      </c>
      <c r="C48">
        <v>25000</v>
      </c>
      <c r="D48" t="s">
        <v>79</v>
      </c>
      <c r="H48">
        <v>219</v>
      </c>
      <c r="J48">
        <v>2003</v>
      </c>
      <c r="K48">
        <v>2004</v>
      </c>
      <c r="L48" t="s">
        <v>115</v>
      </c>
      <c r="M48" t="s">
        <v>116</v>
      </c>
      <c r="P48">
        <v>2009</v>
      </c>
      <c r="Q48">
        <v>3</v>
      </c>
    </row>
    <row r="49" spans="2:17" x14ac:dyDescent="0.2">
      <c r="B49">
        <v>2011</v>
      </c>
      <c r="C49">
        <v>22400</v>
      </c>
      <c r="D49" t="s">
        <v>79</v>
      </c>
      <c r="J49">
        <v>2004</v>
      </c>
      <c r="K49">
        <v>2006</v>
      </c>
      <c r="L49" t="s">
        <v>117</v>
      </c>
      <c r="M49" t="s">
        <v>95</v>
      </c>
      <c r="P49">
        <v>2011</v>
      </c>
      <c r="Q49">
        <v>2</v>
      </c>
    </row>
    <row r="50" spans="2:17" x14ac:dyDescent="0.2">
      <c r="B50">
        <v>2012</v>
      </c>
      <c r="C50">
        <v>22150</v>
      </c>
      <c r="D50" t="s">
        <v>79</v>
      </c>
      <c r="J50">
        <v>2005</v>
      </c>
      <c r="K50">
        <v>2008</v>
      </c>
      <c r="L50" t="s">
        <v>118</v>
      </c>
      <c r="M50" t="s">
        <v>119</v>
      </c>
      <c r="P50">
        <v>2012</v>
      </c>
      <c r="Q50">
        <v>6</v>
      </c>
    </row>
    <row r="51" spans="2:17" x14ac:dyDescent="0.2">
      <c r="B51">
        <v>2013</v>
      </c>
      <c r="C51">
        <v>21700</v>
      </c>
      <c r="D51" t="s">
        <v>79</v>
      </c>
      <c r="J51">
        <v>2005</v>
      </c>
      <c r="K51">
        <v>2008</v>
      </c>
      <c r="L51" t="s">
        <v>120</v>
      </c>
      <c r="M51" t="s">
        <v>119</v>
      </c>
      <c r="P51">
        <v>2013</v>
      </c>
      <c r="Q51">
        <v>1</v>
      </c>
    </row>
    <row r="52" spans="2:17" x14ac:dyDescent="0.2">
      <c r="B52">
        <v>2014</v>
      </c>
      <c r="C52">
        <v>21000</v>
      </c>
      <c r="D52" t="s">
        <v>79</v>
      </c>
      <c r="J52">
        <v>2005</v>
      </c>
      <c r="K52">
        <v>2005</v>
      </c>
      <c r="L52" t="s">
        <v>121</v>
      </c>
      <c r="M52" t="s">
        <v>107</v>
      </c>
      <c r="P52">
        <v>2014</v>
      </c>
      <c r="Q52">
        <v>3</v>
      </c>
    </row>
    <row r="53" spans="2:17" x14ac:dyDescent="0.2">
      <c r="B53">
        <v>2015</v>
      </c>
      <c r="C53">
        <v>22600</v>
      </c>
      <c r="D53" t="s">
        <v>79</v>
      </c>
      <c r="J53">
        <v>2005</v>
      </c>
      <c r="K53">
        <v>2008</v>
      </c>
      <c r="L53" t="s">
        <v>122</v>
      </c>
      <c r="M53" t="s">
        <v>107</v>
      </c>
      <c r="P53">
        <v>2015</v>
      </c>
      <c r="Q53">
        <v>1</v>
      </c>
    </row>
    <row r="54" spans="2:17" x14ac:dyDescent="0.2">
      <c r="B54">
        <v>2016</v>
      </c>
      <c r="C54">
        <v>23100</v>
      </c>
      <c r="D54" t="s">
        <v>79</v>
      </c>
      <c r="J54">
        <v>2006</v>
      </c>
      <c r="K54">
        <v>2008</v>
      </c>
      <c r="L54" t="s">
        <v>123</v>
      </c>
      <c r="M54" t="s">
        <v>107</v>
      </c>
      <c r="P54">
        <v>2016</v>
      </c>
      <c r="Q54">
        <v>2</v>
      </c>
    </row>
    <row r="55" spans="2:17" x14ac:dyDescent="0.2">
      <c r="B55">
        <v>2017</v>
      </c>
      <c r="C55">
        <v>24000</v>
      </c>
      <c r="D55" t="s">
        <v>79</v>
      </c>
      <c r="J55">
        <v>2007</v>
      </c>
      <c r="K55">
        <v>2007</v>
      </c>
      <c r="L55" t="s">
        <v>124</v>
      </c>
      <c r="M55" t="s">
        <v>114</v>
      </c>
    </row>
    <row r="56" spans="2:17" x14ac:dyDescent="0.2">
      <c r="B56">
        <v>2018</v>
      </c>
      <c r="C56">
        <v>24100</v>
      </c>
      <c r="D56" t="s">
        <v>79</v>
      </c>
      <c r="J56">
        <v>2008</v>
      </c>
      <c r="K56">
        <v>2009</v>
      </c>
      <c r="L56" t="s">
        <v>125</v>
      </c>
      <c r="M56">
        <v>1</v>
      </c>
    </row>
    <row r="57" spans="2:17" x14ac:dyDescent="0.2">
      <c r="B57">
        <v>2019</v>
      </c>
      <c r="C57">
        <v>32080</v>
      </c>
      <c r="D57" t="s">
        <v>79</v>
      </c>
      <c r="J57">
        <v>2008</v>
      </c>
      <c r="K57">
        <v>2008</v>
      </c>
      <c r="L57" t="s">
        <v>126</v>
      </c>
      <c r="M57">
        <v>1</v>
      </c>
    </row>
    <row r="58" spans="2:17" x14ac:dyDescent="0.2">
      <c r="B58">
        <v>2020</v>
      </c>
      <c r="C58">
        <v>33300</v>
      </c>
      <c r="D58" t="s">
        <v>79</v>
      </c>
      <c r="J58">
        <v>2009</v>
      </c>
      <c r="K58">
        <v>2010</v>
      </c>
      <c r="L58" t="s">
        <v>127</v>
      </c>
      <c r="M58">
        <v>1</v>
      </c>
    </row>
    <row r="59" spans="2:17" x14ac:dyDescent="0.2">
      <c r="B59">
        <v>2021</v>
      </c>
      <c r="C59">
        <v>33900</v>
      </c>
      <c r="D59" t="s">
        <v>79</v>
      </c>
      <c r="J59">
        <v>2009</v>
      </c>
      <c r="K59">
        <v>2009</v>
      </c>
      <c r="L59" t="s">
        <v>128</v>
      </c>
      <c r="M59" t="s">
        <v>129</v>
      </c>
    </row>
    <row r="60" spans="2:17" x14ac:dyDescent="0.2">
      <c r="B60">
        <v>2022</v>
      </c>
      <c r="C60">
        <v>38800</v>
      </c>
      <c r="D60" t="s">
        <v>79</v>
      </c>
      <c r="J60">
        <v>2009</v>
      </c>
      <c r="K60">
        <v>2010</v>
      </c>
      <c r="L60" t="s">
        <v>130</v>
      </c>
      <c r="M60" t="s">
        <v>119</v>
      </c>
    </row>
    <row r="61" spans="2:17" x14ac:dyDescent="0.2">
      <c r="B61">
        <v>2023</v>
      </c>
      <c r="C61">
        <v>38800</v>
      </c>
      <c r="D61" t="s">
        <v>79</v>
      </c>
      <c r="J61">
        <v>2011</v>
      </c>
      <c r="K61">
        <v>2011</v>
      </c>
      <c r="L61" t="s">
        <v>131</v>
      </c>
      <c r="M61" t="s">
        <v>107</v>
      </c>
    </row>
    <row r="62" spans="2:17" x14ac:dyDescent="0.2">
      <c r="B62">
        <v>1988</v>
      </c>
      <c r="C62">
        <v>1900</v>
      </c>
      <c r="D62" t="s">
        <v>80</v>
      </c>
      <c r="J62">
        <v>2011</v>
      </c>
      <c r="K62">
        <v>2012</v>
      </c>
      <c r="L62" t="s">
        <v>132</v>
      </c>
      <c r="M62">
        <v>1</v>
      </c>
    </row>
    <row r="63" spans="2:17" x14ac:dyDescent="0.2">
      <c r="B63">
        <v>1989</v>
      </c>
      <c r="C63">
        <v>1500</v>
      </c>
      <c r="D63" t="s">
        <v>80</v>
      </c>
      <c r="J63">
        <v>2012</v>
      </c>
      <c r="K63">
        <v>2012</v>
      </c>
      <c r="L63" t="s">
        <v>133</v>
      </c>
      <c r="M63" t="s">
        <v>99</v>
      </c>
    </row>
    <row r="64" spans="2:17" x14ac:dyDescent="0.2">
      <c r="B64">
        <v>1990</v>
      </c>
      <c r="C64">
        <v>1400</v>
      </c>
      <c r="D64" t="s">
        <v>80</v>
      </c>
      <c r="J64">
        <v>2012</v>
      </c>
      <c r="K64">
        <v>2013</v>
      </c>
      <c r="L64" t="s">
        <v>134</v>
      </c>
      <c r="M64" t="s">
        <v>107</v>
      </c>
    </row>
    <row r="65" spans="2:13" x14ac:dyDescent="0.2">
      <c r="B65">
        <v>1991</v>
      </c>
      <c r="C65">
        <v>2100</v>
      </c>
      <c r="D65" t="s">
        <v>80</v>
      </c>
      <c r="J65">
        <v>2012</v>
      </c>
      <c r="K65">
        <v>2014</v>
      </c>
      <c r="L65" t="s">
        <v>135</v>
      </c>
      <c r="M65" t="s">
        <v>99</v>
      </c>
    </row>
    <row r="66" spans="2:13" x14ac:dyDescent="0.2">
      <c r="B66">
        <v>1992</v>
      </c>
      <c r="C66">
        <v>2200</v>
      </c>
      <c r="D66" t="s">
        <v>80</v>
      </c>
      <c r="J66">
        <v>2012</v>
      </c>
      <c r="K66">
        <v>2012</v>
      </c>
      <c r="L66" t="s">
        <v>136</v>
      </c>
      <c r="M66" t="s">
        <v>99</v>
      </c>
    </row>
    <row r="67" spans="2:13" x14ac:dyDescent="0.2">
      <c r="B67">
        <v>1993</v>
      </c>
      <c r="C67">
        <v>2450</v>
      </c>
      <c r="D67" t="s">
        <v>80</v>
      </c>
      <c r="J67">
        <v>2012</v>
      </c>
      <c r="K67">
        <v>2015</v>
      </c>
      <c r="L67" t="s">
        <v>137</v>
      </c>
      <c r="M67" t="s">
        <v>99</v>
      </c>
    </row>
    <row r="68" spans="2:13" x14ac:dyDescent="0.2">
      <c r="B68">
        <v>1994</v>
      </c>
      <c r="C68">
        <v>3740</v>
      </c>
      <c r="D68" t="s">
        <v>80</v>
      </c>
      <c r="J68">
        <v>2012</v>
      </c>
      <c r="K68">
        <v>2013</v>
      </c>
      <c r="L68" t="s">
        <v>138</v>
      </c>
      <c r="M68" t="s">
        <v>92</v>
      </c>
    </row>
    <row r="69" spans="2:13" x14ac:dyDescent="0.2">
      <c r="B69">
        <v>1995</v>
      </c>
      <c r="C69">
        <v>2480</v>
      </c>
      <c r="D69" t="s">
        <v>80</v>
      </c>
      <c r="J69">
        <v>2013</v>
      </c>
      <c r="K69">
        <v>2016</v>
      </c>
      <c r="L69" t="s">
        <v>139</v>
      </c>
      <c r="M69" t="s">
        <v>114</v>
      </c>
    </row>
    <row r="70" spans="2:13" x14ac:dyDescent="0.2">
      <c r="B70">
        <v>1996</v>
      </c>
      <c r="C70">
        <v>2690</v>
      </c>
      <c r="D70" t="s">
        <v>80</v>
      </c>
      <c r="J70">
        <v>2014</v>
      </c>
      <c r="K70">
        <v>2016</v>
      </c>
      <c r="L70" t="s">
        <v>140</v>
      </c>
      <c r="M70" t="s">
        <v>114</v>
      </c>
    </row>
    <row r="71" spans="2:13" x14ac:dyDescent="0.2">
      <c r="B71">
        <v>1997</v>
      </c>
      <c r="C71">
        <v>2400</v>
      </c>
      <c r="D71" t="s">
        <v>80</v>
      </c>
      <c r="J71">
        <v>2014</v>
      </c>
      <c r="K71">
        <v>2015</v>
      </c>
      <c r="L71" t="s">
        <v>141</v>
      </c>
      <c r="M71" t="s">
        <v>95</v>
      </c>
    </row>
    <row r="72" spans="2:13" x14ac:dyDescent="0.2">
      <c r="B72">
        <v>1998</v>
      </c>
      <c r="C72">
        <v>2400</v>
      </c>
      <c r="D72" t="s">
        <v>80</v>
      </c>
      <c r="J72">
        <v>2014</v>
      </c>
      <c r="K72">
        <v>2015</v>
      </c>
      <c r="L72" t="s">
        <v>142</v>
      </c>
      <c r="M72" t="s">
        <v>97</v>
      </c>
    </row>
    <row r="73" spans="2:13" x14ac:dyDescent="0.2">
      <c r="B73">
        <v>1999</v>
      </c>
      <c r="C73">
        <v>2200</v>
      </c>
      <c r="D73" t="s">
        <v>80</v>
      </c>
      <c r="J73">
        <v>2015</v>
      </c>
      <c r="K73">
        <v>2015</v>
      </c>
      <c r="L73" t="s">
        <v>143</v>
      </c>
      <c r="M73" t="s">
        <v>144</v>
      </c>
    </row>
    <row r="74" spans="2:13" x14ac:dyDescent="0.2">
      <c r="B74">
        <v>2000</v>
      </c>
      <c r="C74">
        <v>2200</v>
      </c>
      <c r="D74" t="s">
        <v>80</v>
      </c>
      <c r="J74">
        <v>2016</v>
      </c>
      <c r="K74">
        <v>2016</v>
      </c>
      <c r="L74" t="s">
        <v>145</v>
      </c>
      <c r="M74">
        <v>1</v>
      </c>
    </row>
    <row r="75" spans="2:13" x14ac:dyDescent="0.2">
      <c r="B75">
        <v>2001</v>
      </c>
      <c r="C75">
        <v>2800</v>
      </c>
      <c r="D75" t="s">
        <v>80</v>
      </c>
      <c r="J75">
        <v>2016</v>
      </c>
      <c r="K75">
        <v>2016</v>
      </c>
      <c r="L75" t="s">
        <v>146</v>
      </c>
      <c r="M75">
        <v>1</v>
      </c>
    </row>
    <row r="76" spans="2:13" x14ac:dyDescent="0.2">
      <c r="B76">
        <v>2002</v>
      </c>
      <c r="C76">
        <v>2600</v>
      </c>
      <c r="D76" t="s">
        <v>80</v>
      </c>
    </row>
    <row r="77" spans="2:13" x14ac:dyDescent="0.2">
      <c r="B77">
        <v>2003</v>
      </c>
      <c r="C77">
        <v>3000</v>
      </c>
      <c r="D77" t="s">
        <v>80</v>
      </c>
    </row>
    <row r="78" spans="2:13" x14ac:dyDescent="0.2">
      <c r="B78">
        <v>2004</v>
      </c>
      <c r="C78">
        <v>3800</v>
      </c>
      <c r="D78" t="s">
        <v>80</v>
      </c>
    </row>
    <row r="79" spans="2:13" x14ac:dyDescent="0.2">
      <c r="B79">
        <v>2005</v>
      </c>
      <c r="C79">
        <v>4100</v>
      </c>
      <c r="D79" t="s">
        <v>80</v>
      </c>
    </row>
    <row r="80" spans="2:13" x14ac:dyDescent="0.2">
      <c r="B80">
        <v>2006</v>
      </c>
      <c r="C80">
        <v>4200</v>
      </c>
      <c r="D80" t="s">
        <v>80</v>
      </c>
    </row>
    <row r="81" spans="2:4" x14ac:dyDescent="0.2">
      <c r="B81">
        <v>2007</v>
      </c>
      <c r="C81">
        <v>4400</v>
      </c>
      <c r="D81" t="s">
        <v>80</v>
      </c>
    </row>
    <row r="82" spans="2:4" x14ac:dyDescent="0.2">
      <c r="B82">
        <v>2008</v>
      </c>
      <c r="C82">
        <v>4800</v>
      </c>
      <c r="D82" t="s">
        <v>80</v>
      </c>
    </row>
    <row r="83" spans="2:4" x14ac:dyDescent="0.2">
      <c r="B83">
        <v>2009</v>
      </c>
      <c r="C83">
        <v>5000</v>
      </c>
      <c r="D83" t="s">
        <v>80</v>
      </c>
    </row>
    <row r="84" spans="2:4" x14ac:dyDescent="0.2">
      <c r="B84">
        <v>2010</v>
      </c>
      <c r="C84">
        <v>5600</v>
      </c>
      <c r="D84" t="s">
        <v>80</v>
      </c>
    </row>
    <row r="85" spans="2:4" x14ac:dyDescent="0.2">
      <c r="B85">
        <v>2011</v>
      </c>
      <c r="C85">
        <v>6000</v>
      </c>
      <c r="D85" t="s">
        <v>80</v>
      </c>
    </row>
    <row r="86" spans="2:4" x14ac:dyDescent="0.2">
      <c r="B86">
        <v>2012</v>
      </c>
      <c r="C86">
        <v>6000</v>
      </c>
      <c r="D86" t="s">
        <v>80</v>
      </c>
    </row>
    <row r="87" spans="2:4" x14ac:dyDescent="0.2">
      <c r="B87">
        <v>2013</v>
      </c>
      <c r="C87">
        <v>5800</v>
      </c>
      <c r="D87" t="s">
        <v>80</v>
      </c>
    </row>
    <row r="88" spans="2:4" x14ac:dyDescent="0.2">
      <c r="B88">
        <v>2014</v>
      </c>
      <c r="C88">
        <v>5600</v>
      </c>
      <c r="D88" t="s">
        <v>80</v>
      </c>
    </row>
    <row r="89" spans="2:4" x14ac:dyDescent="0.2">
      <c r="B89">
        <v>2015</v>
      </c>
      <c r="C89">
        <v>5800</v>
      </c>
      <c r="D89" t="s">
        <v>80</v>
      </c>
    </row>
    <row r="90" spans="2:4" x14ac:dyDescent="0.2">
      <c r="B90">
        <v>2016</v>
      </c>
      <c r="C90">
        <v>5800</v>
      </c>
      <c r="D90" t="s">
        <v>80</v>
      </c>
    </row>
    <row r="91" spans="2:4" x14ac:dyDescent="0.2">
      <c r="B91">
        <v>2017</v>
      </c>
      <c r="C91">
        <v>6000</v>
      </c>
      <c r="D91" t="s">
        <v>80</v>
      </c>
    </row>
    <row r="92" spans="2:4" x14ac:dyDescent="0.2">
      <c r="B92">
        <v>1989</v>
      </c>
      <c r="C92">
        <v>7000</v>
      </c>
      <c r="D92" t="s">
        <v>31</v>
      </c>
    </row>
    <row r="93" spans="2:4" x14ac:dyDescent="0.2">
      <c r="B93">
        <v>1990</v>
      </c>
      <c r="C93">
        <v>6500</v>
      </c>
      <c r="D93" t="s">
        <v>31</v>
      </c>
    </row>
    <row r="94" spans="2:4" x14ac:dyDescent="0.2">
      <c r="B94">
        <v>1991</v>
      </c>
      <c r="C94">
        <v>6100</v>
      </c>
      <c r="D94" t="s">
        <v>31</v>
      </c>
    </row>
    <row r="95" spans="2:4" x14ac:dyDescent="0.2">
      <c r="B95">
        <v>1992</v>
      </c>
      <c r="C95">
        <v>5000</v>
      </c>
      <c r="D95" t="s">
        <v>31</v>
      </c>
    </row>
    <row r="96" spans="2:4" x14ac:dyDescent="0.2">
      <c r="B96">
        <v>1993</v>
      </c>
      <c r="C96">
        <v>5000</v>
      </c>
      <c r="D96" t="s">
        <v>31</v>
      </c>
    </row>
    <row r="97" spans="2:4" x14ac:dyDescent="0.2">
      <c r="B97">
        <v>1994</v>
      </c>
      <c r="C97">
        <v>4500</v>
      </c>
      <c r="D97" t="s">
        <v>31</v>
      </c>
    </row>
    <row r="98" spans="2:4" x14ac:dyDescent="0.2">
      <c r="B98">
        <v>1995</v>
      </c>
      <c r="C98">
        <v>4000</v>
      </c>
      <c r="D98" t="s">
        <v>31</v>
      </c>
    </row>
    <row r="99" spans="2:4" x14ac:dyDescent="0.2">
      <c r="B99">
        <v>1996</v>
      </c>
      <c r="C99">
        <v>3500</v>
      </c>
      <c r="D99" t="s">
        <v>31</v>
      </c>
    </row>
    <row r="100" spans="2:4" x14ac:dyDescent="0.2">
      <c r="B100">
        <v>1997</v>
      </c>
      <c r="C100">
        <v>4300</v>
      </c>
      <c r="D100" t="s">
        <v>31</v>
      </c>
    </row>
    <row r="101" spans="2:4" x14ac:dyDescent="0.2">
      <c r="B101">
        <v>1998</v>
      </c>
      <c r="C101">
        <v>6000</v>
      </c>
      <c r="D101" t="s">
        <v>31</v>
      </c>
    </row>
    <row r="102" spans="2:4" x14ac:dyDescent="0.2">
      <c r="B102">
        <v>1999</v>
      </c>
      <c r="C102">
        <v>6000</v>
      </c>
      <c r="D102" t="s">
        <v>31</v>
      </c>
    </row>
    <row r="103" spans="2:4" x14ac:dyDescent="0.2">
      <c r="B103">
        <v>2000</v>
      </c>
      <c r="C103">
        <v>6500</v>
      </c>
      <c r="D103" t="s">
        <v>31</v>
      </c>
    </row>
    <row r="104" spans="2:4" x14ac:dyDescent="0.2">
      <c r="B104">
        <v>2001</v>
      </c>
      <c r="C104">
        <v>6500</v>
      </c>
      <c r="D104" t="s">
        <v>31</v>
      </c>
    </row>
    <row r="105" spans="2:4" x14ac:dyDescent="0.2">
      <c r="B105">
        <v>2002</v>
      </c>
      <c r="C105">
        <v>6100</v>
      </c>
      <c r="D105" t="s">
        <v>31</v>
      </c>
    </row>
    <row r="106" spans="2:4" x14ac:dyDescent="0.2">
      <c r="B106">
        <v>2003</v>
      </c>
      <c r="C106">
        <v>5000</v>
      </c>
      <c r="D106" t="s">
        <v>31</v>
      </c>
    </row>
    <row r="107" spans="2:4" x14ac:dyDescent="0.2">
      <c r="B107">
        <v>2004</v>
      </c>
      <c r="C107">
        <v>5300</v>
      </c>
      <c r="D107" t="s">
        <v>31</v>
      </c>
    </row>
    <row r="108" spans="2:4" x14ac:dyDescent="0.2">
      <c r="B108">
        <v>2005</v>
      </c>
      <c r="C108">
        <v>6000</v>
      </c>
      <c r="D108" t="s">
        <v>31</v>
      </c>
    </row>
    <row r="109" spans="2:4" x14ac:dyDescent="0.2">
      <c r="B109">
        <v>2006</v>
      </c>
      <c r="C109">
        <v>7000</v>
      </c>
      <c r="D109" t="s">
        <v>31</v>
      </c>
    </row>
    <row r="110" spans="2:4" x14ac:dyDescent="0.2">
      <c r="B110">
        <v>2007</v>
      </c>
      <c r="C110">
        <v>7200</v>
      </c>
      <c r="D110" t="s">
        <v>31</v>
      </c>
    </row>
    <row r="111" spans="2:4" x14ac:dyDescent="0.2">
      <c r="B111">
        <v>2008</v>
      </c>
      <c r="C111">
        <v>7000</v>
      </c>
      <c r="D111" t="s">
        <v>31</v>
      </c>
    </row>
    <row r="112" spans="2:4" x14ac:dyDescent="0.2">
      <c r="B112">
        <v>2009</v>
      </c>
      <c r="C112">
        <v>6800</v>
      </c>
      <c r="D112" t="s">
        <v>31</v>
      </c>
    </row>
    <row r="113" spans="2:4" x14ac:dyDescent="0.2">
      <c r="B113">
        <v>2010</v>
      </c>
      <c r="C113">
        <v>6600</v>
      </c>
      <c r="D113" t="s">
        <v>31</v>
      </c>
    </row>
    <row r="114" spans="2:4" x14ac:dyDescent="0.2">
      <c r="B114">
        <v>2011</v>
      </c>
      <c r="C114">
        <v>6300</v>
      </c>
      <c r="D114" t="s">
        <v>31</v>
      </c>
    </row>
    <row r="115" spans="2:4" x14ac:dyDescent="0.2">
      <c r="B115">
        <v>2012</v>
      </c>
      <c r="C115">
        <v>6000</v>
      </c>
      <c r="D115" t="s">
        <v>31</v>
      </c>
    </row>
    <row r="116" spans="2:4" x14ac:dyDescent="0.2">
      <c r="B116">
        <v>2013</v>
      </c>
      <c r="C116">
        <v>5500</v>
      </c>
      <c r="D116" t="s">
        <v>31</v>
      </c>
    </row>
    <row r="117" spans="2:4" x14ac:dyDescent="0.2">
      <c r="B117">
        <v>2014</v>
      </c>
      <c r="C117">
        <v>5200</v>
      </c>
      <c r="D117" t="s">
        <v>31</v>
      </c>
    </row>
    <row r="118" spans="2:4" x14ac:dyDescent="0.2">
      <c r="B118">
        <v>2015</v>
      </c>
      <c r="C118">
        <v>5200</v>
      </c>
      <c r="D118" t="s">
        <v>31</v>
      </c>
    </row>
    <row r="119" spans="2:4" x14ac:dyDescent="0.2">
      <c r="B119">
        <v>2016</v>
      </c>
      <c r="C119">
        <v>5000</v>
      </c>
      <c r="D119" t="s">
        <v>31</v>
      </c>
    </row>
    <row r="120" spans="2:4" x14ac:dyDescent="0.2">
      <c r="B120">
        <v>2017</v>
      </c>
      <c r="C120">
        <v>4500</v>
      </c>
      <c r="D120" t="s">
        <v>31</v>
      </c>
    </row>
    <row r="121" spans="2:4" x14ac:dyDescent="0.2">
      <c r="B121">
        <v>2018</v>
      </c>
      <c r="C121">
        <v>4000</v>
      </c>
      <c r="D121" t="s">
        <v>31</v>
      </c>
    </row>
    <row r="122" spans="2:4" x14ac:dyDescent="0.2">
      <c r="B122">
        <v>2019</v>
      </c>
      <c r="C122">
        <v>3600</v>
      </c>
      <c r="D122" t="s">
        <v>31</v>
      </c>
    </row>
    <row r="123" spans="2:4" x14ac:dyDescent="0.2">
      <c r="B123">
        <v>2020</v>
      </c>
      <c r="C123">
        <v>3500</v>
      </c>
      <c r="D123" t="s">
        <v>31</v>
      </c>
    </row>
    <row r="124" spans="2:4" x14ac:dyDescent="0.2">
      <c r="B124">
        <v>2021</v>
      </c>
      <c r="C124">
        <v>3150</v>
      </c>
      <c r="D124" t="s">
        <v>31</v>
      </c>
    </row>
    <row r="125" spans="2:4" x14ac:dyDescent="0.2">
      <c r="B125">
        <v>2022</v>
      </c>
      <c r="C125">
        <v>3000</v>
      </c>
      <c r="D125" t="s">
        <v>31</v>
      </c>
    </row>
    <row r="126" spans="2:4" x14ac:dyDescent="0.2">
      <c r="B126">
        <v>1992</v>
      </c>
      <c r="C126">
        <v>20000</v>
      </c>
      <c r="D126" t="s">
        <v>54</v>
      </c>
    </row>
    <row r="127" spans="2:4" x14ac:dyDescent="0.2">
      <c r="B127">
        <v>1993</v>
      </c>
      <c r="C127">
        <v>23000</v>
      </c>
      <c r="D127" t="s">
        <v>54</v>
      </c>
    </row>
    <row r="128" spans="2:4" x14ac:dyDescent="0.2">
      <c r="B128">
        <v>1994</v>
      </c>
      <c r="C128">
        <v>20000</v>
      </c>
      <c r="D128" t="s">
        <v>54</v>
      </c>
    </row>
    <row r="129" spans="2:4" x14ac:dyDescent="0.2">
      <c r="B129">
        <v>1995</v>
      </c>
      <c r="C129">
        <v>16000</v>
      </c>
      <c r="D129" t="s">
        <v>54</v>
      </c>
    </row>
    <row r="130" spans="2:4" x14ac:dyDescent="0.2">
      <c r="B130">
        <v>1996</v>
      </c>
      <c r="C130">
        <v>15000</v>
      </c>
      <c r="D130" t="s">
        <v>54</v>
      </c>
    </row>
    <row r="131" spans="2:4" x14ac:dyDescent="0.2">
      <c r="B131">
        <v>1997</v>
      </c>
      <c r="C131">
        <v>15500</v>
      </c>
      <c r="D131" t="s">
        <v>54</v>
      </c>
    </row>
    <row r="132" spans="2:4" x14ac:dyDescent="0.2">
      <c r="B132">
        <v>1998</v>
      </c>
      <c r="C132">
        <v>15000</v>
      </c>
      <c r="D132" t="s">
        <v>54</v>
      </c>
    </row>
    <row r="133" spans="2:4" x14ac:dyDescent="0.2">
      <c r="B133">
        <v>1999</v>
      </c>
      <c r="C133">
        <v>14000</v>
      </c>
      <c r="D133" t="s">
        <v>54</v>
      </c>
    </row>
    <row r="134" spans="2:4" x14ac:dyDescent="0.2">
      <c r="B134">
        <v>2000</v>
      </c>
      <c r="C134">
        <v>13000</v>
      </c>
      <c r="D134" t="s">
        <v>54</v>
      </c>
    </row>
    <row r="135" spans="2:4" x14ac:dyDescent="0.2">
      <c r="B135">
        <v>2001</v>
      </c>
      <c r="C135">
        <v>11500</v>
      </c>
      <c r="D135" t="s">
        <v>54</v>
      </c>
    </row>
    <row r="136" spans="2:4" x14ac:dyDescent="0.2">
      <c r="B136">
        <v>2002</v>
      </c>
      <c r="C136">
        <v>9000</v>
      </c>
      <c r="D136" t="s">
        <v>54</v>
      </c>
    </row>
    <row r="137" spans="2:4" x14ac:dyDescent="0.2">
      <c r="B137">
        <v>2003</v>
      </c>
      <c r="C137">
        <v>8000</v>
      </c>
      <c r="D137" t="s">
        <v>54</v>
      </c>
    </row>
    <row r="138" spans="2:4" x14ac:dyDescent="0.2">
      <c r="B138">
        <v>2004</v>
      </c>
      <c r="C138">
        <v>7500</v>
      </c>
      <c r="D138" t="s">
        <v>54</v>
      </c>
    </row>
    <row r="139" spans="2:4" x14ac:dyDescent="0.2">
      <c r="B139">
        <v>2005</v>
      </c>
      <c r="C139">
        <v>6500</v>
      </c>
      <c r="D139" t="s">
        <v>54</v>
      </c>
    </row>
    <row r="140" spans="2:4" x14ac:dyDescent="0.2">
      <c r="B140">
        <v>2006</v>
      </c>
      <c r="C140">
        <v>6000</v>
      </c>
      <c r="D140" t="s">
        <v>54</v>
      </c>
    </row>
    <row r="141" spans="2:4" x14ac:dyDescent="0.2">
      <c r="B141">
        <v>1988</v>
      </c>
      <c r="C141">
        <v>18000</v>
      </c>
      <c r="D141" t="s">
        <v>81</v>
      </c>
    </row>
    <row r="142" spans="2:4" x14ac:dyDescent="0.2">
      <c r="B142">
        <v>1989</v>
      </c>
      <c r="C142">
        <v>25000</v>
      </c>
      <c r="D142" t="s">
        <v>81</v>
      </c>
    </row>
    <row r="143" spans="2:4" x14ac:dyDescent="0.2">
      <c r="B143">
        <v>1990</v>
      </c>
      <c r="C143">
        <v>22000</v>
      </c>
      <c r="D143" t="s">
        <v>81</v>
      </c>
    </row>
    <row r="144" spans="2:4" x14ac:dyDescent="0.2">
      <c r="B144">
        <v>1991</v>
      </c>
      <c r="C144">
        <v>24000</v>
      </c>
      <c r="D144" t="s">
        <v>81</v>
      </c>
    </row>
    <row r="145" spans="2:4" x14ac:dyDescent="0.2">
      <c r="B145">
        <v>1992</v>
      </c>
      <c r="C145">
        <v>26000</v>
      </c>
      <c r="D145" t="s">
        <v>81</v>
      </c>
    </row>
    <row r="146" spans="2:4" x14ac:dyDescent="0.2">
      <c r="B146">
        <v>1993</v>
      </c>
      <c r="C146">
        <v>26000</v>
      </c>
      <c r="D146" t="s">
        <v>81</v>
      </c>
    </row>
    <row r="147" spans="2:4" x14ac:dyDescent="0.2">
      <c r="B147">
        <v>1994</v>
      </c>
      <c r="C147">
        <v>20000</v>
      </c>
      <c r="D147" t="s">
        <v>81</v>
      </c>
    </row>
    <row r="148" spans="2:4" x14ac:dyDescent="0.2">
      <c r="B148">
        <v>1995</v>
      </c>
      <c r="C148">
        <v>15000</v>
      </c>
      <c r="D148" t="s">
        <v>81</v>
      </c>
    </row>
    <row r="149" spans="2:4" x14ac:dyDescent="0.2">
      <c r="B149">
        <v>1996</v>
      </c>
      <c r="C149">
        <v>15000</v>
      </c>
      <c r="D149" t="s">
        <v>81</v>
      </c>
    </row>
    <row r="150" spans="2:4" x14ac:dyDescent="0.2">
      <c r="B150">
        <v>1997</v>
      </c>
      <c r="C150">
        <v>15000</v>
      </c>
      <c r="D150" t="s">
        <v>81</v>
      </c>
    </row>
    <row r="151" spans="2:4" x14ac:dyDescent="0.2">
      <c r="B151">
        <v>1998</v>
      </c>
      <c r="C151">
        <v>18000</v>
      </c>
      <c r="D151" t="s">
        <v>81</v>
      </c>
    </row>
    <row r="152" spans="2:4" x14ac:dyDescent="0.2">
      <c r="B152">
        <v>1999</v>
      </c>
      <c r="C152">
        <v>17000</v>
      </c>
      <c r="D152" t="s">
        <v>81</v>
      </c>
    </row>
    <row r="153" spans="2:4" x14ac:dyDescent="0.2">
      <c r="B153">
        <v>2000</v>
      </c>
      <c r="C153">
        <v>17000</v>
      </c>
      <c r="D153" t="s">
        <v>81</v>
      </c>
    </row>
    <row r="154" spans="2:4" x14ac:dyDescent="0.2">
      <c r="B154">
        <v>2001</v>
      </c>
      <c r="C154">
        <v>15000</v>
      </c>
      <c r="D154" t="s">
        <v>81</v>
      </c>
    </row>
    <row r="155" spans="2:4" x14ac:dyDescent="0.2">
      <c r="B155">
        <v>2002</v>
      </c>
      <c r="C155">
        <v>13000</v>
      </c>
      <c r="D155" t="s">
        <v>81</v>
      </c>
    </row>
    <row r="156" spans="2:4" x14ac:dyDescent="0.2">
      <c r="B156">
        <v>2003</v>
      </c>
      <c r="C156">
        <v>11500</v>
      </c>
      <c r="D156" t="s">
        <v>81</v>
      </c>
    </row>
    <row r="157" spans="2:4" x14ac:dyDescent="0.2">
      <c r="B157">
        <v>2004</v>
      </c>
      <c r="C157">
        <v>11000</v>
      </c>
      <c r="D157" t="s">
        <v>81</v>
      </c>
    </row>
    <row r="158" spans="2:4" x14ac:dyDescent="0.2">
      <c r="B158">
        <v>2005</v>
      </c>
      <c r="C158">
        <v>9000</v>
      </c>
      <c r="D158" t="s">
        <v>81</v>
      </c>
    </row>
    <row r="159" spans="2:4" x14ac:dyDescent="0.2">
      <c r="B159">
        <v>2006</v>
      </c>
      <c r="C159">
        <v>8500</v>
      </c>
      <c r="D159" t="s">
        <v>81</v>
      </c>
    </row>
    <row r="160" spans="2:4" x14ac:dyDescent="0.2">
      <c r="B160">
        <v>2007</v>
      </c>
      <c r="C160">
        <v>7000</v>
      </c>
      <c r="D160" t="s">
        <v>81</v>
      </c>
    </row>
    <row r="161" spans="2:4" x14ac:dyDescent="0.2">
      <c r="B161">
        <v>2008</v>
      </c>
      <c r="C161">
        <v>6000</v>
      </c>
      <c r="D161" t="s">
        <v>81</v>
      </c>
    </row>
    <row r="162" spans="2:4" x14ac:dyDescent="0.2">
      <c r="B162">
        <v>2009</v>
      </c>
      <c r="C162">
        <v>4500</v>
      </c>
      <c r="D162" t="s">
        <v>81</v>
      </c>
    </row>
    <row r="163" spans="2:4" x14ac:dyDescent="0.2">
      <c r="B163">
        <v>2010</v>
      </c>
      <c r="C163">
        <v>3000</v>
      </c>
      <c r="D163" t="s">
        <v>81</v>
      </c>
    </row>
    <row r="164" spans="2:4" x14ac:dyDescent="0.2">
      <c r="B164">
        <v>2011</v>
      </c>
      <c r="C164">
        <v>1000</v>
      </c>
      <c r="D164" t="s">
        <v>81</v>
      </c>
    </row>
    <row r="165" spans="2:4" x14ac:dyDescent="0.2">
      <c r="B165">
        <v>2022</v>
      </c>
      <c r="C165">
        <v>10200</v>
      </c>
      <c r="D165" t="s">
        <v>153</v>
      </c>
    </row>
    <row r="166" spans="2:4" x14ac:dyDescent="0.2">
      <c r="B166">
        <v>2023</v>
      </c>
      <c r="C166">
        <v>10200</v>
      </c>
      <c r="D166" t="s">
        <v>153</v>
      </c>
    </row>
  </sheetData>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42"/>
  <sheetViews>
    <sheetView tabSelected="1" topLeftCell="A223" workbookViewId="0">
      <pane xSplit="1" topLeftCell="B1" activePane="topRight" state="frozen"/>
      <selection pane="topRight" activeCell="D44" sqref="D44"/>
    </sheetView>
  </sheetViews>
  <sheetFormatPr baseColWidth="10" defaultRowHeight="16" x14ac:dyDescent="0.2"/>
  <cols>
    <col min="1" max="1" width="22.33203125" bestFit="1" customWidth="1"/>
  </cols>
  <sheetData>
    <row r="1" spans="1:27" x14ac:dyDescent="0.2">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row>
    <row r="2" spans="1:27" x14ac:dyDescent="0.2">
      <c r="A2" t="s">
        <v>16</v>
      </c>
      <c r="B2">
        <v>2</v>
      </c>
      <c r="C2">
        <v>3</v>
      </c>
      <c r="D2">
        <v>16</v>
      </c>
      <c r="E2">
        <v>23</v>
      </c>
      <c r="F2">
        <v>10</v>
      </c>
      <c r="G2">
        <v>10</v>
      </c>
      <c r="H2">
        <v>13</v>
      </c>
      <c r="I2">
        <v>13</v>
      </c>
      <c r="J2">
        <v>16</v>
      </c>
      <c r="K2">
        <v>14</v>
      </c>
      <c r="L2">
        <v>17</v>
      </c>
      <c r="M2">
        <v>9</v>
      </c>
      <c r="N2">
        <v>8</v>
      </c>
      <c r="O2">
        <v>7</v>
      </c>
      <c r="P2">
        <v>6</v>
      </c>
      <c r="Q2">
        <v>2</v>
      </c>
      <c r="R2">
        <v>0</v>
      </c>
      <c r="S2">
        <v>1</v>
      </c>
      <c r="T2">
        <v>6</v>
      </c>
      <c r="U2">
        <v>6</v>
      </c>
      <c r="V2">
        <v>6</v>
      </c>
      <c r="W2">
        <v>5</v>
      </c>
      <c r="X2">
        <v>6</v>
      </c>
      <c r="Y2">
        <v>4</v>
      </c>
      <c r="Z2">
        <v>1</v>
      </c>
      <c r="AA2">
        <v>8</v>
      </c>
    </row>
    <row r="3" spans="1:27" x14ac:dyDescent="0.2">
      <c r="A3" t="s">
        <v>17</v>
      </c>
      <c r="B3">
        <v>12</v>
      </c>
      <c r="C3">
        <v>380</v>
      </c>
      <c r="D3">
        <v>699</v>
      </c>
      <c r="E3">
        <v>311</v>
      </c>
      <c r="F3">
        <v>100</v>
      </c>
      <c r="G3">
        <v>45</v>
      </c>
      <c r="H3">
        <v>33</v>
      </c>
      <c r="I3">
        <v>37</v>
      </c>
      <c r="J3">
        <v>39</v>
      </c>
      <c r="K3">
        <v>35</v>
      </c>
      <c r="L3">
        <v>41</v>
      </c>
      <c r="M3">
        <v>16</v>
      </c>
      <c r="N3">
        <v>26</v>
      </c>
      <c r="O3">
        <v>24</v>
      </c>
      <c r="P3">
        <v>37</v>
      </c>
      <c r="Q3">
        <v>14</v>
      </c>
      <c r="R3">
        <v>18</v>
      </c>
      <c r="S3">
        <v>24</v>
      </c>
      <c r="T3">
        <v>29</v>
      </c>
      <c r="U3">
        <v>18</v>
      </c>
      <c r="V3">
        <v>29</v>
      </c>
      <c r="W3">
        <v>20</v>
      </c>
      <c r="X3">
        <v>21</v>
      </c>
      <c r="Y3">
        <v>11</v>
      </c>
      <c r="Z3">
        <v>21</v>
      </c>
      <c r="AA3">
        <v>99</v>
      </c>
    </row>
    <row r="4" spans="1:27" x14ac:dyDescent="0.2">
      <c r="A4" t="s">
        <v>18</v>
      </c>
      <c r="B4">
        <v>51</v>
      </c>
      <c r="C4">
        <v>449</v>
      </c>
      <c r="D4">
        <v>758</v>
      </c>
      <c r="E4">
        <v>899</v>
      </c>
      <c r="F4">
        <v>625</v>
      </c>
      <c r="G4">
        <v>509</v>
      </c>
      <c r="H4">
        <v>507</v>
      </c>
      <c r="I4">
        <v>677</v>
      </c>
      <c r="J4">
        <v>595</v>
      </c>
      <c r="K4">
        <v>630</v>
      </c>
      <c r="L4">
        <v>874</v>
      </c>
      <c r="M4">
        <v>626</v>
      </c>
      <c r="N4">
        <v>646</v>
      </c>
      <c r="O4">
        <v>637</v>
      </c>
      <c r="P4">
        <v>640</v>
      </c>
      <c r="Q4">
        <v>816</v>
      </c>
      <c r="R4">
        <v>919</v>
      </c>
      <c r="S4">
        <v>845</v>
      </c>
      <c r="T4">
        <v>893</v>
      </c>
      <c r="U4">
        <v>738</v>
      </c>
      <c r="V4">
        <v>638</v>
      </c>
      <c r="W4">
        <v>640</v>
      </c>
      <c r="X4">
        <v>690</v>
      </c>
      <c r="Y4">
        <v>704</v>
      </c>
      <c r="Z4">
        <v>871</v>
      </c>
      <c r="AA4">
        <v>1116</v>
      </c>
    </row>
    <row r="5" spans="1:27" x14ac:dyDescent="0.2">
      <c r="A5" t="s">
        <v>19</v>
      </c>
      <c r="B5">
        <v>63</v>
      </c>
      <c r="C5">
        <v>648</v>
      </c>
      <c r="D5">
        <v>1152</v>
      </c>
      <c r="E5">
        <v>903</v>
      </c>
      <c r="F5">
        <v>704</v>
      </c>
      <c r="G5">
        <v>225</v>
      </c>
      <c r="H5">
        <v>157</v>
      </c>
      <c r="I5">
        <v>301</v>
      </c>
      <c r="J5">
        <v>516</v>
      </c>
      <c r="K5">
        <v>373</v>
      </c>
      <c r="L5">
        <v>704</v>
      </c>
      <c r="M5">
        <v>251</v>
      </c>
      <c r="N5">
        <v>178</v>
      </c>
      <c r="O5">
        <v>225</v>
      </c>
      <c r="P5">
        <v>243</v>
      </c>
      <c r="Q5">
        <v>445</v>
      </c>
      <c r="R5">
        <v>391</v>
      </c>
      <c r="S5">
        <v>821</v>
      </c>
      <c r="T5">
        <v>1197</v>
      </c>
      <c r="U5">
        <v>1453</v>
      </c>
      <c r="V5">
        <v>1335</v>
      </c>
      <c r="W5">
        <v>1377</v>
      </c>
      <c r="X5">
        <v>1151</v>
      </c>
      <c r="Y5">
        <v>1016</v>
      </c>
      <c r="Z5">
        <v>819</v>
      </c>
      <c r="AA5">
        <v>1243</v>
      </c>
    </row>
    <row r="6" spans="1:27" x14ac:dyDescent="0.2">
      <c r="A6" t="s">
        <v>20</v>
      </c>
      <c r="B6">
        <v>40</v>
      </c>
      <c r="C6">
        <v>351</v>
      </c>
      <c r="D6">
        <v>1354</v>
      </c>
      <c r="E6">
        <v>1699</v>
      </c>
      <c r="F6">
        <v>801</v>
      </c>
      <c r="G6">
        <v>504</v>
      </c>
      <c r="H6">
        <v>364</v>
      </c>
      <c r="I6">
        <v>371</v>
      </c>
      <c r="J6">
        <v>276</v>
      </c>
      <c r="K6">
        <v>220</v>
      </c>
      <c r="L6">
        <v>320</v>
      </c>
      <c r="M6">
        <v>190</v>
      </c>
      <c r="N6">
        <v>115</v>
      </c>
      <c r="O6">
        <v>93</v>
      </c>
      <c r="P6">
        <v>97</v>
      </c>
      <c r="Q6">
        <v>90</v>
      </c>
      <c r="R6">
        <v>150</v>
      </c>
      <c r="S6">
        <v>146</v>
      </c>
      <c r="T6">
        <v>144</v>
      </c>
      <c r="U6">
        <v>146</v>
      </c>
      <c r="V6">
        <v>127</v>
      </c>
      <c r="W6">
        <v>128</v>
      </c>
      <c r="X6">
        <v>153</v>
      </c>
      <c r="Y6">
        <v>152</v>
      </c>
      <c r="Z6">
        <v>209</v>
      </c>
      <c r="AA6">
        <v>443</v>
      </c>
    </row>
    <row r="7" spans="1:27" x14ac:dyDescent="0.2">
      <c r="A7" t="s">
        <v>22</v>
      </c>
      <c r="B7">
        <v>1031</v>
      </c>
      <c r="C7">
        <v>1624</v>
      </c>
      <c r="D7">
        <v>3125</v>
      </c>
      <c r="E7">
        <v>3874</v>
      </c>
      <c r="F7">
        <v>3195</v>
      </c>
      <c r="G7">
        <v>4343</v>
      </c>
      <c r="H7">
        <v>5635</v>
      </c>
      <c r="I7">
        <v>7888</v>
      </c>
      <c r="J7">
        <v>6958</v>
      </c>
      <c r="K7">
        <v>6719</v>
      </c>
      <c r="L7">
        <v>10435</v>
      </c>
      <c r="M7">
        <v>6336</v>
      </c>
      <c r="N7">
        <v>7294</v>
      </c>
      <c r="O7">
        <v>7551</v>
      </c>
      <c r="P7">
        <v>8337</v>
      </c>
      <c r="Q7">
        <v>10881</v>
      </c>
      <c r="R7">
        <v>12627</v>
      </c>
      <c r="S7">
        <v>11935</v>
      </c>
      <c r="T7">
        <v>14262</v>
      </c>
      <c r="U7">
        <v>13280</v>
      </c>
      <c r="V7">
        <v>11384</v>
      </c>
      <c r="W7">
        <v>11401</v>
      </c>
      <c r="X7">
        <v>12219</v>
      </c>
      <c r="Y7">
        <v>11639</v>
      </c>
      <c r="Z7">
        <v>11055</v>
      </c>
      <c r="AA7">
        <v>12154</v>
      </c>
    </row>
    <row r="8" spans="1:27" x14ac:dyDescent="0.2">
      <c r="A8" t="s">
        <v>21</v>
      </c>
      <c r="B8">
        <v>181</v>
      </c>
      <c r="C8">
        <v>426</v>
      </c>
      <c r="D8">
        <v>566</v>
      </c>
      <c r="E8">
        <v>2756</v>
      </c>
      <c r="F8">
        <v>2467</v>
      </c>
      <c r="G8">
        <v>2212</v>
      </c>
      <c r="H8">
        <v>1950</v>
      </c>
      <c r="I8">
        <v>2369</v>
      </c>
      <c r="J8">
        <v>2591</v>
      </c>
      <c r="K8">
        <v>1979</v>
      </c>
      <c r="L8">
        <v>3438</v>
      </c>
      <c r="M8">
        <v>2538</v>
      </c>
      <c r="N8">
        <v>2513</v>
      </c>
      <c r="O8">
        <v>2138</v>
      </c>
      <c r="P8">
        <v>2578</v>
      </c>
      <c r="Q8">
        <v>2957</v>
      </c>
      <c r="R8">
        <v>3368</v>
      </c>
      <c r="S8">
        <v>3276</v>
      </c>
      <c r="T8">
        <v>3217</v>
      </c>
      <c r="U8">
        <v>2956</v>
      </c>
      <c r="V8">
        <v>2279</v>
      </c>
      <c r="W8">
        <v>2464</v>
      </c>
      <c r="X8">
        <v>2798</v>
      </c>
      <c r="Y8">
        <v>2931</v>
      </c>
      <c r="Z8">
        <v>3474</v>
      </c>
      <c r="AA8">
        <v>6676</v>
      </c>
    </row>
    <row r="9" spans="1:27" x14ac:dyDescent="0.2">
      <c r="A9" t="s">
        <v>23</v>
      </c>
      <c r="B9">
        <f>SUM(B2:B8)</f>
        <v>1380</v>
      </c>
      <c r="C9">
        <f t="shared" ref="C9:E9" si="0">SUM(C2:C8)</f>
        <v>3881</v>
      </c>
      <c r="D9">
        <f t="shared" si="0"/>
        <v>7670</v>
      </c>
      <c r="E9">
        <f t="shared" si="0"/>
        <v>10465</v>
      </c>
      <c r="F9">
        <f t="shared" ref="F9" si="1">SUM(F2:F8)</f>
        <v>7902</v>
      </c>
      <c r="G9">
        <f t="shared" ref="G9" si="2">SUM(G2:G8)</f>
        <v>7848</v>
      </c>
      <c r="H9">
        <f t="shared" ref="H9" si="3">SUM(H2:H8)</f>
        <v>8659</v>
      </c>
      <c r="I9">
        <f t="shared" ref="I9" si="4">SUM(I2:I8)</f>
        <v>11656</v>
      </c>
      <c r="J9">
        <f t="shared" ref="J9" si="5">SUM(J2:J8)</f>
        <v>10991</v>
      </c>
      <c r="K9">
        <f t="shared" ref="K9:L9" si="6">SUM(K2:K8)</f>
        <v>9970</v>
      </c>
      <c r="L9">
        <f t="shared" si="6"/>
        <v>15829</v>
      </c>
      <c r="M9">
        <f t="shared" ref="M9" si="7">SUM(M2:M8)</f>
        <v>9966</v>
      </c>
      <c r="N9">
        <f t="shared" ref="N9" si="8">SUM(N2:N8)</f>
        <v>10780</v>
      </c>
      <c r="O9">
        <f t="shared" ref="O9" si="9">SUM(O2:O8)</f>
        <v>10675</v>
      </c>
      <c r="P9">
        <f t="shared" ref="P9" si="10">SUM(P2:P8)</f>
        <v>11938</v>
      </c>
      <c r="Q9">
        <f t="shared" ref="Q9" si="11">SUM(Q2:Q8)</f>
        <v>15205</v>
      </c>
      <c r="R9">
        <f t="shared" ref="R9:S9" si="12">SUM(R2:R8)</f>
        <v>17473</v>
      </c>
      <c r="S9">
        <f t="shared" si="12"/>
        <v>17048</v>
      </c>
      <c r="T9">
        <f t="shared" ref="T9" si="13">SUM(T2:T8)</f>
        <v>19748</v>
      </c>
      <c r="U9">
        <f t="shared" ref="U9" si="14">SUM(U2:U8)</f>
        <v>18597</v>
      </c>
      <c r="V9">
        <f t="shared" ref="V9" si="15">SUM(V2:V8)</f>
        <v>15798</v>
      </c>
      <c r="W9">
        <f t="shared" ref="W9" si="16">SUM(W2:W8)</f>
        <v>16035</v>
      </c>
      <c r="X9">
        <f t="shared" ref="X9" si="17">SUM(X2:X8)</f>
        <v>17038</v>
      </c>
      <c r="Y9">
        <f t="shared" ref="Y9" si="18">SUM(Y2:Y8)</f>
        <v>16457</v>
      </c>
      <c r="Z9">
        <f t="shared" ref="Z9" si="19">SUM(Z2:Z8)</f>
        <v>16450</v>
      </c>
      <c r="AA9">
        <f t="shared" ref="AA9" si="20">SUM(AA2:AA8)</f>
        <v>21739</v>
      </c>
    </row>
    <row r="11" spans="1:27" x14ac:dyDescent="0.2">
      <c r="B11" t="s">
        <v>59</v>
      </c>
      <c r="C11" s="3" t="s">
        <v>70</v>
      </c>
      <c r="D11" s="3" t="s">
        <v>71</v>
      </c>
      <c r="I11" s="7" t="s">
        <v>59</v>
      </c>
      <c r="J11" s="7" t="s">
        <v>70</v>
      </c>
      <c r="K11" s="7" t="s">
        <v>147</v>
      </c>
    </row>
    <row r="12" spans="1:27" x14ac:dyDescent="0.2">
      <c r="B12">
        <v>1990</v>
      </c>
      <c r="C12">
        <v>2</v>
      </c>
      <c r="D12" t="s">
        <v>148</v>
      </c>
      <c r="I12" s="7">
        <v>1990</v>
      </c>
      <c r="J12" s="7">
        <v>128</v>
      </c>
      <c r="K12" s="7">
        <v>0</v>
      </c>
    </row>
    <row r="13" spans="1:27" x14ac:dyDescent="0.2">
      <c r="B13">
        <v>1991</v>
      </c>
      <c r="C13">
        <v>3</v>
      </c>
      <c r="D13" t="s">
        <v>148</v>
      </c>
      <c r="I13" s="7">
        <v>1991</v>
      </c>
      <c r="J13" s="7">
        <v>1483</v>
      </c>
      <c r="K13" s="7">
        <v>0</v>
      </c>
      <c r="P13">
        <v>2004</v>
      </c>
      <c r="Q13">
        <v>2005</v>
      </c>
      <c r="R13">
        <v>2006</v>
      </c>
      <c r="S13">
        <v>2007</v>
      </c>
      <c r="T13">
        <v>2008</v>
      </c>
      <c r="U13">
        <v>2009</v>
      </c>
      <c r="V13">
        <v>2010</v>
      </c>
      <c r="W13">
        <v>2011</v>
      </c>
      <c r="X13">
        <v>2012</v>
      </c>
      <c r="Y13">
        <v>2013</v>
      </c>
      <c r="Z13">
        <v>2014</v>
      </c>
      <c r="AA13">
        <v>2015</v>
      </c>
    </row>
    <row r="14" spans="1:27" x14ac:dyDescent="0.2">
      <c r="A14" t="s">
        <v>37</v>
      </c>
      <c r="B14">
        <v>1992</v>
      </c>
      <c r="C14">
        <v>16</v>
      </c>
      <c r="D14" t="s">
        <v>148</v>
      </c>
      <c r="I14" s="7">
        <v>1992</v>
      </c>
      <c r="J14" s="7">
        <v>2277</v>
      </c>
      <c r="K14" s="7">
        <v>4</v>
      </c>
      <c r="P14">
        <v>199</v>
      </c>
      <c r="Q14">
        <v>316</v>
      </c>
      <c r="R14">
        <v>302</v>
      </c>
      <c r="S14">
        <v>294</v>
      </c>
      <c r="T14">
        <v>358</v>
      </c>
      <c r="U14">
        <v>300</v>
      </c>
      <c r="V14">
        <v>275</v>
      </c>
      <c r="W14">
        <v>217</v>
      </c>
      <c r="X14">
        <v>189</v>
      </c>
      <c r="Y14">
        <v>146</v>
      </c>
      <c r="Z14">
        <v>139</v>
      </c>
      <c r="AA14">
        <v>252</v>
      </c>
    </row>
    <row r="15" spans="1:27" x14ac:dyDescent="0.2">
      <c r="A15" t="s">
        <v>38</v>
      </c>
      <c r="B15">
        <v>1993</v>
      </c>
      <c r="C15">
        <v>23</v>
      </c>
      <c r="D15" t="s">
        <v>148</v>
      </c>
      <c r="I15" s="7">
        <v>1993</v>
      </c>
      <c r="J15" s="7">
        <v>1609</v>
      </c>
      <c r="K15" s="7">
        <v>3</v>
      </c>
      <c r="P15">
        <v>273</v>
      </c>
      <c r="Q15">
        <v>449</v>
      </c>
      <c r="R15">
        <v>423</v>
      </c>
      <c r="S15">
        <v>389</v>
      </c>
      <c r="T15">
        <v>342</v>
      </c>
      <c r="U15">
        <v>468</v>
      </c>
      <c r="V15">
        <v>443</v>
      </c>
      <c r="W15">
        <v>546</v>
      </c>
      <c r="X15">
        <v>405</v>
      </c>
      <c r="Y15">
        <v>566</v>
      </c>
      <c r="Z15">
        <v>367</v>
      </c>
      <c r="AA15">
        <v>833</v>
      </c>
    </row>
    <row r="16" spans="1:27" x14ac:dyDescent="0.2">
      <c r="B16">
        <v>1994</v>
      </c>
      <c r="C16">
        <v>10</v>
      </c>
      <c r="D16" t="s">
        <v>148</v>
      </c>
      <c r="I16" s="7">
        <v>1994</v>
      </c>
      <c r="J16" s="7">
        <v>1489</v>
      </c>
      <c r="K16" s="7">
        <v>1</v>
      </c>
    </row>
    <row r="17" spans="2:11" x14ac:dyDescent="0.2">
      <c r="B17">
        <v>1995</v>
      </c>
      <c r="C17">
        <v>10</v>
      </c>
      <c r="D17" t="s">
        <v>148</v>
      </c>
      <c r="I17" s="7">
        <v>1995</v>
      </c>
      <c r="J17" s="7">
        <v>837</v>
      </c>
      <c r="K17" s="7">
        <v>3</v>
      </c>
    </row>
    <row r="18" spans="2:11" x14ac:dyDescent="0.2">
      <c r="B18">
        <v>1996</v>
      </c>
      <c r="C18">
        <v>13</v>
      </c>
      <c r="D18" t="s">
        <v>148</v>
      </c>
      <c r="I18" s="7">
        <v>1996</v>
      </c>
      <c r="J18" s="7">
        <v>624</v>
      </c>
      <c r="K18" s="7">
        <v>1</v>
      </c>
    </row>
    <row r="19" spans="2:11" x14ac:dyDescent="0.2">
      <c r="B19">
        <v>1997</v>
      </c>
      <c r="C19">
        <v>13</v>
      </c>
      <c r="D19" t="s">
        <v>148</v>
      </c>
      <c r="I19" s="7">
        <v>1997</v>
      </c>
      <c r="J19" s="7">
        <v>790</v>
      </c>
      <c r="K19" s="7">
        <v>1</v>
      </c>
    </row>
    <row r="20" spans="2:11" x14ac:dyDescent="0.2">
      <c r="B20">
        <v>1998</v>
      </c>
      <c r="C20">
        <v>16</v>
      </c>
      <c r="D20" t="s">
        <v>148</v>
      </c>
      <c r="I20" s="7">
        <v>1998</v>
      </c>
      <c r="J20" s="7">
        <v>708</v>
      </c>
      <c r="K20" s="7">
        <v>1</v>
      </c>
    </row>
    <row r="21" spans="2:11" x14ac:dyDescent="0.2">
      <c r="B21">
        <v>1999</v>
      </c>
      <c r="C21">
        <v>14</v>
      </c>
      <c r="D21" t="s">
        <v>148</v>
      </c>
      <c r="I21" s="7">
        <v>1999</v>
      </c>
      <c r="J21" s="7">
        <v>746</v>
      </c>
      <c r="K21" s="7">
        <v>0</v>
      </c>
    </row>
    <row r="22" spans="2:11" x14ac:dyDescent="0.2">
      <c r="B22">
        <v>2000</v>
      </c>
      <c r="C22">
        <v>17</v>
      </c>
      <c r="D22" t="s">
        <v>148</v>
      </c>
      <c r="I22" s="7">
        <v>2000</v>
      </c>
      <c r="J22" s="7">
        <v>998</v>
      </c>
      <c r="K22" s="7">
        <v>2</v>
      </c>
    </row>
    <row r="23" spans="2:11" x14ac:dyDescent="0.2">
      <c r="B23">
        <v>2001</v>
      </c>
      <c r="C23">
        <v>9</v>
      </c>
      <c r="D23" t="s">
        <v>148</v>
      </c>
      <c r="I23" s="7">
        <v>2001</v>
      </c>
      <c r="J23" s="7">
        <v>709</v>
      </c>
      <c r="K23" s="7">
        <v>1</v>
      </c>
    </row>
    <row r="24" spans="2:11" x14ac:dyDescent="0.2">
      <c r="B24">
        <v>2002</v>
      </c>
      <c r="C24">
        <v>8</v>
      </c>
      <c r="D24" t="s">
        <v>148</v>
      </c>
      <c r="I24" s="7">
        <v>2002</v>
      </c>
      <c r="J24" s="7">
        <v>772</v>
      </c>
      <c r="K24" s="7">
        <v>0</v>
      </c>
    </row>
    <row r="25" spans="2:11" x14ac:dyDescent="0.2">
      <c r="B25">
        <v>2003</v>
      </c>
      <c r="C25">
        <v>7</v>
      </c>
      <c r="D25" t="s">
        <v>148</v>
      </c>
      <c r="I25" s="7">
        <v>2003</v>
      </c>
      <c r="J25" s="7">
        <v>759</v>
      </c>
      <c r="K25" s="7">
        <v>1</v>
      </c>
    </row>
    <row r="26" spans="2:11" x14ac:dyDescent="0.2">
      <c r="B26">
        <v>2004</v>
      </c>
      <c r="C26">
        <v>6</v>
      </c>
      <c r="D26" t="s">
        <v>148</v>
      </c>
      <c r="I26" s="7">
        <v>2004</v>
      </c>
      <c r="J26" s="7">
        <v>776</v>
      </c>
      <c r="K26" s="7">
        <v>1</v>
      </c>
    </row>
    <row r="27" spans="2:11" x14ac:dyDescent="0.2">
      <c r="B27">
        <v>2005</v>
      </c>
      <c r="C27">
        <v>2</v>
      </c>
      <c r="D27" t="s">
        <v>148</v>
      </c>
      <c r="I27" s="7">
        <v>2005</v>
      </c>
      <c r="J27" s="7">
        <v>958</v>
      </c>
      <c r="K27" s="7">
        <v>4</v>
      </c>
    </row>
    <row r="28" spans="2:11" x14ac:dyDescent="0.2">
      <c r="B28">
        <v>2006</v>
      </c>
      <c r="C28">
        <v>0</v>
      </c>
      <c r="D28" t="s">
        <v>148</v>
      </c>
      <c r="I28" s="7">
        <v>2006</v>
      </c>
      <c r="J28" s="7">
        <v>1047</v>
      </c>
      <c r="K28" s="7">
        <v>1</v>
      </c>
    </row>
    <row r="29" spans="2:11" x14ac:dyDescent="0.2">
      <c r="B29">
        <v>2007</v>
      </c>
      <c r="C29">
        <v>1</v>
      </c>
      <c r="D29" t="s">
        <v>148</v>
      </c>
      <c r="I29" s="7">
        <v>2007</v>
      </c>
      <c r="J29" s="7">
        <v>980</v>
      </c>
      <c r="K29" s="7">
        <v>1</v>
      </c>
    </row>
    <row r="30" spans="2:11" x14ac:dyDescent="0.2">
      <c r="B30">
        <v>2008</v>
      </c>
      <c r="C30">
        <v>6</v>
      </c>
      <c r="D30" t="s">
        <v>148</v>
      </c>
      <c r="I30" s="7">
        <v>2008</v>
      </c>
      <c r="J30" s="7">
        <v>1042</v>
      </c>
      <c r="K30" s="7">
        <v>2</v>
      </c>
    </row>
    <row r="31" spans="2:11" x14ac:dyDescent="0.2">
      <c r="B31">
        <v>2009</v>
      </c>
      <c r="C31">
        <v>6</v>
      </c>
      <c r="D31" t="s">
        <v>148</v>
      </c>
      <c r="I31" s="7">
        <v>2009</v>
      </c>
      <c r="J31" s="7">
        <v>891</v>
      </c>
      <c r="K31" s="7">
        <v>3</v>
      </c>
    </row>
    <row r="32" spans="2:11" x14ac:dyDescent="0.2">
      <c r="B32">
        <v>2010</v>
      </c>
      <c r="C32">
        <v>6</v>
      </c>
      <c r="D32" t="s">
        <v>148</v>
      </c>
      <c r="I32" s="7">
        <v>2010</v>
      </c>
      <c r="J32" s="7">
        <v>762</v>
      </c>
      <c r="K32" s="7">
        <v>0</v>
      </c>
    </row>
    <row r="33" spans="2:11" x14ac:dyDescent="0.2">
      <c r="B33">
        <v>2011</v>
      </c>
      <c r="C33">
        <v>5</v>
      </c>
      <c r="D33" t="s">
        <v>148</v>
      </c>
      <c r="I33" s="7">
        <v>2011</v>
      </c>
      <c r="J33" s="7">
        <v>755</v>
      </c>
      <c r="K33" s="7">
        <v>2</v>
      </c>
    </row>
    <row r="34" spans="2:11" x14ac:dyDescent="0.2">
      <c r="B34">
        <v>2012</v>
      </c>
      <c r="C34">
        <v>6</v>
      </c>
      <c r="D34" t="s">
        <v>148</v>
      </c>
      <c r="I34" s="7">
        <v>2012</v>
      </c>
      <c r="J34" s="7">
        <v>802</v>
      </c>
      <c r="K34" s="7">
        <v>6</v>
      </c>
    </row>
    <row r="35" spans="2:11" x14ac:dyDescent="0.2">
      <c r="B35">
        <v>2013</v>
      </c>
      <c r="C35">
        <v>4</v>
      </c>
      <c r="D35" t="s">
        <v>148</v>
      </c>
      <c r="I35" s="7">
        <v>2013</v>
      </c>
      <c r="J35" s="7">
        <v>801</v>
      </c>
      <c r="K35" s="7">
        <v>1</v>
      </c>
    </row>
    <row r="36" spans="2:11" x14ac:dyDescent="0.2">
      <c r="B36">
        <v>2014</v>
      </c>
      <c r="C36">
        <v>1</v>
      </c>
      <c r="D36" t="s">
        <v>148</v>
      </c>
      <c r="I36" s="7">
        <v>2014</v>
      </c>
      <c r="J36" s="7">
        <v>990</v>
      </c>
      <c r="K36" s="7">
        <v>4</v>
      </c>
    </row>
    <row r="37" spans="2:11" x14ac:dyDescent="0.2">
      <c r="B37">
        <v>2015</v>
      </c>
      <c r="C37">
        <v>8</v>
      </c>
      <c r="D37" t="s">
        <v>148</v>
      </c>
      <c r="I37" s="7">
        <v>2015</v>
      </c>
      <c r="J37" s="7">
        <v>1408</v>
      </c>
      <c r="K37" s="7">
        <v>2</v>
      </c>
    </row>
    <row r="38" spans="2:11" x14ac:dyDescent="0.2">
      <c r="B38">
        <v>2016</v>
      </c>
      <c r="C38">
        <v>1</v>
      </c>
      <c r="D38" t="s">
        <v>148</v>
      </c>
      <c r="I38" s="7">
        <v>2016</v>
      </c>
      <c r="J38" s="7">
        <v>1600</v>
      </c>
      <c r="K38" s="7">
        <v>3</v>
      </c>
    </row>
    <row r="39" spans="2:11" x14ac:dyDescent="0.2">
      <c r="B39">
        <v>2017</v>
      </c>
      <c r="C39">
        <v>0</v>
      </c>
      <c r="D39" t="s">
        <v>148</v>
      </c>
      <c r="I39" s="7">
        <v>2017</v>
      </c>
      <c r="J39" s="7">
        <v>1054</v>
      </c>
      <c r="K39" s="7">
        <v>0</v>
      </c>
    </row>
    <row r="40" spans="2:11" x14ac:dyDescent="0.2">
      <c r="B40">
        <v>2018</v>
      </c>
      <c r="C40">
        <v>0</v>
      </c>
      <c r="D40" t="s">
        <v>148</v>
      </c>
      <c r="I40" s="7">
        <v>2018</v>
      </c>
      <c r="J40" s="7">
        <v>1088</v>
      </c>
      <c r="K40" s="7">
        <v>0</v>
      </c>
    </row>
    <row r="41" spans="2:11" x14ac:dyDescent="0.2">
      <c r="B41">
        <v>2019</v>
      </c>
      <c r="C41">
        <v>2</v>
      </c>
      <c r="D41" t="s">
        <v>148</v>
      </c>
      <c r="I41" s="7">
        <v>2019</v>
      </c>
      <c r="J41" s="7">
        <v>925</v>
      </c>
      <c r="K41" s="7">
        <v>1</v>
      </c>
    </row>
    <row r="42" spans="2:11" x14ac:dyDescent="0.2">
      <c r="B42">
        <v>2020</v>
      </c>
      <c r="C42">
        <v>1</v>
      </c>
      <c r="D42" t="s">
        <v>148</v>
      </c>
      <c r="I42" s="7">
        <v>2020</v>
      </c>
      <c r="J42" s="7">
        <v>1023</v>
      </c>
      <c r="K42" s="7">
        <v>4</v>
      </c>
    </row>
    <row r="43" spans="2:11" x14ac:dyDescent="0.2">
      <c r="B43">
        <v>2021</v>
      </c>
      <c r="C43">
        <v>1</v>
      </c>
      <c r="D43" t="s">
        <v>148</v>
      </c>
      <c r="I43" s="7">
        <v>2021</v>
      </c>
      <c r="J43" s="7">
        <v>945</v>
      </c>
      <c r="K43" s="7">
        <v>1</v>
      </c>
    </row>
    <row r="44" spans="2:11" x14ac:dyDescent="0.2">
      <c r="B44">
        <v>2022</v>
      </c>
      <c r="C44">
        <v>0</v>
      </c>
      <c r="D44" t="s">
        <v>148</v>
      </c>
      <c r="I44" s="7"/>
      <c r="J44" s="7"/>
      <c r="K44" s="7"/>
    </row>
    <row r="45" spans="2:11" x14ac:dyDescent="0.2">
      <c r="B45">
        <v>1990</v>
      </c>
      <c r="C45">
        <v>12</v>
      </c>
      <c r="D45" t="s">
        <v>72</v>
      </c>
      <c r="K45">
        <f>SUM(K12:K43)</f>
        <v>54</v>
      </c>
    </row>
    <row r="46" spans="2:11" x14ac:dyDescent="0.2">
      <c r="B46">
        <v>1991</v>
      </c>
      <c r="C46">
        <v>380</v>
      </c>
      <c r="D46" t="s">
        <v>72</v>
      </c>
    </row>
    <row r="47" spans="2:11" x14ac:dyDescent="0.2">
      <c r="B47">
        <v>1992</v>
      </c>
      <c r="C47">
        <v>699</v>
      </c>
      <c r="D47" t="s">
        <v>72</v>
      </c>
    </row>
    <row r="48" spans="2:11" x14ac:dyDescent="0.2">
      <c r="B48">
        <v>1993</v>
      </c>
      <c r="C48">
        <v>311</v>
      </c>
      <c r="D48" t="s">
        <v>72</v>
      </c>
    </row>
    <row r="49" spans="2:4" x14ac:dyDescent="0.2">
      <c r="B49">
        <v>1994</v>
      </c>
      <c r="C49">
        <v>100</v>
      </c>
      <c r="D49" t="s">
        <v>72</v>
      </c>
    </row>
    <row r="50" spans="2:4" x14ac:dyDescent="0.2">
      <c r="B50">
        <v>1995</v>
      </c>
      <c r="C50">
        <v>45</v>
      </c>
      <c r="D50" t="s">
        <v>72</v>
      </c>
    </row>
    <row r="51" spans="2:4" x14ac:dyDescent="0.2">
      <c r="B51">
        <v>1996</v>
      </c>
      <c r="C51">
        <v>33</v>
      </c>
      <c r="D51" t="s">
        <v>72</v>
      </c>
    </row>
    <row r="52" spans="2:4" x14ac:dyDescent="0.2">
      <c r="B52">
        <v>1997</v>
      </c>
      <c r="C52">
        <v>37</v>
      </c>
      <c r="D52" t="s">
        <v>72</v>
      </c>
    </row>
    <row r="53" spans="2:4" x14ac:dyDescent="0.2">
      <c r="B53">
        <v>1998</v>
      </c>
      <c r="C53">
        <v>39</v>
      </c>
      <c r="D53" t="s">
        <v>72</v>
      </c>
    </row>
    <row r="54" spans="2:4" x14ac:dyDescent="0.2">
      <c r="B54">
        <v>1999</v>
      </c>
      <c r="C54">
        <v>35</v>
      </c>
      <c r="D54" t="s">
        <v>72</v>
      </c>
    </row>
    <row r="55" spans="2:4" x14ac:dyDescent="0.2">
      <c r="B55">
        <v>2000</v>
      </c>
      <c r="C55">
        <v>41</v>
      </c>
      <c r="D55" t="s">
        <v>72</v>
      </c>
    </row>
    <row r="56" spans="2:4" x14ac:dyDescent="0.2">
      <c r="B56">
        <v>2001</v>
      </c>
      <c r="C56">
        <v>16</v>
      </c>
      <c r="D56" t="s">
        <v>72</v>
      </c>
    </row>
    <row r="57" spans="2:4" x14ac:dyDescent="0.2">
      <c r="B57">
        <v>2002</v>
      </c>
      <c r="C57">
        <v>26</v>
      </c>
      <c r="D57" t="s">
        <v>72</v>
      </c>
    </row>
    <row r="58" spans="2:4" x14ac:dyDescent="0.2">
      <c r="B58">
        <v>2003</v>
      </c>
      <c r="C58">
        <v>24</v>
      </c>
      <c r="D58" t="s">
        <v>72</v>
      </c>
    </row>
    <row r="59" spans="2:4" x14ac:dyDescent="0.2">
      <c r="B59">
        <v>2004</v>
      </c>
      <c r="C59">
        <v>37</v>
      </c>
      <c r="D59" t="s">
        <v>72</v>
      </c>
    </row>
    <row r="60" spans="2:4" x14ac:dyDescent="0.2">
      <c r="B60">
        <v>2005</v>
      </c>
      <c r="C60">
        <v>14</v>
      </c>
      <c r="D60" t="s">
        <v>72</v>
      </c>
    </row>
    <row r="61" spans="2:4" x14ac:dyDescent="0.2">
      <c r="B61">
        <v>2006</v>
      </c>
      <c r="C61">
        <v>18</v>
      </c>
      <c r="D61" t="s">
        <v>72</v>
      </c>
    </row>
    <row r="62" spans="2:4" x14ac:dyDescent="0.2">
      <c r="B62">
        <v>2007</v>
      </c>
      <c r="C62">
        <v>24</v>
      </c>
      <c r="D62" t="s">
        <v>72</v>
      </c>
    </row>
    <row r="63" spans="2:4" x14ac:dyDescent="0.2">
      <c r="B63">
        <v>2008</v>
      </c>
      <c r="C63">
        <v>29</v>
      </c>
      <c r="D63" t="s">
        <v>72</v>
      </c>
    </row>
    <row r="64" spans="2:4" x14ac:dyDescent="0.2">
      <c r="B64">
        <v>2009</v>
      </c>
      <c r="C64">
        <v>18</v>
      </c>
      <c r="D64" t="s">
        <v>72</v>
      </c>
    </row>
    <row r="65" spans="2:4" x14ac:dyDescent="0.2">
      <c r="B65">
        <v>2010</v>
      </c>
      <c r="C65">
        <v>29</v>
      </c>
      <c r="D65" t="s">
        <v>72</v>
      </c>
    </row>
    <row r="66" spans="2:4" x14ac:dyDescent="0.2">
      <c r="B66">
        <v>2011</v>
      </c>
      <c r="C66">
        <v>20</v>
      </c>
      <c r="D66" t="s">
        <v>72</v>
      </c>
    </row>
    <row r="67" spans="2:4" x14ac:dyDescent="0.2">
      <c r="B67">
        <v>2012</v>
      </c>
      <c r="C67">
        <v>21</v>
      </c>
      <c r="D67" t="s">
        <v>72</v>
      </c>
    </row>
    <row r="68" spans="2:4" x14ac:dyDescent="0.2">
      <c r="B68">
        <v>2013</v>
      </c>
      <c r="C68">
        <v>11</v>
      </c>
      <c r="D68" t="s">
        <v>72</v>
      </c>
    </row>
    <row r="69" spans="2:4" x14ac:dyDescent="0.2">
      <c r="B69">
        <v>2014</v>
      </c>
      <c r="C69">
        <v>21</v>
      </c>
      <c r="D69" t="s">
        <v>72</v>
      </c>
    </row>
    <row r="70" spans="2:4" x14ac:dyDescent="0.2">
      <c r="B70">
        <v>2015</v>
      </c>
      <c r="C70">
        <v>99</v>
      </c>
      <c r="D70" t="s">
        <v>72</v>
      </c>
    </row>
    <row r="71" spans="2:4" x14ac:dyDescent="0.2">
      <c r="B71">
        <v>2016</v>
      </c>
      <c r="C71">
        <v>113</v>
      </c>
      <c r="D71" t="s">
        <v>72</v>
      </c>
    </row>
    <row r="72" spans="2:4" x14ac:dyDescent="0.2">
      <c r="B72">
        <v>2017</v>
      </c>
      <c r="C72">
        <v>42</v>
      </c>
      <c r="D72" t="s">
        <v>72</v>
      </c>
    </row>
    <row r="73" spans="2:4" x14ac:dyDescent="0.2">
      <c r="B73">
        <v>2018</v>
      </c>
      <c r="C73">
        <v>11</v>
      </c>
      <c r="D73" t="s">
        <v>72</v>
      </c>
    </row>
    <row r="74" spans="2:4" x14ac:dyDescent="0.2">
      <c r="B74">
        <v>2019</v>
      </c>
      <c r="C74">
        <v>6</v>
      </c>
      <c r="D74" t="s">
        <v>72</v>
      </c>
    </row>
    <row r="75" spans="2:4" x14ac:dyDescent="0.2">
      <c r="B75">
        <v>2020</v>
      </c>
      <c r="C75">
        <v>25</v>
      </c>
      <c r="D75" t="s">
        <v>72</v>
      </c>
    </row>
    <row r="76" spans="2:4" x14ac:dyDescent="0.2">
      <c r="B76">
        <v>2021</v>
      </c>
      <c r="C76">
        <v>11</v>
      </c>
      <c r="D76" t="s">
        <v>72</v>
      </c>
    </row>
    <row r="77" spans="2:4" x14ac:dyDescent="0.2">
      <c r="B77">
        <v>2022</v>
      </c>
      <c r="C77">
        <v>18</v>
      </c>
      <c r="D77" t="s">
        <v>72</v>
      </c>
    </row>
    <row r="78" spans="2:4" x14ac:dyDescent="0.2">
      <c r="B78">
        <v>1990</v>
      </c>
      <c r="C78">
        <v>51</v>
      </c>
      <c r="D78" t="s">
        <v>73</v>
      </c>
    </row>
    <row r="79" spans="2:4" x14ac:dyDescent="0.2">
      <c r="B79">
        <v>1991</v>
      </c>
      <c r="C79">
        <v>449</v>
      </c>
      <c r="D79" t="s">
        <v>73</v>
      </c>
    </row>
    <row r="80" spans="2:4" x14ac:dyDescent="0.2">
      <c r="B80">
        <v>1992</v>
      </c>
      <c r="C80">
        <v>758</v>
      </c>
      <c r="D80" t="s">
        <v>73</v>
      </c>
    </row>
    <row r="81" spans="2:4" x14ac:dyDescent="0.2">
      <c r="B81">
        <v>1993</v>
      </c>
      <c r="C81">
        <v>899</v>
      </c>
      <c r="D81" t="s">
        <v>73</v>
      </c>
    </row>
    <row r="82" spans="2:4" x14ac:dyDescent="0.2">
      <c r="B82">
        <v>1994</v>
      </c>
      <c r="C82">
        <v>625</v>
      </c>
      <c r="D82" t="s">
        <v>73</v>
      </c>
    </row>
    <row r="83" spans="2:4" x14ac:dyDescent="0.2">
      <c r="B83">
        <v>1995</v>
      </c>
      <c r="C83">
        <v>509</v>
      </c>
      <c r="D83" t="s">
        <v>73</v>
      </c>
    </row>
    <row r="84" spans="2:4" x14ac:dyDescent="0.2">
      <c r="B84">
        <v>1996</v>
      </c>
      <c r="C84">
        <v>507</v>
      </c>
      <c r="D84" t="s">
        <v>73</v>
      </c>
    </row>
    <row r="85" spans="2:4" x14ac:dyDescent="0.2">
      <c r="B85">
        <v>1997</v>
      </c>
      <c r="C85">
        <v>677</v>
      </c>
      <c r="D85" t="s">
        <v>73</v>
      </c>
    </row>
    <row r="86" spans="2:4" x14ac:dyDescent="0.2">
      <c r="B86">
        <v>1998</v>
      </c>
      <c r="C86">
        <v>595</v>
      </c>
      <c r="D86" t="s">
        <v>73</v>
      </c>
    </row>
    <row r="87" spans="2:4" x14ac:dyDescent="0.2">
      <c r="B87">
        <v>1999</v>
      </c>
      <c r="C87">
        <v>630</v>
      </c>
      <c r="D87" t="s">
        <v>73</v>
      </c>
    </row>
    <row r="88" spans="2:4" x14ac:dyDescent="0.2">
      <c r="B88">
        <v>2000</v>
      </c>
      <c r="C88">
        <v>874</v>
      </c>
      <c r="D88" t="s">
        <v>73</v>
      </c>
    </row>
    <row r="89" spans="2:4" x14ac:dyDescent="0.2">
      <c r="B89">
        <v>2001</v>
      </c>
      <c r="C89">
        <v>626</v>
      </c>
      <c r="D89" t="s">
        <v>73</v>
      </c>
    </row>
    <row r="90" spans="2:4" x14ac:dyDescent="0.2">
      <c r="B90">
        <v>2002</v>
      </c>
      <c r="C90">
        <v>646</v>
      </c>
      <c r="D90" t="s">
        <v>73</v>
      </c>
    </row>
    <row r="91" spans="2:4" x14ac:dyDescent="0.2">
      <c r="B91">
        <v>2003</v>
      </c>
      <c r="C91">
        <v>637</v>
      </c>
      <c r="D91" t="s">
        <v>73</v>
      </c>
    </row>
    <row r="92" spans="2:4" x14ac:dyDescent="0.2">
      <c r="B92">
        <v>2004</v>
      </c>
      <c r="C92">
        <v>640</v>
      </c>
      <c r="D92" t="s">
        <v>73</v>
      </c>
    </row>
    <row r="93" spans="2:4" x14ac:dyDescent="0.2">
      <c r="B93">
        <v>2005</v>
      </c>
      <c r="C93">
        <v>816</v>
      </c>
      <c r="D93" t="s">
        <v>73</v>
      </c>
    </row>
    <row r="94" spans="2:4" x14ac:dyDescent="0.2">
      <c r="B94">
        <v>2006</v>
      </c>
      <c r="C94">
        <v>919</v>
      </c>
      <c r="D94" t="s">
        <v>73</v>
      </c>
    </row>
    <row r="95" spans="2:4" x14ac:dyDescent="0.2">
      <c r="B95">
        <v>2007</v>
      </c>
      <c r="C95">
        <v>845</v>
      </c>
      <c r="D95" t="s">
        <v>73</v>
      </c>
    </row>
    <row r="96" spans="2:4" x14ac:dyDescent="0.2">
      <c r="B96">
        <v>2008</v>
      </c>
      <c r="C96">
        <v>893</v>
      </c>
      <c r="D96" t="s">
        <v>73</v>
      </c>
    </row>
    <row r="97" spans="2:5" x14ac:dyDescent="0.2">
      <c r="B97">
        <v>2009</v>
      </c>
      <c r="C97">
        <v>738</v>
      </c>
      <c r="D97" t="s">
        <v>73</v>
      </c>
    </row>
    <row r="98" spans="2:5" x14ac:dyDescent="0.2">
      <c r="B98">
        <v>2010</v>
      </c>
      <c r="C98">
        <v>638</v>
      </c>
      <c r="D98" t="s">
        <v>73</v>
      </c>
    </row>
    <row r="99" spans="2:5" x14ac:dyDescent="0.2">
      <c r="B99">
        <v>2011</v>
      </c>
      <c r="C99">
        <v>640</v>
      </c>
      <c r="D99" t="s">
        <v>73</v>
      </c>
    </row>
    <row r="100" spans="2:5" x14ac:dyDescent="0.2">
      <c r="B100">
        <v>2012</v>
      </c>
      <c r="C100">
        <v>690</v>
      </c>
      <c r="D100" t="s">
        <v>73</v>
      </c>
    </row>
    <row r="101" spans="2:5" x14ac:dyDescent="0.2">
      <c r="B101">
        <v>2013</v>
      </c>
      <c r="C101">
        <v>704</v>
      </c>
      <c r="D101" t="s">
        <v>73</v>
      </c>
    </row>
    <row r="102" spans="2:5" x14ac:dyDescent="0.2">
      <c r="B102">
        <v>2014</v>
      </c>
      <c r="C102">
        <v>871</v>
      </c>
      <c r="D102" t="s">
        <v>73</v>
      </c>
    </row>
    <row r="103" spans="2:5" x14ac:dyDescent="0.2">
      <c r="B103">
        <v>2015</v>
      </c>
      <c r="C103">
        <v>1116</v>
      </c>
      <c r="D103" t="s">
        <v>73</v>
      </c>
    </row>
    <row r="104" spans="2:5" x14ac:dyDescent="0.2">
      <c r="B104">
        <v>2016</v>
      </c>
      <c r="C104">
        <v>1313</v>
      </c>
      <c r="D104" t="s">
        <v>73</v>
      </c>
    </row>
    <row r="105" spans="2:5" x14ac:dyDescent="0.2">
      <c r="B105">
        <v>2017</v>
      </c>
      <c r="C105">
        <v>904</v>
      </c>
      <c r="D105" t="s">
        <v>73</v>
      </c>
    </row>
    <row r="106" spans="2:5" x14ac:dyDescent="0.2">
      <c r="B106">
        <v>2018</v>
      </c>
      <c r="C106">
        <v>938</v>
      </c>
      <c r="D106" t="s">
        <v>73</v>
      </c>
    </row>
    <row r="107" spans="2:5" x14ac:dyDescent="0.2">
      <c r="B107">
        <v>2019</v>
      </c>
      <c r="C107">
        <v>781</v>
      </c>
      <c r="D107" t="s">
        <v>73</v>
      </c>
    </row>
    <row r="108" spans="2:5" x14ac:dyDescent="0.2">
      <c r="B108">
        <v>2020</v>
      </c>
      <c r="C108">
        <v>842</v>
      </c>
      <c r="D108" t="s">
        <v>73</v>
      </c>
    </row>
    <row r="109" spans="2:5" x14ac:dyDescent="0.2">
      <c r="B109">
        <v>2021</v>
      </c>
      <c r="C109">
        <v>783</v>
      </c>
      <c r="D109" t="s">
        <v>73</v>
      </c>
    </row>
    <row r="110" spans="2:5" x14ac:dyDescent="0.2">
      <c r="B110">
        <v>2022</v>
      </c>
      <c r="C110">
        <v>879</v>
      </c>
      <c r="D110" t="s">
        <v>73</v>
      </c>
    </row>
    <row r="111" spans="2:5" x14ac:dyDescent="0.2">
      <c r="B111">
        <v>1990</v>
      </c>
      <c r="C111">
        <v>63</v>
      </c>
      <c r="D111" t="s">
        <v>154</v>
      </c>
      <c r="E111" t="s">
        <v>74</v>
      </c>
    </row>
    <row r="112" spans="2:5" x14ac:dyDescent="0.2">
      <c r="B112">
        <v>1991</v>
      </c>
      <c r="C112">
        <v>648</v>
      </c>
      <c r="D112" t="s">
        <v>154</v>
      </c>
    </row>
    <row r="113" spans="2:4" x14ac:dyDescent="0.2">
      <c r="B113">
        <v>1992</v>
      </c>
      <c r="C113">
        <v>1152</v>
      </c>
      <c r="D113" t="s">
        <v>154</v>
      </c>
    </row>
    <row r="114" spans="2:4" x14ac:dyDescent="0.2">
      <c r="B114">
        <v>1993</v>
      </c>
      <c r="C114">
        <v>903</v>
      </c>
      <c r="D114" t="s">
        <v>154</v>
      </c>
    </row>
    <row r="115" spans="2:4" x14ac:dyDescent="0.2">
      <c r="B115">
        <v>1994</v>
      </c>
      <c r="C115">
        <v>704</v>
      </c>
      <c r="D115" t="s">
        <v>154</v>
      </c>
    </row>
    <row r="116" spans="2:4" x14ac:dyDescent="0.2">
      <c r="B116">
        <v>1995</v>
      </c>
      <c r="C116">
        <v>225</v>
      </c>
      <c r="D116" t="s">
        <v>154</v>
      </c>
    </row>
    <row r="117" spans="2:4" x14ac:dyDescent="0.2">
      <c r="B117">
        <v>1996</v>
      </c>
      <c r="C117">
        <v>157</v>
      </c>
      <c r="D117" t="s">
        <v>154</v>
      </c>
    </row>
    <row r="118" spans="2:4" x14ac:dyDescent="0.2">
      <c r="B118">
        <v>1997</v>
      </c>
      <c r="C118">
        <v>301</v>
      </c>
      <c r="D118" t="s">
        <v>154</v>
      </c>
    </row>
    <row r="119" spans="2:4" x14ac:dyDescent="0.2">
      <c r="B119">
        <v>1998</v>
      </c>
      <c r="C119">
        <v>516</v>
      </c>
      <c r="D119" t="s">
        <v>154</v>
      </c>
    </row>
    <row r="120" spans="2:4" x14ac:dyDescent="0.2">
      <c r="B120">
        <v>1999</v>
      </c>
      <c r="C120">
        <v>373</v>
      </c>
      <c r="D120" t="s">
        <v>154</v>
      </c>
    </row>
    <row r="121" spans="2:4" x14ac:dyDescent="0.2">
      <c r="B121">
        <v>2000</v>
      </c>
      <c r="C121">
        <v>704</v>
      </c>
      <c r="D121" t="s">
        <v>154</v>
      </c>
    </row>
    <row r="122" spans="2:4" x14ac:dyDescent="0.2">
      <c r="B122">
        <v>2001</v>
      </c>
      <c r="C122">
        <v>251</v>
      </c>
      <c r="D122" t="s">
        <v>154</v>
      </c>
    </row>
    <row r="123" spans="2:4" x14ac:dyDescent="0.2">
      <c r="B123">
        <v>2002</v>
      </c>
      <c r="C123">
        <v>178</v>
      </c>
      <c r="D123" t="s">
        <v>154</v>
      </c>
    </row>
    <row r="124" spans="2:4" x14ac:dyDescent="0.2">
      <c r="B124">
        <v>2003</v>
      </c>
      <c r="C124">
        <v>225</v>
      </c>
      <c r="D124" t="s">
        <v>154</v>
      </c>
    </row>
    <row r="125" spans="2:4" x14ac:dyDescent="0.2">
      <c r="B125">
        <v>2004</v>
      </c>
      <c r="C125">
        <v>243</v>
      </c>
      <c r="D125" t="s">
        <v>154</v>
      </c>
    </row>
    <row r="126" spans="2:4" x14ac:dyDescent="0.2">
      <c r="B126">
        <v>2005</v>
      </c>
      <c r="C126">
        <v>445</v>
      </c>
      <c r="D126" t="s">
        <v>154</v>
      </c>
    </row>
    <row r="127" spans="2:4" x14ac:dyDescent="0.2">
      <c r="B127">
        <v>2006</v>
      </c>
      <c r="C127">
        <v>391</v>
      </c>
      <c r="D127" t="s">
        <v>154</v>
      </c>
    </row>
    <row r="128" spans="2:4" x14ac:dyDescent="0.2">
      <c r="B128">
        <v>2007</v>
      </c>
      <c r="C128">
        <v>821</v>
      </c>
      <c r="D128" t="s">
        <v>154</v>
      </c>
    </row>
    <row r="129" spans="2:4" x14ac:dyDescent="0.2">
      <c r="B129">
        <v>2008</v>
      </c>
      <c r="C129">
        <v>1197</v>
      </c>
      <c r="D129" t="s">
        <v>154</v>
      </c>
    </row>
    <row r="130" spans="2:4" x14ac:dyDescent="0.2">
      <c r="B130">
        <v>2009</v>
      </c>
      <c r="C130">
        <v>1453</v>
      </c>
      <c r="D130" t="s">
        <v>154</v>
      </c>
    </row>
    <row r="131" spans="2:4" x14ac:dyDescent="0.2">
      <c r="B131">
        <v>2010</v>
      </c>
      <c r="C131">
        <v>1335</v>
      </c>
      <c r="D131" t="s">
        <v>154</v>
      </c>
    </row>
    <row r="132" spans="2:4" x14ac:dyDescent="0.2">
      <c r="B132">
        <v>2011</v>
      </c>
      <c r="C132">
        <v>1377</v>
      </c>
      <c r="D132" t="s">
        <v>154</v>
      </c>
    </row>
    <row r="133" spans="2:4" x14ac:dyDescent="0.2">
      <c r="B133">
        <v>2012</v>
      </c>
      <c r="C133">
        <v>1151</v>
      </c>
      <c r="D133" t="s">
        <v>154</v>
      </c>
    </row>
    <row r="134" spans="2:4" x14ac:dyDescent="0.2">
      <c r="B134">
        <v>2013</v>
      </c>
      <c r="C134">
        <v>1016</v>
      </c>
      <c r="D134" t="s">
        <v>154</v>
      </c>
    </row>
    <row r="135" spans="2:4" x14ac:dyDescent="0.2">
      <c r="B135">
        <v>2014</v>
      </c>
      <c r="C135">
        <v>819</v>
      </c>
      <c r="D135" t="s">
        <v>154</v>
      </c>
    </row>
    <row r="136" spans="2:4" x14ac:dyDescent="0.2">
      <c r="B136">
        <v>2015</v>
      </c>
      <c r="C136">
        <v>1243</v>
      </c>
      <c r="D136" t="s">
        <v>154</v>
      </c>
    </row>
    <row r="137" spans="2:4" x14ac:dyDescent="0.2">
      <c r="B137">
        <v>2016</v>
      </c>
      <c r="C137">
        <v>1501</v>
      </c>
      <c r="D137" t="s">
        <v>154</v>
      </c>
    </row>
    <row r="138" spans="2:4" x14ac:dyDescent="0.2">
      <c r="B138">
        <v>2017</v>
      </c>
      <c r="C138">
        <v>1317</v>
      </c>
      <c r="D138" t="s">
        <v>154</v>
      </c>
    </row>
    <row r="139" spans="2:4" x14ac:dyDescent="0.2">
      <c r="B139">
        <v>2018</v>
      </c>
      <c r="C139">
        <v>905</v>
      </c>
      <c r="D139" t="s">
        <v>154</v>
      </c>
    </row>
    <row r="140" spans="2:4" x14ac:dyDescent="0.2">
      <c r="B140">
        <v>2019</v>
      </c>
      <c r="C140">
        <v>923</v>
      </c>
      <c r="D140" t="s">
        <v>154</v>
      </c>
    </row>
    <row r="141" spans="2:4" x14ac:dyDescent="0.2">
      <c r="B141">
        <v>2020</v>
      </c>
      <c r="C141">
        <v>880</v>
      </c>
      <c r="D141" t="s">
        <v>154</v>
      </c>
    </row>
    <row r="142" spans="2:4" x14ac:dyDescent="0.2">
      <c r="B142">
        <v>2021</v>
      </c>
      <c r="C142">
        <v>923</v>
      </c>
      <c r="D142" t="s">
        <v>154</v>
      </c>
    </row>
    <row r="143" spans="2:4" x14ac:dyDescent="0.2">
      <c r="B143">
        <v>2022</v>
      </c>
      <c r="C143">
        <v>592</v>
      </c>
      <c r="D143" t="s">
        <v>154</v>
      </c>
    </row>
    <row r="144" spans="2:4" x14ac:dyDescent="0.2">
      <c r="B144">
        <v>1990</v>
      </c>
      <c r="C144">
        <v>40</v>
      </c>
      <c r="D144" t="s">
        <v>75</v>
      </c>
    </row>
    <row r="145" spans="2:4" x14ac:dyDescent="0.2">
      <c r="B145">
        <v>1991</v>
      </c>
      <c r="C145">
        <v>351</v>
      </c>
      <c r="D145" t="s">
        <v>75</v>
      </c>
    </row>
    <row r="146" spans="2:4" x14ac:dyDescent="0.2">
      <c r="B146">
        <v>1992</v>
      </c>
      <c r="C146">
        <v>1354</v>
      </c>
      <c r="D146" t="s">
        <v>75</v>
      </c>
    </row>
    <row r="147" spans="2:4" x14ac:dyDescent="0.2">
      <c r="B147">
        <v>1993</v>
      </c>
      <c r="C147">
        <v>1699</v>
      </c>
      <c r="D147" t="s">
        <v>75</v>
      </c>
    </row>
    <row r="148" spans="2:4" x14ac:dyDescent="0.2">
      <c r="B148">
        <v>1994</v>
      </c>
      <c r="C148">
        <v>801</v>
      </c>
      <c r="D148" t="s">
        <v>75</v>
      </c>
    </row>
    <row r="149" spans="2:4" x14ac:dyDescent="0.2">
      <c r="B149">
        <v>1995</v>
      </c>
      <c r="C149">
        <v>504</v>
      </c>
      <c r="D149" t="s">
        <v>75</v>
      </c>
    </row>
    <row r="150" spans="2:4" x14ac:dyDescent="0.2">
      <c r="B150">
        <v>1996</v>
      </c>
      <c r="C150">
        <v>364</v>
      </c>
      <c r="D150" t="s">
        <v>75</v>
      </c>
    </row>
    <row r="151" spans="2:4" x14ac:dyDescent="0.2">
      <c r="B151">
        <v>1997</v>
      </c>
      <c r="C151">
        <v>371</v>
      </c>
      <c r="D151" t="s">
        <v>75</v>
      </c>
    </row>
    <row r="152" spans="2:4" x14ac:dyDescent="0.2">
      <c r="B152">
        <v>1998</v>
      </c>
      <c r="C152">
        <v>276</v>
      </c>
      <c r="D152" t="s">
        <v>75</v>
      </c>
    </row>
    <row r="153" spans="2:4" x14ac:dyDescent="0.2">
      <c r="B153">
        <v>1999</v>
      </c>
      <c r="C153">
        <v>220</v>
      </c>
      <c r="D153" t="s">
        <v>75</v>
      </c>
    </row>
    <row r="154" spans="2:4" x14ac:dyDescent="0.2">
      <c r="B154">
        <v>2000</v>
      </c>
      <c r="C154">
        <v>320</v>
      </c>
      <c r="D154" t="s">
        <v>75</v>
      </c>
    </row>
    <row r="155" spans="2:4" x14ac:dyDescent="0.2">
      <c r="B155">
        <v>2001</v>
      </c>
      <c r="C155">
        <v>190</v>
      </c>
      <c r="D155" t="s">
        <v>75</v>
      </c>
    </row>
    <row r="156" spans="2:4" x14ac:dyDescent="0.2">
      <c r="B156">
        <v>2002</v>
      </c>
      <c r="C156">
        <v>115</v>
      </c>
      <c r="D156" t="s">
        <v>75</v>
      </c>
    </row>
    <row r="157" spans="2:4" x14ac:dyDescent="0.2">
      <c r="B157">
        <v>2003</v>
      </c>
      <c r="C157">
        <v>93</v>
      </c>
      <c r="D157" t="s">
        <v>75</v>
      </c>
    </row>
    <row r="158" spans="2:4" x14ac:dyDescent="0.2">
      <c r="B158">
        <v>2004</v>
      </c>
      <c r="C158">
        <v>97</v>
      </c>
      <c r="D158" t="s">
        <v>75</v>
      </c>
    </row>
    <row r="159" spans="2:4" x14ac:dyDescent="0.2">
      <c r="B159">
        <v>2005</v>
      </c>
      <c r="C159">
        <v>90</v>
      </c>
      <c r="D159" t="s">
        <v>75</v>
      </c>
    </row>
    <row r="160" spans="2:4" x14ac:dyDescent="0.2">
      <c r="B160">
        <v>2006</v>
      </c>
      <c r="C160">
        <v>150</v>
      </c>
      <c r="D160" t="s">
        <v>75</v>
      </c>
    </row>
    <row r="161" spans="2:4" x14ac:dyDescent="0.2">
      <c r="B161">
        <v>2007</v>
      </c>
      <c r="C161">
        <v>146</v>
      </c>
      <c r="D161" t="s">
        <v>75</v>
      </c>
    </row>
    <row r="162" spans="2:4" x14ac:dyDescent="0.2">
      <c r="B162">
        <v>2008</v>
      </c>
      <c r="C162">
        <v>144</v>
      </c>
      <c r="D162" t="s">
        <v>75</v>
      </c>
    </row>
    <row r="163" spans="2:4" x14ac:dyDescent="0.2">
      <c r="B163">
        <v>2009</v>
      </c>
      <c r="C163">
        <v>146</v>
      </c>
      <c r="D163" t="s">
        <v>75</v>
      </c>
    </row>
    <row r="164" spans="2:4" x14ac:dyDescent="0.2">
      <c r="B164">
        <v>2010</v>
      </c>
      <c r="C164">
        <v>127</v>
      </c>
      <c r="D164" t="s">
        <v>75</v>
      </c>
    </row>
    <row r="165" spans="2:4" x14ac:dyDescent="0.2">
      <c r="B165">
        <v>2011</v>
      </c>
      <c r="C165">
        <v>128</v>
      </c>
      <c r="D165" t="s">
        <v>75</v>
      </c>
    </row>
    <row r="166" spans="2:4" x14ac:dyDescent="0.2">
      <c r="B166">
        <v>2012</v>
      </c>
      <c r="C166">
        <v>153</v>
      </c>
      <c r="D166" t="s">
        <v>75</v>
      </c>
    </row>
    <row r="167" spans="2:4" x14ac:dyDescent="0.2">
      <c r="B167">
        <v>2013</v>
      </c>
      <c r="C167">
        <v>152</v>
      </c>
      <c r="D167" t="s">
        <v>75</v>
      </c>
    </row>
    <row r="168" spans="2:4" x14ac:dyDescent="0.2">
      <c r="B168">
        <v>2014</v>
      </c>
      <c r="C168">
        <v>209</v>
      </c>
      <c r="D168" t="s">
        <v>75</v>
      </c>
    </row>
    <row r="169" spans="2:4" x14ac:dyDescent="0.2">
      <c r="B169">
        <v>2015</v>
      </c>
      <c r="C169">
        <v>443</v>
      </c>
      <c r="D169" t="s">
        <v>75</v>
      </c>
    </row>
    <row r="170" spans="2:4" x14ac:dyDescent="0.2">
      <c r="B170">
        <v>2016</v>
      </c>
      <c r="C170">
        <v>451</v>
      </c>
      <c r="D170" t="s">
        <v>75</v>
      </c>
    </row>
    <row r="171" spans="2:4" x14ac:dyDescent="0.2">
      <c r="B171">
        <v>2017</v>
      </c>
      <c r="C171">
        <v>336</v>
      </c>
      <c r="D171" t="s">
        <v>75</v>
      </c>
    </row>
    <row r="172" spans="2:4" x14ac:dyDescent="0.2">
      <c r="B172">
        <v>2018</v>
      </c>
      <c r="C172">
        <v>352</v>
      </c>
      <c r="D172" t="s">
        <v>75</v>
      </c>
    </row>
    <row r="173" spans="2:4" x14ac:dyDescent="0.2">
      <c r="B173">
        <v>2019</v>
      </c>
      <c r="C173">
        <v>376</v>
      </c>
      <c r="D173" t="s">
        <v>75</v>
      </c>
    </row>
    <row r="174" spans="2:4" x14ac:dyDescent="0.2">
      <c r="B174">
        <v>2020</v>
      </c>
      <c r="C174">
        <v>478</v>
      </c>
      <c r="D174" t="s">
        <v>75</v>
      </c>
    </row>
    <row r="175" spans="2:4" x14ac:dyDescent="0.2">
      <c r="B175">
        <v>2021</v>
      </c>
      <c r="C175">
        <v>425</v>
      </c>
      <c r="D175" t="s">
        <v>75</v>
      </c>
    </row>
    <row r="176" spans="2:4" x14ac:dyDescent="0.2">
      <c r="B176">
        <v>2022</v>
      </c>
      <c r="C176">
        <v>417</v>
      </c>
      <c r="D176" t="s">
        <v>75</v>
      </c>
    </row>
    <row r="177" spans="2:4" x14ac:dyDescent="0.2">
      <c r="B177">
        <v>1990</v>
      </c>
      <c r="C177">
        <v>181</v>
      </c>
      <c r="D177" t="s">
        <v>77</v>
      </c>
    </row>
    <row r="178" spans="2:4" x14ac:dyDescent="0.2">
      <c r="B178">
        <v>1991</v>
      </c>
      <c r="C178">
        <v>426</v>
      </c>
      <c r="D178" t="s">
        <v>77</v>
      </c>
    </row>
    <row r="179" spans="2:4" x14ac:dyDescent="0.2">
      <c r="B179">
        <v>1992</v>
      </c>
      <c r="C179">
        <v>566</v>
      </c>
      <c r="D179" t="s">
        <v>77</v>
      </c>
    </row>
    <row r="180" spans="2:4" x14ac:dyDescent="0.2">
      <c r="B180">
        <v>1993</v>
      </c>
      <c r="C180">
        <v>2756</v>
      </c>
      <c r="D180" t="s">
        <v>77</v>
      </c>
    </row>
    <row r="181" spans="2:4" x14ac:dyDescent="0.2">
      <c r="B181">
        <v>1994</v>
      </c>
      <c r="C181">
        <v>2467</v>
      </c>
      <c r="D181" t="s">
        <v>77</v>
      </c>
    </row>
    <row r="182" spans="2:4" x14ac:dyDescent="0.2">
      <c r="B182">
        <v>1995</v>
      </c>
      <c r="C182">
        <v>2212</v>
      </c>
      <c r="D182" t="s">
        <v>77</v>
      </c>
    </row>
    <row r="183" spans="2:4" x14ac:dyDescent="0.2">
      <c r="B183">
        <v>1996</v>
      </c>
      <c r="C183">
        <v>1950</v>
      </c>
      <c r="D183" t="s">
        <v>77</v>
      </c>
    </row>
    <row r="184" spans="2:4" x14ac:dyDescent="0.2">
      <c r="B184">
        <v>1997</v>
      </c>
      <c r="C184">
        <v>2369</v>
      </c>
      <c r="D184" t="s">
        <v>77</v>
      </c>
    </row>
    <row r="185" spans="2:4" x14ac:dyDescent="0.2">
      <c r="B185">
        <v>1998</v>
      </c>
      <c r="C185">
        <v>2591</v>
      </c>
      <c r="D185" t="s">
        <v>77</v>
      </c>
    </row>
    <row r="186" spans="2:4" x14ac:dyDescent="0.2">
      <c r="B186">
        <v>1999</v>
      </c>
      <c r="C186">
        <v>1979</v>
      </c>
      <c r="D186" t="s">
        <v>77</v>
      </c>
    </row>
    <row r="187" spans="2:4" x14ac:dyDescent="0.2">
      <c r="B187">
        <v>2000</v>
      </c>
      <c r="C187">
        <v>3438</v>
      </c>
      <c r="D187" t="s">
        <v>77</v>
      </c>
    </row>
    <row r="188" spans="2:4" x14ac:dyDescent="0.2">
      <c r="B188">
        <v>2001</v>
      </c>
      <c r="C188">
        <v>2538</v>
      </c>
      <c r="D188" t="s">
        <v>77</v>
      </c>
    </row>
    <row r="189" spans="2:4" x14ac:dyDescent="0.2">
      <c r="B189">
        <v>2002</v>
      </c>
      <c r="C189">
        <v>2513</v>
      </c>
      <c r="D189" t="s">
        <v>77</v>
      </c>
    </row>
    <row r="190" spans="2:4" x14ac:dyDescent="0.2">
      <c r="B190">
        <v>2003</v>
      </c>
      <c r="C190">
        <v>2138</v>
      </c>
      <c r="D190" t="s">
        <v>77</v>
      </c>
    </row>
    <row r="191" spans="2:4" x14ac:dyDescent="0.2">
      <c r="B191">
        <v>2004</v>
      </c>
      <c r="C191">
        <v>2578</v>
      </c>
      <c r="D191" t="s">
        <v>77</v>
      </c>
    </row>
    <row r="192" spans="2:4" x14ac:dyDescent="0.2">
      <c r="B192">
        <v>2005</v>
      </c>
      <c r="C192">
        <v>2957</v>
      </c>
      <c r="D192" t="s">
        <v>77</v>
      </c>
    </row>
    <row r="193" spans="2:4" x14ac:dyDescent="0.2">
      <c r="B193">
        <v>2006</v>
      </c>
      <c r="C193">
        <v>3368</v>
      </c>
      <c r="D193" t="s">
        <v>77</v>
      </c>
    </row>
    <row r="194" spans="2:4" x14ac:dyDescent="0.2">
      <c r="B194">
        <v>2007</v>
      </c>
      <c r="C194">
        <v>3276</v>
      </c>
      <c r="D194" t="s">
        <v>77</v>
      </c>
    </row>
    <row r="195" spans="2:4" x14ac:dyDescent="0.2">
      <c r="B195">
        <v>2008</v>
      </c>
      <c r="C195">
        <v>3217</v>
      </c>
      <c r="D195" t="s">
        <v>77</v>
      </c>
    </row>
    <row r="196" spans="2:4" x14ac:dyDescent="0.2">
      <c r="B196">
        <v>2009</v>
      </c>
      <c r="C196">
        <v>2956</v>
      </c>
      <c r="D196" t="s">
        <v>77</v>
      </c>
    </row>
    <row r="197" spans="2:4" x14ac:dyDescent="0.2">
      <c r="B197">
        <v>2010</v>
      </c>
      <c r="C197">
        <v>2279</v>
      </c>
      <c r="D197" t="s">
        <v>77</v>
      </c>
    </row>
    <row r="198" spans="2:4" x14ac:dyDescent="0.2">
      <c r="B198">
        <v>2011</v>
      </c>
      <c r="C198">
        <v>2464</v>
      </c>
      <c r="D198" t="s">
        <v>77</v>
      </c>
    </row>
    <row r="199" spans="2:4" x14ac:dyDescent="0.2">
      <c r="B199">
        <v>2012</v>
      </c>
      <c r="C199">
        <v>2798</v>
      </c>
      <c r="D199" t="s">
        <v>77</v>
      </c>
    </row>
    <row r="200" spans="2:4" x14ac:dyDescent="0.2">
      <c r="B200">
        <v>2013</v>
      </c>
      <c r="C200">
        <v>2931</v>
      </c>
      <c r="D200" t="s">
        <v>77</v>
      </c>
    </row>
    <row r="201" spans="2:4" x14ac:dyDescent="0.2">
      <c r="B201">
        <v>2014</v>
      </c>
      <c r="C201">
        <v>3474</v>
      </c>
      <c r="D201" t="s">
        <v>77</v>
      </c>
    </row>
    <row r="202" spans="2:4" x14ac:dyDescent="0.2">
      <c r="B202">
        <v>2015</v>
      </c>
      <c r="C202">
        <v>6676</v>
      </c>
      <c r="D202" t="s">
        <v>77</v>
      </c>
    </row>
    <row r="203" spans="2:4" x14ac:dyDescent="0.2">
      <c r="B203">
        <v>2016</v>
      </c>
      <c r="C203">
        <v>6432</v>
      </c>
      <c r="D203" t="s">
        <v>77</v>
      </c>
    </row>
    <row r="204" spans="2:4" x14ac:dyDescent="0.2">
      <c r="B204">
        <v>2017</v>
      </c>
      <c r="C204">
        <v>4861</v>
      </c>
      <c r="D204" t="s">
        <v>77</v>
      </c>
    </row>
    <row r="205" spans="2:4" x14ac:dyDescent="0.2">
      <c r="B205">
        <v>2018</v>
      </c>
      <c r="C205">
        <v>4652</v>
      </c>
      <c r="D205" t="s">
        <v>77</v>
      </c>
    </row>
    <row r="206" spans="2:4" x14ac:dyDescent="0.2">
      <c r="B206">
        <v>2019</v>
      </c>
      <c r="C206">
        <v>5067</v>
      </c>
      <c r="D206" t="s">
        <v>77</v>
      </c>
    </row>
    <row r="207" spans="2:4" x14ac:dyDescent="0.2">
      <c r="B207">
        <v>2020</v>
      </c>
      <c r="C207">
        <v>6545</v>
      </c>
      <c r="D207" t="s">
        <v>77</v>
      </c>
    </row>
    <row r="208" spans="2:4" x14ac:dyDescent="0.2">
      <c r="B208">
        <v>2021</v>
      </c>
      <c r="C208">
        <v>6034</v>
      </c>
      <c r="D208" t="s">
        <v>77</v>
      </c>
    </row>
    <row r="209" spans="2:4" x14ac:dyDescent="0.2">
      <c r="B209">
        <v>2022</v>
      </c>
      <c r="C209">
        <v>5907</v>
      </c>
      <c r="D209" t="s">
        <v>77</v>
      </c>
    </row>
    <row r="210" spans="2:4" x14ac:dyDescent="0.2">
      <c r="B210">
        <v>1990</v>
      </c>
      <c r="C210">
        <v>1031</v>
      </c>
      <c r="D210" t="s">
        <v>76</v>
      </c>
    </row>
    <row r="211" spans="2:4" x14ac:dyDescent="0.2">
      <c r="B211">
        <v>1991</v>
      </c>
      <c r="C211">
        <v>1624</v>
      </c>
      <c r="D211" t="s">
        <v>76</v>
      </c>
    </row>
    <row r="212" spans="2:4" x14ac:dyDescent="0.2">
      <c r="B212">
        <v>1992</v>
      </c>
      <c r="C212">
        <v>3125</v>
      </c>
      <c r="D212" t="s">
        <v>76</v>
      </c>
    </row>
    <row r="213" spans="2:4" x14ac:dyDescent="0.2">
      <c r="B213">
        <v>1993</v>
      </c>
      <c r="C213">
        <v>2874</v>
      </c>
      <c r="D213" t="s">
        <v>76</v>
      </c>
    </row>
    <row r="214" spans="2:4" x14ac:dyDescent="0.2">
      <c r="B214">
        <v>1994</v>
      </c>
      <c r="C214">
        <v>3195</v>
      </c>
      <c r="D214" t="s">
        <v>76</v>
      </c>
    </row>
    <row r="215" spans="2:4" x14ac:dyDescent="0.2">
      <c r="B215">
        <v>1995</v>
      </c>
      <c r="C215">
        <v>4343</v>
      </c>
      <c r="D215" t="s">
        <v>76</v>
      </c>
    </row>
    <row r="216" spans="2:4" x14ac:dyDescent="0.2">
      <c r="B216">
        <v>1996</v>
      </c>
      <c r="C216">
        <v>5635</v>
      </c>
      <c r="D216" t="s">
        <v>76</v>
      </c>
    </row>
    <row r="217" spans="2:4" x14ac:dyDescent="0.2">
      <c r="B217">
        <v>1997</v>
      </c>
      <c r="C217">
        <v>7888</v>
      </c>
      <c r="D217" t="s">
        <v>76</v>
      </c>
    </row>
    <row r="218" spans="2:4" x14ac:dyDescent="0.2">
      <c r="B218">
        <v>1998</v>
      </c>
      <c r="C218">
        <v>6958</v>
      </c>
      <c r="D218" t="s">
        <v>76</v>
      </c>
    </row>
    <row r="219" spans="2:4" x14ac:dyDescent="0.2">
      <c r="B219">
        <v>1999</v>
      </c>
      <c r="C219">
        <v>6719</v>
      </c>
      <c r="D219" t="s">
        <v>76</v>
      </c>
    </row>
    <row r="220" spans="2:4" x14ac:dyDescent="0.2">
      <c r="B220">
        <v>2000</v>
      </c>
      <c r="C220">
        <v>10435</v>
      </c>
      <c r="D220" t="s">
        <v>76</v>
      </c>
    </row>
    <row r="221" spans="2:4" x14ac:dyDescent="0.2">
      <c r="B221">
        <v>2001</v>
      </c>
      <c r="C221">
        <v>6336</v>
      </c>
      <c r="D221" t="s">
        <v>76</v>
      </c>
    </row>
    <row r="222" spans="2:4" x14ac:dyDescent="0.2">
      <c r="B222">
        <v>2002</v>
      </c>
      <c r="C222">
        <v>7294</v>
      </c>
      <c r="D222" t="s">
        <v>76</v>
      </c>
    </row>
    <row r="223" spans="2:4" x14ac:dyDescent="0.2">
      <c r="B223">
        <v>2003</v>
      </c>
      <c r="C223">
        <v>7551</v>
      </c>
      <c r="D223" t="s">
        <v>76</v>
      </c>
    </row>
    <row r="224" spans="2:4" x14ac:dyDescent="0.2">
      <c r="B224">
        <v>2004</v>
      </c>
      <c r="C224">
        <v>8337</v>
      </c>
      <c r="D224" t="s">
        <v>76</v>
      </c>
    </row>
    <row r="225" spans="2:4" x14ac:dyDescent="0.2">
      <c r="B225">
        <v>2005</v>
      </c>
      <c r="C225">
        <v>10881</v>
      </c>
      <c r="D225" t="s">
        <v>76</v>
      </c>
    </row>
    <row r="226" spans="2:4" x14ac:dyDescent="0.2">
      <c r="B226">
        <v>2006</v>
      </c>
      <c r="C226">
        <v>12627</v>
      </c>
      <c r="D226" t="s">
        <v>76</v>
      </c>
    </row>
    <row r="227" spans="2:4" x14ac:dyDescent="0.2">
      <c r="B227">
        <v>2007</v>
      </c>
      <c r="C227">
        <v>11935</v>
      </c>
      <c r="D227" t="s">
        <v>76</v>
      </c>
    </row>
    <row r="228" spans="2:4" x14ac:dyDescent="0.2">
      <c r="B228">
        <v>2008</v>
      </c>
      <c r="C228">
        <v>14262</v>
      </c>
      <c r="D228" t="s">
        <v>76</v>
      </c>
    </row>
    <row r="229" spans="2:4" x14ac:dyDescent="0.2">
      <c r="B229">
        <v>2009</v>
      </c>
      <c r="C229">
        <v>13280</v>
      </c>
      <c r="D229" t="s">
        <v>76</v>
      </c>
    </row>
    <row r="230" spans="2:4" x14ac:dyDescent="0.2">
      <c r="B230">
        <v>2010</v>
      </c>
      <c r="C230">
        <v>11384</v>
      </c>
      <c r="D230" t="s">
        <v>76</v>
      </c>
    </row>
    <row r="231" spans="2:4" x14ac:dyDescent="0.2">
      <c r="B231">
        <v>2011</v>
      </c>
      <c r="C231">
        <v>11401</v>
      </c>
      <c r="D231" t="s">
        <v>76</v>
      </c>
    </row>
    <row r="232" spans="2:4" x14ac:dyDescent="0.2">
      <c r="B232">
        <v>2012</v>
      </c>
      <c r="C232">
        <v>12219</v>
      </c>
      <c r="D232" t="s">
        <v>76</v>
      </c>
    </row>
    <row r="233" spans="2:4" x14ac:dyDescent="0.2">
      <c r="B233">
        <v>2013</v>
      </c>
      <c r="C233">
        <v>11639</v>
      </c>
      <c r="D233" t="s">
        <v>76</v>
      </c>
    </row>
    <row r="234" spans="2:4" x14ac:dyDescent="0.2">
      <c r="B234">
        <v>2014</v>
      </c>
      <c r="C234">
        <v>11055</v>
      </c>
      <c r="D234" t="s">
        <v>76</v>
      </c>
    </row>
    <row r="235" spans="2:4" x14ac:dyDescent="0.2">
      <c r="B235">
        <v>2015</v>
      </c>
      <c r="C235">
        <v>12154</v>
      </c>
      <c r="D235" t="s">
        <v>76</v>
      </c>
    </row>
    <row r="236" spans="2:4" x14ac:dyDescent="0.2">
      <c r="B236">
        <v>2016</v>
      </c>
      <c r="C236">
        <v>12476</v>
      </c>
      <c r="D236" t="s">
        <v>76</v>
      </c>
    </row>
    <row r="237" spans="2:4" x14ac:dyDescent="0.2">
      <c r="B237">
        <v>2017</v>
      </c>
      <c r="C237">
        <v>11894</v>
      </c>
      <c r="D237" t="s">
        <v>76</v>
      </c>
    </row>
    <row r="238" spans="2:4" x14ac:dyDescent="0.2">
      <c r="B238">
        <v>2018</v>
      </c>
      <c r="C238">
        <v>12404</v>
      </c>
      <c r="D238" t="s">
        <v>76</v>
      </c>
    </row>
    <row r="239" spans="2:4" x14ac:dyDescent="0.2">
      <c r="B239">
        <v>2019</v>
      </c>
      <c r="C239">
        <v>13988</v>
      </c>
      <c r="D239" t="s">
        <v>76</v>
      </c>
    </row>
    <row r="240" spans="2:4" x14ac:dyDescent="0.2">
      <c r="B240">
        <v>2020</v>
      </c>
      <c r="C240">
        <v>13425</v>
      </c>
      <c r="D240" t="s">
        <v>76</v>
      </c>
    </row>
    <row r="241" spans="2:4" x14ac:dyDescent="0.2">
      <c r="B241">
        <v>2021</v>
      </c>
      <c r="C241">
        <v>11866</v>
      </c>
      <c r="D241" t="s">
        <v>76</v>
      </c>
    </row>
    <row r="242" spans="2:4" x14ac:dyDescent="0.2">
      <c r="B242">
        <v>2022</v>
      </c>
      <c r="C242">
        <v>13026</v>
      </c>
      <c r="D242" t="s">
        <v>76</v>
      </c>
    </row>
  </sheetData>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5"/>
  <sheetViews>
    <sheetView workbookViewId="0">
      <pane xSplit="1" topLeftCell="B1" activePane="topRight" state="frozen"/>
      <selection pane="topRight" activeCell="D33" sqref="D33"/>
    </sheetView>
  </sheetViews>
  <sheetFormatPr baseColWidth="10" defaultRowHeight="16" x14ac:dyDescent="0.2"/>
  <cols>
    <col min="1" max="1" width="15.6640625" bestFit="1" customWidth="1"/>
    <col min="2" max="7" width="11.33203125" bestFit="1" customWidth="1"/>
    <col min="8" max="10" width="12.83203125" bestFit="1" customWidth="1"/>
    <col min="11" max="15" width="11.33203125" bestFit="1" customWidth="1"/>
  </cols>
  <sheetData>
    <row r="1" spans="1:15" x14ac:dyDescent="0.2">
      <c r="A1" t="s">
        <v>39</v>
      </c>
      <c r="B1">
        <v>2002</v>
      </c>
      <c r="C1">
        <v>2003</v>
      </c>
      <c r="D1">
        <v>2004</v>
      </c>
      <c r="E1">
        <v>2005</v>
      </c>
      <c r="F1">
        <v>2006</v>
      </c>
      <c r="G1">
        <v>2007</v>
      </c>
      <c r="H1">
        <v>2008</v>
      </c>
      <c r="I1">
        <v>2009</v>
      </c>
      <c r="J1">
        <v>2010</v>
      </c>
      <c r="K1">
        <v>2011</v>
      </c>
      <c r="L1">
        <v>2012</v>
      </c>
      <c r="M1">
        <v>2013</v>
      </c>
      <c r="N1">
        <v>2014</v>
      </c>
      <c r="O1">
        <v>2015</v>
      </c>
    </row>
    <row r="2" spans="1:15" x14ac:dyDescent="0.2">
      <c r="A2" t="s">
        <v>40</v>
      </c>
      <c r="B2" s="1">
        <v>228136.55</v>
      </c>
      <c r="C2" s="1">
        <v>370420.49</v>
      </c>
      <c r="D2" s="1">
        <v>718099.89</v>
      </c>
      <c r="E2" s="1">
        <v>627246.55000000005</v>
      </c>
      <c r="F2" s="1">
        <v>726455</v>
      </c>
      <c r="G2" s="1">
        <v>611274</v>
      </c>
      <c r="H2" s="1">
        <v>985722</v>
      </c>
      <c r="I2" s="1">
        <v>1983947</v>
      </c>
      <c r="J2" s="1">
        <v>1264677</v>
      </c>
      <c r="K2" s="1">
        <v>648980</v>
      </c>
      <c r="L2" s="1">
        <v>646843</v>
      </c>
      <c r="M2" s="1">
        <v>605208</v>
      </c>
      <c r="N2" s="1">
        <v>480602</v>
      </c>
      <c r="O2" s="1">
        <v>376420</v>
      </c>
    </row>
    <row r="3" spans="1:15" x14ac:dyDescent="0.2">
      <c r="A3" t="s">
        <v>41</v>
      </c>
      <c r="B3" s="1">
        <v>203336.54</v>
      </c>
      <c r="C3" s="1">
        <v>342802.51</v>
      </c>
      <c r="D3" s="1">
        <v>738333.36</v>
      </c>
      <c r="E3" s="1">
        <v>766958.34</v>
      </c>
      <c r="F3" s="1">
        <v>707598</v>
      </c>
      <c r="G3" s="1">
        <v>661856</v>
      </c>
      <c r="H3" s="1">
        <v>1068364</v>
      </c>
      <c r="I3" s="1">
        <v>2041149</v>
      </c>
      <c r="J3" s="1">
        <v>1666639</v>
      </c>
      <c r="K3" s="1">
        <v>434507</v>
      </c>
      <c r="L3" s="1">
        <v>462450</v>
      </c>
      <c r="M3" s="1">
        <v>444935</v>
      </c>
      <c r="N3" s="1">
        <v>455403</v>
      </c>
      <c r="O3" s="1">
        <v>344287</v>
      </c>
    </row>
    <row r="4" spans="1:15" x14ac:dyDescent="0.2">
      <c r="A4" t="s">
        <v>42</v>
      </c>
      <c r="B4" s="1">
        <v>36268.589999999997</v>
      </c>
      <c r="C4" s="1">
        <v>97727.01</v>
      </c>
      <c r="D4" s="1">
        <v>104150.59</v>
      </c>
      <c r="E4" s="1">
        <v>78467.92</v>
      </c>
      <c r="F4" s="1">
        <v>107380</v>
      </c>
      <c r="G4" s="1">
        <v>80113</v>
      </c>
      <c r="H4" s="1">
        <v>122653</v>
      </c>
      <c r="I4" s="1">
        <v>215104</v>
      </c>
      <c r="J4" s="1">
        <v>104711</v>
      </c>
      <c r="K4" s="1">
        <v>74395</v>
      </c>
      <c r="L4" s="1">
        <v>62634</v>
      </c>
      <c r="M4" s="1">
        <v>118398</v>
      </c>
      <c r="N4" s="1">
        <v>80315</v>
      </c>
      <c r="O4" s="1">
        <v>61922</v>
      </c>
    </row>
    <row r="5" spans="1:15" x14ac:dyDescent="0.2">
      <c r="A5" t="s">
        <v>43</v>
      </c>
      <c r="B5" s="1">
        <v>0</v>
      </c>
      <c r="C5" s="1">
        <v>38294.6</v>
      </c>
      <c r="D5" s="1">
        <v>61951.65</v>
      </c>
      <c r="E5" s="1">
        <v>130980.77</v>
      </c>
      <c r="F5" s="1">
        <v>142789</v>
      </c>
      <c r="G5" s="1">
        <v>165704</v>
      </c>
      <c r="H5" s="1">
        <v>288680</v>
      </c>
      <c r="I5" s="1">
        <v>576542</v>
      </c>
      <c r="J5" s="1">
        <v>859960</v>
      </c>
      <c r="K5" s="1">
        <v>615171</v>
      </c>
      <c r="L5" s="1">
        <v>419017</v>
      </c>
      <c r="M5" s="1">
        <v>314508</v>
      </c>
      <c r="N5" s="1">
        <v>251226</v>
      </c>
      <c r="O5" s="1">
        <v>200697</v>
      </c>
    </row>
    <row r="23" spans="1:27" x14ac:dyDescent="0.2">
      <c r="B23">
        <v>1990</v>
      </c>
      <c r="C23">
        <v>1991</v>
      </c>
      <c r="D23">
        <v>1992</v>
      </c>
      <c r="E23">
        <v>1993</v>
      </c>
      <c r="F23">
        <v>1994</v>
      </c>
      <c r="G23">
        <v>1995</v>
      </c>
      <c r="J23">
        <v>1998</v>
      </c>
      <c r="K23">
        <v>1999</v>
      </c>
      <c r="M23">
        <v>2001</v>
      </c>
      <c r="N23">
        <v>2002</v>
      </c>
      <c r="O23">
        <v>2003</v>
      </c>
      <c r="P23">
        <v>2004</v>
      </c>
      <c r="Q23">
        <v>2005</v>
      </c>
      <c r="R23">
        <v>2006</v>
      </c>
      <c r="S23">
        <v>2007</v>
      </c>
      <c r="T23">
        <v>2008</v>
      </c>
      <c r="U23">
        <v>2009</v>
      </c>
      <c r="V23">
        <v>2010</v>
      </c>
      <c r="W23">
        <v>2011</v>
      </c>
      <c r="X23">
        <v>2012</v>
      </c>
      <c r="Y23">
        <v>2013</v>
      </c>
      <c r="Z23">
        <v>2014</v>
      </c>
      <c r="AA23">
        <v>2015</v>
      </c>
    </row>
    <row r="24" spans="1:27" x14ac:dyDescent="0.2">
      <c r="A24" t="s">
        <v>44</v>
      </c>
      <c r="B24">
        <v>1000</v>
      </c>
      <c r="C24">
        <v>1000</v>
      </c>
      <c r="D24">
        <v>1000</v>
      </c>
      <c r="E24">
        <v>1000</v>
      </c>
      <c r="F24">
        <v>2000</v>
      </c>
      <c r="G24">
        <v>700</v>
      </c>
      <c r="J24">
        <v>1100</v>
      </c>
      <c r="K24">
        <v>1353</v>
      </c>
      <c r="M24">
        <v>2173</v>
      </c>
      <c r="N24">
        <v>3847</v>
      </c>
      <c r="O24">
        <v>5737</v>
      </c>
      <c r="P24">
        <v>7916</v>
      </c>
      <c r="Q24">
        <v>6281</v>
      </c>
      <c r="R24">
        <v>9297</v>
      </c>
      <c r="S24">
        <v>8604</v>
      </c>
      <c r="T24">
        <v>9801</v>
      </c>
      <c r="U24">
        <v>12632</v>
      </c>
      <c r="V24">
        <v>10256</v>
      </c>
      <c r="W24">
        <v>7651</v>
      </c>
      <c r="X24">
        <v>4872</v>
      </c>
      <c r="Y24">
        <v>4220</v>
      </c>
      <c r="Z24">
        <v>2992</v>
      </c>
      <c r="AA24">
        <v>500</v>
      </c>
    </row>
    <row r="25" spans="1:27" x14ac:dyDescent="0.2">
      <c r="A25" t="s">
        <v>45</v>
      </c>
      <c r="B25">
        <v>1000</v>
      </c>
    </row>
  </sheetData>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pane xSplit="1" topLeftCell="B1" activePane="topRight" state="frozen"/>
      <selection pane="topRight" activeCell="E19" sqref="E19"/>
    </sheetView>
  </sheetViews>
  <sheetFormatPr baseColWidth="10" defaultRowHeight="16" x14ac:dyDescent="0.2"/>
  <cols>
    <col min="1" max="1" width="13.83203125" bestFit="1" customWidth="1"/>
  </cols>
  <sheetData>
    <row r="1" spans="1:6" x14ac:dyDescent="0.2">
      <c r="A1" t="s">
        <v>59</v>
      </c>
      <c r="B1" t="s">
        <v>60</v>
      </c>
    </row>
    <row r="2" spans="1:6" x14ac:dyDescent="0.2">
      <c r="A2">
        <v>1994</v>
      </c>
      <c r="B2">
        <v>10963</v>
      </c>
    </row>
    <row r="3" spans="1:6" x14ac:dyDescent="0.2">
      <c r="A3">
        <v>1995</v>
      </c>
      <c r="B3">
        <v>11333</v>
      </c>
    </row>
    <row r="4" spans="1:6" x14ac:dyDescent="0.2">
      <c r="A4">
        <v>1996</v>
      </c>
      <c r="B4">
        <v>11719</v>
      </c>
    </row>
    <row r="5" spans="1:6" x14ac:dyDescent="0.2">
      <c r="A5">
        <v>1997</v>
      </c>
      <c r="B5">
        <v>12712</v>
      </c>
    </row>
    <row r="6" spans="1:6" x14ac:dyDescent="0.2">
      <c r="A6">
        <v>1998</v>
      </c>
      <c r="B6">
        <v>13436</v>
      </c>
    </row>
    <row r="7" spans="1:6" x14ac:dyDescent="0.2">
      <c r="A7">
        <v>1999</v>
      </c>
      <c r="B7">
        <v>22144</v>
      </c>
      <c r="F7" t="s">
        <v>56</v>
      </c>
    </row>
    <row r="8" spans="1:6" x14ac:dyDescent="0.2">
      <c r="A8">
        <v>2000</v>
      </c>
      <c r="B8">
        <v>45820</v>
      </c>
    </row>
    <row r="9" spans="1:6" x14ac:dyDescent="0.2">
      <c r="A9">
        <v>2001</v>
      </c>
      <c r="B9">
        <v>50905</v>
      </c>
      <c r="F9" t="s">
        <v>55</v>
      </c>
    </row>
    <row r="10" spans="1:6" x14ac:dyDescent="0.2">
      <c r="A10">
        <v>2002</v>
      </c>
      <c r="B10">
        <v>51886</v>
      </c>
    </row>
    <row r="11" spans="1:6" x14ac:dyDescent="0.2">
      <c r="A11">
        <v>2003</v>
      </c>
      <c r="B11">
        <v>46748</v>
      </c>
    </row>
    <row r="12" spans="1:6" x14ac:dyDescent="0.2">
      <c r="A12">
        <v>2004</v>
      </c>
      <c r="B12">
        <v>50281</v>
      </c>
    </row>
    <row r="13" spans="1:6" x14ac:dyDescent="0.2">
      <c r="A13">
        <v>2005</v>
      </c>
      <c r="B13">
        <v>55444</v>
      </c>
    </row>
    <row r="14" spans="1:6" x14ac:dyDescent="0.2">
      <c r="A14">
        <v>2006</v>
      </c>
      <c r="B14">
        <v>57752</v>
      </c>
    </row>
    <row r="15" spans="1:6" x14ac:dyDescent="0.2">
      <c r="A15">
        <v>2007</v>
      </c>
      <c r="B15">
        <v>59520</v>
      </c>
    </row>
    <row r="16" spans="1:6" x14ac:dyDescent="0.2">
      <c r="A16">
        <v>2008</v>
      </c>
      <c r="B16">
        <v>56300</v>
      </c>
    </row>
    <row r="17" spans="1:3" x14ac:dyDescent="0.2">
      <c r="A17">
        <v>2009</v>
      </c>
      <c r="B17">
        <v>53285</v>
      </c>
    </row>
    <row r="18" spans="1:3" x14ac:dyDescent="0.2">
      <c r="A18">
        <v>2010</v>
      </c>
      <c r="B18">
        <v>52504</v>
      </c>
    </row>
    <row r="19" spans="1:3" x14ac:dyDescent="0.2">
      <c r="A19">
        <v>2011</v>
      </c>
      <c r="B19">
        <v>48800</v>
      </c>
    </row>
    <row r="20" spans="1:3" x14ac:dyDescent="0.2">
      <c r="A20">
        <v>2012</v>
      </c>
      <c r="B20">
        <v>45134</v>
      </c>
    </row>
    <row r="21" spans="1:3" x14ac:dyDescent="0.2">
      <c r="A21">
        <v>2013</v>
      </c>
      <c r="B21">
        <v>45000</v>
      </c>
      <c r="C21">
        <v>6</v>
      </c>
    </row>
    <row r="22" spans="1:3" x14ac:dyDescent="0.2">
      <c r="A22">
        <v>2014</v>
      </c>
      <c r="B22">
        <v>48000</v>
      </c>
      <c r="C22">
        <v>4</v>
      </c>
    </row>
    <row r="23" spans="1:3" x14ac:dyDescent="0.2">
      <c r="A23">
        <v>2015</v>
      </c>
      <c r="B23">
        <v>51000</v>
      </c>
      <c r="C23">
        <v>5</v>
      </c>
    </row>
    <row r="24" spans="1:3" x14ac:dyDescent="0.2">
      <c r="A24">
        <v>2016</v>
      </c>
      <c r="C24">
        <v>10</v>
      </c>
    </row>
    <row r="25" spans="1:3" x14ac:dyDescent="0.2">
      <c r="A25">
        <v>2017</v>
      </c>
      <c r="C25">
        <v>21</v>
      </c>
    </row>
    <row r="26" spans="1:3" x14ac:dyDescent="0.2">
      <c r="A26">
        <v>2018</v>
      </c>
      <c r="C26">
        <v>28</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6"/>
  <sheetViews>
    <sheetView topLeftCell="A17" workbookViewId="0">
      <selection activeCell="A24" sqref="A24:C46"/>
    </sheetView>
  </sheetViews>
  <sheetFormatPr baseColWidth="10" defaultRowHeight="16" x14ac:dyDescent="0.2"/>
  <cols>
    <col min="1" max="1" width="15.83203125" bestFit="1" customWidth="1"/>
  </cols>
  <sheetData>
    <row r="1" spans="1:10" x14ac:dyDescent="0.2">
      <c r="A1" t="s">
        <v>61</v>
      </c>
    </row>
    <row r="2" spans="1:10" x14ac:dyDescent="0.2">
      <c r="A2" t="s">
        <v>57</v>
      </c>
      <c r="B2">
        <v>1987</v>
      </c>
      <c r="C2">
        <v>1992</v>
      </c>
      <c r="D2">
        <v>1997</v>
      </c>
      <c r="E2">
        <v>2002</v>
      </c>
      <c r="F2">
        <v>2007</v>
      </c>
      <c r="G2">
        <v>2012</v>
      </c>
      <c r="H2">
        <v>2017</v>
      </c>
    </row>
    <row r="3" spans="1:10" x14ac:dyDescent="0.2">
      <c r="A3" t="s">
        <v>46</v>
      </c>
      <c r="B3">
        <v>110999</v>
      </c>
      <c r="C3">
        <v>227841</v>
      </c>
      <c r="D3">
        <v>65082</v>
      </c>
      <c r="E3">
        <v>178117</v>
      </c>
      <c r="F3">
        <v>153763</v>
      </c>
      <c r="G3">
        <v>267172</v>
      </c>
      <c r="H3">
        <v>99999</v>
      </c>
      <c r="J3" s="2" t="s">
        <v>48</v>
      </c>
    </row>
    <row r="4" spans="1:10" x14ac:dyDescent="0.2">
      <c r="A4" t="s">
        <v>47</v>
      </c>
      <c r="B4">
        <v>1714683</v>
      </c>
      <c r="C4">
        <v>2659698</v>
      </c>
      <c r="D4">
        <v>695914</v>
      </c>
      <c r="E4">
        <v>804608</v>
      </c>
      <c r="F4">
        <v>43087</v>
      </c>
      <c r="G4">
        <v>1777126</v>
      </c>
      <c r="H4">
        <v>1850000</v>
      </c>
    </row>
    <row r="5" spans="1:10" x14ac:dyDescent="0.2">
      <c r="A5" t="s">
        <v>58</v>
      </c>
      <c r="B5">
        <v>98758</v>
      </c>
      <c r="C5">
        <v>205443</v>
      </c>
      <c r="D5">
        <v>498998</v>
      </c>
      <c r="E5">
        <v>968350</v>
      </c>
      <c r="F5">
        <v>2030075</v>
      </c>
      <c r="G5">
        <v>990000</v>
      </c>
      <c r="H5">
        <v>900000</v>
      </c>
    </row>
    <row r="8" spans="1:10" x14ac:dyDescent="0.2">
      <c r="A8" t="s">
        <v>49</v>
      </c>
    </row>
    <row r="9" spans="1:10" x14ac:dyDescent="0.2">
      <c r="A9" t="s">
        <v>57</v>
      </c>
      <c r="B9">
        <v>1990</v>
      </c>
      <c r="C9">
        <v>1995</v>
      </c>
      <c r="D9">
        <v>2000</v>
      </c>
      <c r="E9">
        <v>2005</v>
      </c>
      <c r="F9">
        <v>2010</v>
      </c>
      <c r="G9">
        <v>2015</v>
      </c>
    </row>
    <row r="10" spans="1:10" x14ac:dyDescent="0.2">
      <c r="A10" t="s">
        <v>62</v>
      </c>
      <c r="B10">
        <v>0.102930213709833</v>
      </c>
      <c r="C10">
        <v>0.11224278747591999</v>
      </c>
      <c r="D10">
        <v>0.12378106553267899</v>
      </c>
      <c r="E10">
        <v>0.13798295003993999</v>
      </c>
      <c r="F10">
        <v>0.15204887138753601</v>
      </c>
      <c r="G10">
        <v>0.17465726250517</v>
      </c>
      <c r="I10" s="2" t="s">
        <v>50</v>
      </c>
    </row>
    <row r="11" spans="1:10" x14ac:dyDescent="0.2">
      <c r="A11" t="s">
        <v>47</v>
      </c>
      <c r="B11">
        <v>7.5181275893989402E-2</v>
      </c>
      <c r="C11">
        <v>9.1461104800834206E-2</v>
      </c>
      <c r="D11">
        <v>0.109805597775469</v>
      </c>
      <c r="E11">
        <v>0.12676388329430999</v>
      </c>
      <c r="F11">
        <v>0.144286016089924</v>
      </c>
      <c r="G11">
        <v>0.14879051295323301</v>
      </c>
    </row>
    <row r="12" spans="1:10" x14ac:dyDescent="0.2">
      <c r="A12" t="s">
        <v>58</v>
      </c>
      <c r="B12">
        <v>6.39166261907676E-2</v>
      </c>
      <c r="C12">
        <v>7.1762021104317994E-2</v>
      </c>
      <c r="D12">
        <v>8.03534183597997E-2</v>
      </c>
      <c r="E12">
        <v>9.8424760320592497E-2</v>
      </c>
      <c r="F12">
        <v>0.12125295080970799</v>
      </c>
      <c r="G12">
        <v>0.13200978246274001</v>
      </c>
    </row>
    <row r="15" spans="1:10" x14ac:dyDescent="0.2">
      <c r="A15" t="s">
        <v>51</v>
      </c>
    </row>
    <row r="16" spans="1:10" x14ac:dyDescent="0.2">
      <c r="A16" t="s">
        <v>57</v>
      </c>
      <c r="B16">
        <v>1990</v>
      </c>
      <c r="C16">
        <v>1995</v>
      </c>
      <c r="D16">
        <v>2000</v>
      </c>
      <c r="E16">
        <v>2005</v>
      </c>
      <c r="F16">
        <v>2010</v>
      </c>
      <c r="G16">
        <v>2015</v>
      </c>
    </row>
    <row r="17" spans="1:9" x14ac:dyDescent="0.2">
      <c r="A17" t="s">
        <v>46</v>
      </c>
      <c r="B17">
        <v>793239</v>
      </c>
      <c r="C17">
        <v>894893</v>
      </c>
      <c r="D17">
        <v>996547</v>
      </c>
      <c r="E17">
        <v>1136270</v>
      </c>
      <c r="F17">
        <v>1275992</v>
      </c>
      <c r="G17">
        <v>1492374</v>
      </c>
      <c r="I17" s="2" t="s">
        <v>52</v>
      </c>
    </row>
    <row r="18" spans="1:9" x14ac:dyDescent="0.2">
      <c r="A18" t="s">
        <v>47</v>
      </c>
      <c r="B18">
        <v>5936181</v>
      </c>
      <c r="C18">
        <v>7464406</v>
      </c>
      <c r="D18">
        <v>8992631</v>
      </c>
      <c r="E18">
        <v>10299160</v>
      </c>
      <c r="F18">
        <v>11605690</v>
      </c>
      <c r="G18">
        <v>12005690</v>
      </c>
    </row>
    <row r="19" spans="1:9" x14ac:dyDescent="0.2">
      <c r="A19" t="s">
        <v>58</v>
      </c>
      <c r="B19">
        <v>3650286</v>
      </c>
      <c r="C19">
        <v>4155293</v>
      </c>
      <c r="D19">
        <v>4730165</v>
      </c>
      <c r="E19">
        <v>5926156</v>
      </c>
      <c r="F19">
        <v>7604583</v>
      </c>
      <c r="G19">
        <v>8543120</v>
      </c>
    </row>
    <row r="21" spans="1:9" x14ac:dyDescent="0.2">
      <c r="A21" t="s">
        <v>53</v>
      </c>
    </row>
    <row r="24" spans="1:9" x14ac:dyDescent="0.2">
      <c r="A24" t="s">
        <v>61</v>
      </c>
      <c r="E24" t="s">
        <v>64</v>
      </c>
    </row>
    <row r="25" spans="1:9" x14ac:dyDescent="0.2">
      <c r="A25" t="s">
        <v>59</v>
      </c>
      <c r="B25" t="s">
        <v>63</v>
      </c>
      <c r="C25" t="s">
        <v>57</v>
      </c>
      <c r="E25" t="s">
        <v>59</v>
      </c>
      <c r="F25" t="s">
        <v>65</v>
      </c>
      <c r="G25" t="s">
        <v>57</v>
      </c>
    </row>
    <row r="26" spans="1:9" x14ac:dyDescent="0.2">
      <c r="A26">
        <v>1987</v>
      </c>
      <c r="B26">
        <v>110999</v>
      </c>
      <c r="C26" t="s">
        <v>46</v>
      </c>
      <c r="E26">
        <v>1990</v>
      </c>
      <c r="F26">
        <v>0.102930213709833</v>
      </c>
      <c r="G26" t="s">
        <v>46</v>
      </c>
    </row>
    <row r="27" spans="1:9" x14ac:dyDescent="0.2">
      <c r="A27">
        <v>1992</v>
      </c>
      <c r="B27">
        <v>227841</v>
      </c>
      <c r="C27" t="s">
        <v>46</v>
      </c>
      <c r="E27">
        <v>1995</v>
      </c>
      <c r="F27">
        <v>0.11224278747591999</v>
      </c>
      <c r="G27" t="s">
        <v>46</v>
      </c>
    </row>
    <row r="28" spans="1:9" x14ac:dyDescent="0.2">
      <c r="A28">
        <v>1997</v>
      </c>
      <c r="B28">
        <v>65082</v>
      </c>
      <c r="C28" t="s">
        <v>46</v>
      </c>
      <c r="E28">
        <v>2000</v>
      </c>
      <c r="F28">
        <v>0.12378106553267899</v>
      </c>
      <c r="G28" t="s">
        <v>46</v>
      </c>
    </row>
    <row r="29" spans="1:9" x14ac:dyDescent="0.2">
      <c r="A29">
        <v>2002</v>
      </c>
      <c r="B29">
        <v>178117</v>
      </c>
      <c r="C29" t="s">
        <v>46</v>
      </c>
      <c r="E29">
        <v>2005</v>
      </c>
      <c r="F29">
        <v>0.13798295003993999</v>
      </c>
      <c r="G29" t="s">
        <v>46</v>
      </c>
    </row>
    <row r="30" spans="1:9" x14ac:dyDescent="0.2">
      <c r="A30">
        <v>2007</v>
      </c>
      <c r="B30">
        <v>153763</v>
      </c>
      <c r="C30" t="s">
        <v>46</v>
      </c>
      <c r="E30">
        <v>2010</v>
      </c>
      <c r="F30">
        <v>0.15204887138753601</v>
      </c>
      <c r="G30" t="s">
        <v>46</v>
      </c>
    </row>
    <row r="31" spans="1:9" x14ac:dyDescent="0.2">
      <c r="A31">
        <v>2012</v>
      </c>
      <c r="B31">
        <v>267172</v>
      </c>
      <c r="C31" t="s">
        <v>46</v>
      </c>
      <c r="E31">
        <v>2015</v>
      </c>
      <c r="F31">
        <v>0.17465726250517</v>
      </c>
      <c r="G31" t="s">
        <v>46</v>
      </c>
    </row>
    <row r="32" spans="1:9" x14ac:dyDescent="0.2">
      <c r="A32">
        <v>2017</v>
      </c>
      <c r="B32">
        <v>99999</v>
      </c>
      <c r="C32" t="s">
        <v>46</v>
      </c>
      <c r="E32">
        <v>1990</v>
      </c>
      <c r="F32">
        <v>7.5181275893989402E-2</v>
      </c>
      <c r="G32" t="s">
        <v>47</v>
      </c>
    </row>
    <row r="33" spans="1:7" x14ac:dyDescent="0.2">
      <c r="A33">
        <v>1987</v>
      </c>
      <c r="B33">
        <v>1714683</v>
      </c>
      <c r="C33" t="s">
        <v>47</v>
      </c>
      <c r="E33">
        <v>1995</v>
      </c>
      <c r="F33">
        <v>9.1461104800834206E-2</v>
      </c>
      <c r="G33" t="s">
        <v>47</v>
      </c>
    </row>
    <row r="34" spans="1:7" x14ac:dyDescent="0.2">
      <c r="A34">
        <v>1992</v>
      </c>
      <c r="B34">
        <v>2659698</v>
      </c>
      <c r="C34" t="s">
        <v>47</v>
      </c>
      <c r="E34">
        <v>2000</v>
      </c>
      <c r="F34">
        <v>0.109805597775469</v>
      </c>
      <c r="G34" t="s">
        <v>47</v>
      </c>
    </row>
    <row r="35" spans="1:7" x14ac:dyDescent="0.2">
      <c r="A35">
        <v>1997</v>
      </c>
      <c r="B35">
        <v>695914</v>
      </c>
      <c r="C35" t="s">
        <v>47</v>
      </c>
      <c r="E35">
        <v>2005</v>
      </c>
      <c r="F35">
        <v>0.12676388329430999</v>
      </c>
      <c r="G35" t="s">
        <v>47</v>
      </c>
    </row>
    <row r="36" spans="1:7" x14ac:dyDescent="0.2">
      <c r="A36">
        <v>2002</v>
      </c>
      <c r="B36">
        <v>804608</v>
      </c>
      <c r="C36" t="s">
        <v>47</v>
      </c>
      <c r="E36">
        <v>2010</v>
      </c>
      <c r="F36">
        <v>0.144286016089924</v>
      </c>
      <c r="G36" t="s">
        <v>47</v>
      </c>
    </row>
    <row r="37" spans="1:7" x14ac:dyDescent="0.2">
      <c r="A37">
        <v>2007</v>
      </c>
      <c r="B37">
        <v>43087</v>
      </c>
      <c r="C37" t="s">
        <v>47</v>
      </c>
      <c r="E37">
        <v>2015</v>
      </c>
      <c r="F37">
        <v>0.14879051295323301</v>
      </c>
      <c r="G37" t="s">
        <v>47</v>
      </c>
    </row>
    <row r="38" spans="1:7" x14ac:dyDescent="0.2">
      <c r="A38">
        <v>2012</v>
      </c>
      <c r="B38">
        <v>1777126</v>
      </c>
      <c r="C38" t="s">
        <v>47</v>
      </c>
      <c r="E38">
        <v>1990</v>
      </c>
      <c r="F38">
        <v>6.39166261907676E-2</v>
      </c>
      <c r="G38" t="s">
        <v>58</v>
      </c>
    </row>
    <row r="39" spans="1:7" x14ac:dyDescent="0.2">
      <c r="A39">
        <v>2017</v>
      </c>
      <c r="B39">
        <v>1850000</v>
      </c>
      <c r="C39" t="s">
        <v>47</v>
      </c>
      <c r="E39">
        <v>1995</v>
      </c>
      <c r="F39">
        <v>7.1762021104317994E-2</v>
      </c>
      <c r="G39" t="s">
        <v>58</v>
      </c>
    </row>
    <row r="40" spans="1:7" x14ac:dyDescent="0.2">
      <c r="A40">
        <v>1987</v>
      </c>
      <c r="B40">
        <v>98758</v>
      </c>
      <c r="C40" t="s">
        <v>58</v>
      </c>
      <c r="E40">
        <v>2000</v>
      </c>
      <c r="F40">
        <v>8.03534183597997E-2</v>
      </c>
      <c r="G40" t="s">
        <v>58</v>
      </c>
    </row>
    <row r="41" spans="1:7" x14ac:dyDescent="0.2">
      <c r="A41">
        <v>1992</v>
      </c>
      <c r="B41">
        <v>205443</v>
      </c>
      <c r="C41" t="s">
        <v>58</v>
      </c>
      <c r="E41">
        <v>2005</v>
      </c>
      <c r="F41">
        <v>9.8424760320592497E-2</v>
      </c>
      <c r="G41" t="s">
        <v>58</v>
      </c>
    </row>
    <row r="42" spans="1:7" x14ac:dyDescent="0.2">
      <c r="A42">
        <v>1997</v>
      </c>
      <c r="B42">
        <v>498998</v>
      </c>
      <c r="C42" t="s">
        <v>58</v>
      </c>
      <c r="E42">
        <v>2010</v>
      </c>
      <c r="F42">
        <v>0.12125295080970799</v>
      </c>
      <c r="G42" t="s">
        <v>58</v>
      </c>
    </row>
    <row r="43" spans="1:7" x14ac:dyDescent="0.2">
      <c r="A43">
        <v>2002</v>
      </c>
      <c r="B43">
        <v>968350</v>
      </c>
      <c r="C43" t="s">
        <v>58</v>
      </c>
      <c r="E43">
        <v>2015</v>
      </c>
      <c r="F43">
        <v>0.13200978246274001</v>
      </c>
      <c r="G43" t="s">
        <v>58</v>
      </c>
    </row>
    <row r="44" spans="1:7" x14ac:dyDescent="0.2">
      <c r="A44">
        <v>2007</v>
      </c>
      <c r="B44">
        <v>2030075</v>
      </c>
      <c r="C44" t="s">
        <v>58</v>
      </c>
    </row>
    <row r="45" spans="1:7" x14ac:dyDescent="0.2">
      <c r="A45">
        <v>2012</v>
      </c>
      <c r="B45">
        <v>990000</v>
      </c>
      <c r="C45" t="s">
        <v>58</v>
      </c>
    </row>
    <row r="46" spans="1:7" x14ac:dyDescent="0.2">
      <c r="A46">
        <v>2017</v>
      </c>
      <c r="B46">
        <v>900000</v>
      </c>
      <c r="C46" t="s">
        <v>58</v>
      </c>
    </row>
  </sheetData>
  <hyperlinks>
    <hyperlink ref="J3" r:id="rId1" xr:uid="{00000000-0004-0000-0600-000000000000}"/>
    <hyperlink ref="I10" r:id="rId2" xr:uid="{00000000-0004-0000-0600-000001000000}"/>
    <hyperlink ref="I17" r:id="rId3" xr:uid="{00000000-0004-0000-0600-000002000000}"/>
  </hyperlinks>
  <pageMargins left="0.75" right="0.75" top="1" bottom="1" header="0.5" footer="0.5"/>
  <pageSetup paperSize="9" orientation="portrait" horizontalDpi="4294967292" verticalDpi="4294967292"/>
  <drawing r:id="rId4"/>
  <legacyDrawing r:id="rId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workbookViewId="0">
      <selection activeCell="A5" sqref="A5"/>
    </sheetView>
  </sheetViews>
  <sheetFormatPr baseColWidth="10" defaultRowHeight="16" x14ac:dyDescent="0.2"/>
  <sheetData>
    <row r="1" spans="1:5" x14ac:dyDescent="0.2">
      <c r="A1" t="s">
        <v>57</v>
      </c>
      <c r="B1">
        <v>1990</v>
      </c>
      <c r="C1">
        <v>1999</v>
      </c>
      <c r="D1">
        <v>2008</v>
      </c>
      <c r="E1">
        <v>2017</v>
      </c>
    </row>
    <row r="2" spans="1:5" x14ac:dyDescent="0.2">
      <c r="A2" t="s">
        <v>46</v>
      </c>
      <c r="B2">
        <f>393/1460</f>
        <v>0.2691780821917808</v>
      </c>
      <c r="C2">
        <f>316/1522</f>
        <v>0.2076215505913272</v>
      </c>
      <c r="D2">
        <f>536/1510</f>
        <v>0.35496688741721855</v>
      </c>
      <c r="E2">
        <f>510/1644</f>
        <v>0.31021897810218979</v>
      </c>
    </row>
    <row r="3" spans="1:5" x14ac:dyDescent="0.2">
      <c r="A3" t="s">
        <v>47</v>
      </c>
      <c r="B3">
        <f>1010/3437</f>
        <v>0.29386092522548735</v>
      </c>
      <c r="C3">
        <f>350/2036</f>
        <v>0.17190569744597251</v>
      </c>
      <c r="D3">
        <f>551/2075</f>
        <v>0.26554216867469882</v>
      </c>
      <c r="E3">
        <f>656/5407</f>
        <v>0.12132420935823932</v>
      </c>
    </row>
    <row r="4" spans="1:5" x14ac:dyDescent="0.2">
      <c r="A4" t="s">
        <v>58</v>
      </c>
      <c r="B4">
        <f>300/1484</f>
        <v>0.20215633423180593</v>
      </c>
      <c r="C4">
        <f>207/1000</f>
        <v>0.20699999999999999</v>
      </c>
      <c r="D4">
        <f>310/1561</f>
        <v>0.19859064702114029</v>
      </c>
      <c r="E4">
        <f>186/1788</f>
        <v>0.1040268456375839</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AUS_org</vt:lpstr>
      <vt:lpstr>AUS_crime</vt:lpstr>
      <vt:lpstr>GER_org</vt:lpstr>
      <vt:lpstr>GER_crime</vt:lpstr>
      <vt:lpstr>ENG_org</vt:lpstr>
      <vt:lpstr>ENG_crime</vt:lpstr>
      <vt:lpstr>net_migration</vt:lpstr>
      <vt:lpstr>EVS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Zeller</dc:creator>
  <cp:lastModifiedBy>Zeller, Michael</cp:lastModifiedBy>
  <dcterms:created xsi:type="dcterms:W3CDTF">2019-06-05T14:09:19Z</dcterms:created>
  <dcterms:modified xsi:type="dcterms:W3CDTF">2024-04-22T18:53:15Z</dcterms:modified>
</cp:coreProperties>
</file>