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lkabas\Documents\UTOR-VIRT-DATA-PT-02-2024-U-LOLC\Module 2 - VBA-Scripting\"/>
    </mc:Choice>
  </mc:AlternateContent>
  <bookViews>
    <workbookView xWindow="0" yWindow="0" windowWidth="23040" windowHeight="9192" firstSheet="1" activeTab="3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4" l="1"/>
  <c r="B19" i="4"/>
  <c r="B18" i="4"/>
  <c r="C17" i="4"/>
  <c r="D17" i="4"/>
  <c r="B17" i="4"/>
  <c r="C16" i="4"/>
  <c r="D16" i="4"/>
  <c r="B16" i="4"/>
  <c r="B37" i="4" l="1"/>
  <c r="B35" i="4"/>
  <c r="B36" i="4" s="1"/>
  <c r="B25" i="4"/>
  <c r="B26" i="4"/>
  <c r="B27" i="4"/>
  <c r="B28" i="4"/>
  <c r="B29" i="4"/>
  <c r="B30" i="4"/>
  <c r="B31" i="4"/>
  <c r="B32" i="4"/>
  <c r="B33" i="4"/>
  <c r="B34" i="4"/>
  <c r="B24" i="4"/>
  <c r="B23" i="4"/>
  <c r="B15" i="4"/>
  <c r="G14" i="2" l="1"/>
  <c r="E14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B14" i="3" l="1"/>
  <c r="C14" i="3"/>
  <c r="D15" i="4" l="1"/>
  <c r="D14" i="4"/>
  <c r="B14" i="4"/>
  <c r="C15" i="3"/>
  <c r="B15" i="3"/>
  <c r="C16" i="2"/>
  <c r="B16" i="2"/>
  <c r="C15" i="2"/>
  <c r="C17" i="2" s="1"/>
  <c r="B15" i="2"/>
  <c r="B17" i="2" s="1"/>
  <c r="C14" i="2"/>
  <c r="B14" i="2"/>
  <c r="C15" i="1"/>
  <c r="B15" i="1"/>
  <c r="C14" i="1"/>
  <c r="B14" i="1"/>
  <c r="B18" i="3" l="1"/>
  <c r="B17" i="3"/>
  <c r="C18" i="3"/>
  <c r="C17" i="3"/>
  <c r="E3" i="4"/>
  <c r="E4" i="4"/>
  <c r="E5" i="4"/>
  <c r="E6" i="4"/>
  <c r="E7" i="4"/>
  <c r="E8" i="4"/>
  <c r="E9" i="4"/>
  <c r="E10" i="4"/>
  <c r="E11" i="4"/>
  <c r="E12" i="4"/>
  <c r="E13" i="4"/>
  <c r="E2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<sst xmlns="http://schemas.openxmlformats.org/spreadsheetml/2006/main" count="79" uniqueCount="29">
  <si>
    <t>Month</t>
  </si>
  <si>
    <t>Average High Temp. Austin, Tx (F)</t>
  </si>
  <si>
    <t>Average High Temp. San Francisco, CA (F)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</si>
  <si>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</si>
  <si>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</si>
  <si>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</si>
  <si>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</si>
  <si>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</si>
  <si>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</si>
  <si>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</si>
  <si>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</si>
  <si>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</si>
  <si>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</si>
  <si>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</si>
  <si>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</si>
  <si>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Temp:</t>
  </si>
  <si>
    <t>Temp Variance:</t>
  </si>
  <si>
    <t>Temp Standard Deviation:</t>
  </si>
  <si>
    <t>Manually Calculated SD:</t>
  </si>
  <si>
    <t>Standard Deviation of Temp:</t>
  </si>
  <si>
    <t>Mean + 1SD:</t>
  </si>
  <si>
    <t>Mean - 1SD:</t>
  </si>
  <si>
    <t>Austin Temp Z-Scores</t>
  </si>
  <si>
    <t xml:space="preserve"> San Francisco Temp Z-Scores</t>
  </si>
  <si>
    <t>Difference from average for Austin</t>
  </si>
  <si>
    <t>STDNT Square</t>
  </si>
  <si>
    <t>t-test</t>
  </si>
  <si>
    <t>X -</t>
  </si>
  <si>
    <t>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</si>
</sst>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Border="1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1" fillId="0" borderId="2" xfId="0" applyFont="1" applyBorder="1"/>
    <xf numFmtId="165" fontId="1" fillId="0" borderId="2" xfId="0" applyNumberFormat="1" applyFont="1" applyBorder="1"/>
    <xf numFmtId="0" fontId="0" fillId="0" borderId="0" xfId="0" applyFill="1" applyBorder="1"/>
    <xf numFmtId="165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65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0" fontId="0" fillId="0" borderId="1" xfId="0" applyFont="1" applyFill="1" applyBorder="1"/>
    <xf numFmtId="165" fontId="1" fillId="2" borderId="3" xfId="0" applyNumberFormat="1" applyFont="1" applyFill="1" applyBorder="1"/>
    <xf numFmtId="0" fontId="1" fillId="2" borderId="4" xfId="0" applyFont="1" applyFill="1" applyBorder="1"/>
    <xf numFmtId="165" fontId="1" fillId="2" borderId="4" xfId="0" applyNumberFormat="1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  <xf numFmtId="0" fontId="0" fillId="0" borderId="0" xfId="0" applyFont="1" applyFill="1" applyBorder="1"/>
    <xf numFmtId="165" fontId="2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50" zoomScaleNormal="150" workbookViewId="0">
      <selection activeCell="C13" sqref="A1:C13"/>
    </sheetView>
  </sheetViews>
  <sheetFormatPr defaultColWidth="8.88671875" defaultRowHeight="14.4" x14ac:dyDescent="0.3"/>
  <cols>
    <col min="1" max="1" width="14.33203125" bestFit="1" customWidth="1"/>
    <col min="2" max="2" width="31" bestFit="1" customWidth="1"/>
    <col min="3" max="3" width="37.109375" customWidth="1"/>
    <col min="4" max="13" width="5.6640625" customWidth="1"/>
    <col min="14" max="14" width="4.88671875" customWidth="1"/>
  </cols>
  <sheetData>
    <row r="1" spans="1:14" ht="15" thickBot="1" x14ac:dyDescent="0.35">
      <c r="A1" s="5" t="s">
        <v>0</v>
      </c>
      <c r="B1" s="5" t="s">
        <v>1</v>
      </c>
      <c r="C1" s="5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thickTop="1" x14ac:dyDescent="0.3">
      <c r="A2" s="1" t="s">
        <v>3</v>
      </c>
      <c r="B2" s="4">
        <v>61</v>
      </c>
      <c r="C2" s="4">
        <v>58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t="s">
        <v>4</v>
      </c>
      <c r="B3" s="2">
        <v>65</v>
      </c>
      <c r="C3" s="4">
        <v>61</v>
      </c>
      <c r="D3" s="3"/>
    </row>
    <row r="4" spans="1:14" x14ac:dyDescent="0.3">
      <c r="A4" t="s">
        <v>5</v>
      </c>
      <c r="B4" s="2">
        <v>73</v>
      </c>
      <c r="C4" s="4">
        <v>62</v>
      </c>
      <c r="D4" s="3"/>
    </row>
    <row r="5" spans="1:14" x14ac:dyDescent="0.3">
      <c r="A5" t="s">
        <v>6</v>
      </c>
      <c r="B5" s="2">
        <v>80</v>
      </c>
      <c r="C5" s="4">
        <v>63</v>
      </c>
      <c r="D5" s="3"/>
    </row>
    <row r="6" spans="1:14" x14ac:dyDescent="0.3">
      <c r="A6" t="s">
        <v>7</v>
      </c>
      <c r="B6" s="4">
        <v>86</v>
      </c>
      <c r="C6" s="4">
        <v>64</v>
      </c>
      <c r="D6" s="3"/>
    </row>
    <row r="7" spans="1:14" x14ac:dyDescent="0.3">
      <c r="A7" t="s">
        <v>8</v>
      </c>
      <c r="B7" s="2">
        <v>92</v>
      </c>
      <c r="C7" s="4">
        <v>67</v>
      </c>
      <c r="D7" s="3"/>
    </row>
    <row r="8" spans="1:14" x14ac:dyDescent="0.3">
      <c r="A8" t="s">
        <v>9</v>
      </c>
      <c r="B8" s="2">
        <v>96</v>
      </c>
      <c r="C8" s="4">
        <v>67</v>
      </c>
      <c r="D8" s="3"/>
    </row>
    <row r="9" spans="1:14" x14ac:dyDescent="0.3">
      <c r="A9" t="s">
        <v>10</v>
      </c>
      <c r="B9" s="2">
        <v>96</v>
      </c>
      <c r="C9" s="4">
        <v>68</v>
      </c>
      <c r="D9" s="3"/>
    </row>
    <row r="10" spans="1:14" x14ac:dyDescent="0.3">
      <c r="A10" t="s">
        <v>11</v>
      </c>
      <c r="B10" s="2">
        <v>90</v>
      </c>
      <c r="C10" s="4">
        <v>71</v>
      </c>
      <c r="D10" s="3"/>
    </row>
    <row r="11" spans="1:14" x14ac:dyDescent="0.3">
      <c r="A11" t="s">
        <v>12</v>
      </c>
      <c r="B11" s="2">
        <v>82</v>
      </c>
      <c r="C11" s="4">
        <v>70</v>
      </c>
      <c r="D11" s="3"/>
    </row>
    <row r="12" spans="1:14" x14ac:dyDescent="0.3">
      <c r="A12" t="s">
        <v>13</v>
      </c>
      <c r="B12" s="2">
        <v>71</v>
      </c>
      <c r="C12" s="4">
        <v>64</v>
      </c>
      <c r="D12" s="3"/>
    </row>
    <row r="13" spans="1:14" x14ac:dyDescent="0.3">
      <c r="A13" s="6" t="s">
        <v>14</v>
      </c>
      <c r="B13" s="7">
        <v>63</v>
      </c>
      <c r="C13" s="8">
        <v>58</v>
      </c>
      <c r="D13" s="3"/>
    </row>
    <row r="14" spans="1:14" x14ac:dyDescent="0.3">
      <c r="A14" s="9" t="s">
        <v>15</v>
      </c>
      <c r="B14" s="10">
        <f>AVERAGE(B2:B13)</f>
        <v>79.583333333333329</v>
      </c>
      <c r="C14" s="10">
        <f>AVERAGE(C2:C13)</f>
        <v>64.416666666666671</v>
      </c>
    </row>
    <row r="15" spans="1:14" x14ac:dyDescent="0.3">
      <c r="A15" s="9" t="s">
        <v>16</v>
      </c>
      <c r="B15" s="12">
        <f>_xlfn.VAR.P(B2:B13)</f>
        <v>149.90972222222223</v>
      </c>
      <c r="C15" s="12">
        <f>_xlfn.VAR.P(C2:C13)</f>
        <v>16.909722222222221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D1" sqref="D1"/>
    </sheetView>
  </sheetViews>
  <sheetFormatPr defaultColWidth="8.88671875" defaultRowHeight="14.4" x14ac:dyDescent="0.3"/>
  <cols>
    <col min="1" max="1" width="22.6640625" bestFit="1" customWidth="1"/>
    <col min="2" max="2" width="31" bestFit="1" customWidth="1"/>
    <col min="3" max="3" width="34.77734375" bestFit="1" customWidth="1"/>
    <col min="4" max="4" width="29.77734375" bestFit="1" customWidth="1"/>
    <col min="5" max="5" width="15.21875" customWidth="1"/>
    <col min="6" max="6" width="21.6640625" customWidth="1"/>
    <col min="7" max="7" width="12" bestFit="1" customWidth="1"/>
    <col min="8" max="13" width="5.6640625" customWidth="1"/>
    <col min="14" max="14" width="4.88671875" customWidth="1"/>
  </cols>
  <sheetData>
    <row r="1" spans="1:14" ht="15" thickBot="1" x14ac:dyDescent="0.35">
      <c r="A1" s="5" t="s">
        <v>0</v>
      </c>
      <c r="B1" s="5" t="s">
        <v>1</v>
      </c>
      <c r="C1" s="5" t="s">
        <v>2</v>
      </c>
      <c r="D1" s="22" t="s">
        <v>24</v>
      </c>
      <c r="E1" s="1"/>
      <c r="F1" s="1"/>
      <c r="G1" s="1"/>
      <c r="H1" s="1"/>
      <c r="I1" s="1"/>
      <c r="L1" s="1"/>
      <c r="M1" s="1"/>
    </row>
    <row r="2" spans="1:14" ht="15" thickTop="1" x14ac:dyDescent="0.3">
      <c r="A2" s="1" t="s">
        <v>3</v>
      </c>
      <c r="B2" s="17">
        <v>61</v>
      </c>
      <c r="C2" s="17">
        <v>58</v>
      </c>
      <c r="D2" s="23">
        <f>B2-B14</f>
        <v>-18.583333333333329</v>
      </c>
      <c r="E2" s="24">
        <f>POWER(D2,2)</f>
        <v>345.3402777777776</v>
      </c>
      <c r="F2" s="3"/>
      <c r="G2" s="3"/>
      <c r="H2" s="3"/>
      <c r="I2" s="3"/>
      <c r="L2" s="3"/>
      <c r="M2" s="3"/>
      <c r="N2" s="3"/>
    </row>
    <row r="3" spans="1:14" x14ac:dyDescent="0.3">
      <c r="A3" t="s">
        <v>4</v>
      </c>
      <c r="B3" s="18">
        <v>65</v>
      </c>
      <c r="C3" s="19">
        <v>61</v>
      </c>
      <c r="D3" s="23">
        <f>B3-B14</f>
        <v>-14.583333333333329</v>
      </c>
      <c r="E3" s="24">
        <f t="shared" ref="E3:E13" si="0">POWER(D3,2)</f>
        <v>212.67361111111097</v>
      </c>
    </row>
    <row r="4" spans="1:14" x14ac:dyDescent="0.3">
      <c r="A4" t="s">
        <v>5</v>
      </c>
      <c r="B4" s="18">
        <v>73</v>
      </c>
      <c r="C4" s="19">
        <v>62</v>
      </c>
      <c r="D4" s="23">
        <f>B4-B14</f>
        <v>-6.5833333333333286</v>
      </c>
      <c r="E4" s="24">
        <f t="shared" si="0"/>
        <v>43.340277777777715</v>
      </c>
    </row>
    <row r="5" spans="1:14" x14ac:dyDescent="0.3">
      <c r="A5" t="s">
        <v>6</v>
      </c>
      <c r="B5" s="18">
        <v>80</v>
      </c>
      <c r="C5" s="19">
        <v>63</v>
      </c>
      <c r="D5" s="23">
        <f>B5-B14</f>
        <v>0.4166666666666714</v>
      </c>
      <c r="E5" s="24">
        <f t="shared" si="0"/>
        <v>0.17361111111111505</v>
      </c>
    </row>
    <row r="6" spans="1:14" x14ac:dyDescent="0.3">
      <c r="A6" t="s">
        <v>7</v>
      </c>
      <c r="B6" s="19">
        <v>86</v>
      </c>
      <c r="C6" s="19">
        <v>64</v>
      </c>
      <c r="D6" s="23">
        <f>B6-B14</f>
        <v>6.4166666666666714</v>
      </c>
      <c r="E6" s="24">
        <f t="shared" si="0"/>
        <v>41.173611111111171</v>
      </c>
    </row>
    <row r="7" spans="1:14" x14ac:dyDescent="0.3">
      <c r="A7" t="s">
        <v>8</v>
      </c>
      <c r="B7" s="18">
        <v>92</v>
      </c>
      <c r="C7" s="19">
        <v>67</v>
      </c>
      <c r="D7" s="23">
        <f>B7-B14</f>
        <v>12.416666666666671</v>
      </c>
      <c r="E7" s="24">
        <f t="shared" si="0"/>
        <v>154.17361111111123</v>
      </c>
    </row>
    <row r="8" spans="1:14" x14ac:dyDescent="0.3">
      <c r="A8" t="s">
        <v>9</v>
      </c>
      <c r="B8" s="18">
        <v>96</v>
      </c>
      <c r="C8" s="19">
        <v>67</v>
      </c>
      <c r="D8" s="23">
        <f>B8-B14</f>
        <v>16.416666666666671</v>
      </c>
      <c r="E8" s="24">
        <f t="shared" si="0"/>
        <v>269.50694444444463</v>
      </c>
    </row>
    <row r="9" spans="1:14" x14ac:dyDescent="0.3">
      <c r="A9" t="s">
        <v>10</v>
      </c>
      <c r="B9" s="18">
        <v>96</v>
      </c>
      <c r="C9" s="19">
        <v>68</v>
      </c>
      <c r="D9" s="23">
        <f>B9-B14</f>
        <v>16.416666666666671</v>
      </c>
      <c r="E9" s="24">
        <f t="shared" si="0"/>
        <v>269.50694444444463</v>
      </c>
    </row>
    <row r="10" spans="1:14" x14ac:dyDescent="0.3">
      <c r="A10" t="s">
        <v>11</v>
      </c>
      <c r="B10" s="18">
        <v>90</v>
      </c>
      <c r="C10" s="19">
        <v>71</v>
      </c>
      <c r="D10" s="23">
        <f>B10-B14</f>
        <v>10.416666666666671</v>
      </c>
      <c r="E10" s="24">
        <f t="shared" si="0"/>
        <v>108.50694444444454</v>
      </c>
    </row>
    <row r="11" spans="1:14" x14ac:dyDescent="0.3">
      <c r="A11" t="s">
        <v>12</v>
      </c>
      <c r="B11" s="18">
        <v>82</v>
      </c>
      <c r="C11" s="19">
        <v>70</v>
      </c>
      <c r="D11" s="23">
        <f>B11-B14</f>
        <v>2.4166666666666714</v>
      </c>
      <c r="E11" s="24">
        <f t="shared" si="0"/>
        <v>5.8402777777778008</v>
      </c>
    </row>
    <row r="12" spans="1:14" x14ac:dyDescent="0.3">
      <c r="A12" t="s">
        <v>13</v>
      </c>
      <c r="B12" s="18">
        <v>71</v>
      </c>
      <c r="C12" s="19">
        <v>64</v>
      </c>
      <c r="D12" s="23">
        <f>B12-B14</f>
        <v>-8.5833333333333286</v>
      </c>
      <c r="E12" s="24">
        <f t="shared" si="0"/>
        <v>73.673611111111029</v>
      </c>
    </row>
    <row r="13" spans="1:14" x14ac:dyDescent="0.3">
      <c r="A13" s="6" t="s">
        <v>14</v>
      </c>
      <c r="B13" s="20">
        <v>63</v>
      </c>
      <c r="C13" s="21">
        <v>58</v>
      </c>
      <c r="D13" s="23">
        <f>B13-B14</f>
        <v>-16.583333333333329</v>
      </c>
      <c r="E13" s="24">
        <f t="shared" si="0"/>
        <v>275.00694444444429</v>
      </c>
    </row>
    <row r="14" spans="1:14" x14ac:dyDescent="0.3">
      <c r="A14" s="9" t="s">
        <v>15</v>
      </c>
      <c r="B14" s="10">
        <f>AVERAGE(B2:B13)</f>
        <v>79.583333333333329</v>
      </c>
      <c r="C14" s="10">
        <f>AVERAGE(C2:C13)</f>
        <v>64.416666666666671</v>
      </c>
      <c r="E14" s="25">
        <f>AVERAGE(E2:E13)</f>
        <v>149.90972222222223</v>
      </c>
      <c r="G14">
        <f>SUM(E2:E13)/(COUNT(E2:E13)-1)</f>
        <v>163.53787878787878</v>
      </c>
    </row>
    <row r="15" spans="1:14" x14ac:dyDescent="0.3">
      <c r="A15" s="9" t="s">
        <v>16</v>
      </c>
      <c r="B15" s="11">
        <f>_xlfn.VAR.P(B2:B13)</f>
        <v>149.90972222222223</v>
      </c>
      <c r="C15" s="11">
        <f>_xlfn.VAR.P(C2:C13)</f>
        <v>16.909722222222221</v>
      </c>
    </row>
    <row r="16" spans="1:14" x14ac:dyDescent="0.3">
      <c r="A16" s="9" t="s">
        <v>17</v>
      </c>
      <c r="B16" s="11">
        <f>_xlfn.STDEV.P(B2:B13)</f>
        <v>12.243762584361974</v>
      </c>
      <c r="C16" s="11">
        <f>_xlfn.STDEV.P(C2:C13)</f>
        <v>4.112143263825109</v>
      </c>
    </row>
    <row r="17" spans="1:3" x14ac:dyDescent="0.3">
      <c r="A17" s="9" t="s">
        <v>18</v>
      </c>
      <c r="B17" s="11">
        <f>SQRT(B15)</f>
        <v>12.243762584361974</v>
      </c>
      <c r="C17" s="11">
        <f>SQRT(C15)</f>
        <v>4.112143263825109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="150" zoomScaleNormal="150" workbookViewId="0">
      <selection activeCell="A16" sqref="A16"/>
    </sheetView>
  </sheetViews>
  <sheetFormatPr defaultColWidth="11.44140625" defaultRowHeight="14.4" x14ac:dyDescent="0.3"/>
  <cols>
    <col min="1" max="1" width="26.44140625" customWidth="1"/>
    <col min="2" max="2" width="31" bestFit="1" customWidth="1"/>
    <col min="3" max="3" width="30.3320312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</row>
    <row r="2" spans="1:5" x14ac:dyDescent="0.3">
      <c r="A2" s="1" t="s">
        <v>3</v>
      </c>
      <c r="B2" s="4">
        <v>61</v>
      </c>
      <c r="C2" s="4">
        <v>58</v>
      </c>
    </row>
    <row r="3" spans="1:5" x14ac:dyDescent="0.3">
      <c r="A3" t="s">
        <v>4</v>
      </c>
      <c r="B3" s="2">
        <v>65</v>
      </c>
      <c r="C3" s="4">
        <v>61</v>
      </c>
    </row>
    <row r="4" spans="1:5" x14ac:dyDescent="0.3">
      <c r="A4" t="s">
        <v>5</v>
      </c>
      <c r="B4" s="2">
        <v>73</v>
      </c>
      <c r="C4" s="4">
        <v>62</v>
      </c>
    </row>
    <row r="5" spans="1:5" x14ac:dyDescent="0.3">
      <c r="A5" t="s">
        <v>6</v>
      </c>
      <c r="B5" s="2">
        <v>80</v>
      </c>
      <c r="C5" s="4">
        <v>63</v>
      </c>
    </row>
    <row r="6" spans="1:5" x14ac:dyDescent="0.3">
      <c r="A6" t="s">
        <v>7</v>
      </c>
      <c r="B6" s="4">
        <v>86</v>
      </c>
      <c r="C6" s="4">
        <v>64</v>
      </c>
    </row>
    <row r="7" spans="1:5" x14ac:dyDescent="0.3">
      <c r="A7" t="s">
        <v>8</v>
      </c>
      <c r="B7" s="2">
        <v>92</v>
      </c>
      <c r="C7" s="4">
        <v>67</v>
      </c>
    </row>
    <row r="8" spans="1:5" x14ac:dyDescent="0.3">
      <c r="A8" t="s">
        <v>9</v>
      </c>
      <c r="B8" s="2">
        <v>96</v>
      </c>
      <c r="C8" s="4">
        <v>67</v>
      </c>
    </row>
    <row r="9" spans="1:5" x14ac:dyDescent="0.3">
      <c r="A9" t="s">
        <v>10</v>
      </c>
      <c r="B9" s="2">
        <v>96</v>
      </c>
      <c r="C9" s="4">
        <v>68</v>
      </c>
    </row>
    <row r="10" spans="1:5" x14ac:dyDescent="0.3">
      <c r="A10" t="s">
        <v>11</v>
      </c>
      <c r="B10" s="2">
        <v>90</v>
      </c>
      <c r="C10" s="4">
        <v>71</v>
      </c>
    </row>
    <row r="11" spans="1:5" x14ac:dyDescent="0.3">
      <c r="A11" t="s">
        <v>12</v>
      </c>
      <c r="B11" s="2">
        <v>82</v>
      </c>
      <c r="C11" s="4">
        <v>70</v>
      </c>
    </row>
    <row r="12" spans="1:5" x14ac:dyDescent="0.3">
      <c r="A12" t="s">
        <v>13</v>
      </c>
      <c r="B12" s="2">
        <v>71</v>
      </c>
      <c r="C12" s="4">
        <v>64</v>
      </c>
    </row>
    <row r="13" spans="1:5" x14ac:dyDescent="0.3">
      <c r="A13" s="6" t="s">
        <v>14</v>
      </c>
      <c r="B13" s="7">
        <v>63</v>
      </c>
      <c r="C13" s="8">
        <v>58</v>
      </c>
    </row>
    <row r="14" spans="1:5" x14ac:dyDescent="0.3">
      <c r="A14" s="9" t="s">
        <v>15</v>
      </c>
      <c r="B14" s="13">
        <f>AVERAGE(B2:B13)</f>
        <v>79.583333333333329</v>
      </c>
      <c r="C14" s="13">
        <f>AVERAGE(C2:C13)</f>
        <v>64.416666666666671</v>
      </c>
      <c r="D14" s="9"/>
      <c r="E14" s="9"/>
    </row>
    <row r="15" spans="1:5" x14ac:dyDescent="0.3">
      <c r="A15" s="9" t="s">
        <v>19</v>
      </c>
      <c r="B15" s="13">
        <f>_xlfn.STDEV.P(B2:B13)</f>
        <v>12.243762584361974</v>
      </c>
      <c r="C15" s="13">
        <f>_xlfn.STDEV.P(C2:C13)</f>
        <v>4.112143263825109</v>
      </c>
      <c r="D15" s="9"/>
      <c r="E15" s="9"/>
    </row>
    <row r="16" spans="1:5" x14ac:dyDescent="0.3">
      <c r="A16" s="9"/>
      <c r="B16" s="13"/>
      <c r="C16" s="13"/>
      <c r="D16" s="9"/>
      <c r="E16" s="9"/>
    </row>
    <row r="17" spans="1:5" x14ac:dyDescent="0.3">
      <c r="A17" s="9" t="s">
        <v>20</v>
      </c>
      <c r="B17" s="13">
        <f>B14+B15</f>
        <v>91.827095917695303</v>
      </c>
      <c r="C17" s="13">
        <f>C14+C15</f>
        <v>68.528809930491775</v>
      </c>
      <c r="D17" s="9"/>
      <c r="E17" s="9"/>
    </row>
    <row r="18" spans="1:5" x14ac:dyDescent="0.3">
      <c r="A18" s="9" t="s">
        <v>21</v>
      </c>
      <c r="B18" s="13">
        <f>B14-B15</f>
        <v>67.339570748971354</v>
      </c>
      <c r="C18" s="13">
        <f>C14-C15</f>
        <v>60.304523402841561</v>
      </c>
      <c r="D18" s="9"/>
      <c r="E18" s="9"/>
    </row>
    <row r="19" spans="1:5" x14ac:dyDescent="0.3">
      <c r="A19" s="9"/>
      <c r="B19" s="14"/>
      <c r="C19" s="14"/>
      <c r="D19" s="9"/>
      <c r="E19" s="9"/>
    </row>
    <row r="20" spans="1:5" x14ac:dyDescent="0.3">
      <c r="A20" s="9"/>
      <c r="B20" s="14"/>
      <c r="C20" s="14"/>
      <c r="D20" s="9"/>
      <c r="E20" s="9"/>
    </row>
    <row r="21" spans="1:5" x14ac:dyDescent="0.3">
      <c r="A21" s="9"/>
      <c r="B21" s="14"/>
      <c r="C21" s="14"/>
      <c r="D21" s="9"/>
      <c r="E21" s="9"/>
    </row>
    <row r="22" spans="1:5" x14ac:dyDescent="0.3">
      <c r="A22" s="9"/>
      <c r="B22" s="14"/>
      <c r="C22" s="14"/>
      <c r="D22" s="9"/>
      <c r="E22" s="9"/>
    </row>
    <row r="23" spans="1:5" x14ac:dyDescent="0.3">
      <c r="A23" s="9"/>
      <c r="B23" s="14"/>
      <c r="C23" s="14"/>
      <c r="D23" s="9"/>
      <c r="E23" s="9"/>
    </row>
    <row r="24" spans="1:5" x14ac:dyDescent="0.3">
      <c r="A24" s="9"/>
      <c r="B24" s="14"/>
      <c r="C24" s="14"/>
      <c r="D24" s="9"/>
      <c r="E24" s="9"/>
    </row>
    <row r="25" spans="1:5" x14ac:dyDescent="0.3">
      <c r="A25" s="9"/>
      <c r="B25" s="14"/>
      <c r="C25" s="14"/>
      <c r="D25" s="9"/>
      <c r="E25" s="9"/>
    </row>
    <row r="26" spans="1:5" x14ac:dyDescent="0.3">
      <c r="A26" s="9"/>
      <c r="B26" s="14"/>
      <c r="C26" s="14"/>
      <c r="D26" s="9"/>
      <c r="E26" s="9"/>
    </row>
    <row r="27" spans="1:5" x14ac:dyDescent="0.3">
      <c r="A27" s="9"/>
      <c r="B27" s="14"/>
      <c r="C27" s="14"/>
      <c r="D27" s="9"/>
      <c r="E27" s="9"/>
    </row>
    <row r="28" spans="1:5" x14ac:dyDescent="0.3">
      <c r="A28" s="9"/>
      <c r="B28" s="14"/>
      <c r="C28" s="14"/>
      <c r="D28" s="9"/>
      <c r="E28" s="9"/>
    </row>
    <row r="29" spans="1:5" x14ac:dyDescent="0.3">
      <c r="A29" s="9"/>
      <c r="B29" s="14"/>
      <c r="C29" s="14"/>
      <c r="D29" s="9"/>
      <c r="E29" s="9"/>
    </row>
    <row r="30" spans="1:5" x14ac:dyDescent="0.3">
      <c r="A30" s="9"/>
      <c r="B30" s="14"/>
      <c r="C30" s="14"/>
      <c r="D30" s="9"/>
      <c r="E30" s="9"/>
    </row>
    <row r="31" spans="1:5" x14ac:dyDescent="0.3">
      <c r="A31" s="9"/>
      <c r="B31" s="14"/>
      <c r="C31" s="14"/>
      <c r="D31" s="9"/>
      <c r="E31" s="9"/>
    </row>
    <row r="32" spans="1:5" x14ac:dyDescent="0.3">
      <c r="A32" s="9"/>
      <c r="B32" s="14"/>
      <c r="C32" s="14"/>
      <c r="D32" s="9"/>
      <c r="E32" s="9"/>
    </row>
    <row r="33" spans="1:5" x14ac:dyDescent="0.3">
      <c r="A33" s="9"/>
      <c r="B33" s="14"/>
      <c r="C33" s="14"/>
      <c r="D33" s="9"/>
      <c r="E33" s="9"/>
    </row>
    <row r="34" spans="1:5" x14ac:dyDescent="0.3">
      <c r="A34" s="9"/>
      <c r="B34" s="14"/>
      <c r="C34" s="14"/>
      <c r="D34" s="9"/>
      <c r="E34" s="9"/>
    </row>
    <row r="35" spans="1:5" x14ac:dyDescent="0.3">
      <c r="A35" s="9"/>
      <c r="B35" s="14"/>
      <c r="C35" s="14"/>
      <c r="D35" s="9"/>
      <c r="E35" s="9"/>
    </row>
    <row r="36" spans="1:5" x14ac:dyDescent="0.3">
      <c r="A36" s="9"/>
      <c r="B36" s="14"/>
      <c r="C36" s="14"/>
      <c r="D36" s="9"/>
      <c r="E36" s="9"/>
    </row>
    <row r="37" spans="1:5" x14ac:dyDescent="0.3">
      <c r="A37" s="9"/>
      <c r="B37" s="14"/>
      <c r="C37" s="14"/>
      <c r="D37" s="9"/>
      <c r="E37" s="9"/>
    </row>
    <row r="38" spans="1:5" x14ac:dyDescent="0.3">
      <c r="A38" s="9"/>
      <c r="B38" s="14"/>
      <c r="C38" s="14"/>
      <c r="D38" s="9"/>
      <c r="E38" s="9"/>
    </row>
    <row r="39" spans="1:5" x14ac:dyDescent="0.3">
      <c r="A39" s="9"/>
      <c r="B39" s="14"/>
      <c r="C39" s="14"/>
      <c r="D39" s="9"/>
      <c r="E39" s="9"/>
    </row>
    <row r="40" spans="1:5" x14ac:dyDescent="0.3">
      <c r="A40" s="9"/>
      <c r="B40" s="14"/>
      <c r="C40" s="14"/>
      <c r="D40" s="9"/>
      <c r="E40" s="9"/>
    </row>
    <row r="41" spans="1:5" x14ac:dyDescent="0.3">
      <c r="A41" s="9"/>
      <c r="B41" s="14"/>
      <c r="C41" s="14"/>
      <c r="D41" s="9"/>
      <c r="E41" s="9"/>
    </row>
    <row r="42" spans="1:5" x14ac:dyDescent="0.3">
      <c r="A42" s="9"/>
      <c r="B42" s="14"/>
      <c r="C42" s="14"/>
      <c r="D42" s="9"/>
      <c r="E42" s="9"/>
    </row>
    <row r="43" spans="1:5" x14ac:dyDescent="0.3">
      <c r="A43" s="9"/>
      <c r="B43" s="14"/>
      <c r="C43" s="14"/>
      <c r="D43" s="9"/>
      <c r="E43" s="9"/>
    </row>
    <row r="44" spans="1:5" x14ac:dyDescent="0.3">
      <c r="A44" s="9"/>
      <c r="B44" s="14"/>
      <c r="C44" s="14"/>
      <c r="D44" s="9"/>
      <c r="E44" s="9"/>
    </row>
    <row r="45" spans="1:5" x14ac:dyDescent="0.3">
      <c r="A45" s="9"/>
      <c r="B45" s="14"/>
      <c r="C45" s="14"/>
      <c r="D45" s="9"/>
      <c r="E45" s="9"/>
    </row>
    <row r="46" spans="1:5" x14ac:dyDescent="0.3">
      <c r="A46" s="9"/>
      <c r="B46" s="14"/>
      <c r="C46" s="14"/>
      <c r="D46" s="9"/>
      <c r="E46" s="9"/>
    </row>
    <row r="47" spans="1:5" x14ac:dyDescent="0.3">
      <c r="A47" s="9"/>
      <c r="B47" s="14"/>
      <c r="C47" s="14"/>
      <c r="D47" s="9"/>
      <c r="E47" s="9"/>
    </row>
    <row r="48" spans="1:5" x14ac:dyDescent="0.3">
      <c r="A48" s="9"/>
      <c r="B48" s="14"/>
      <c r="C48" s="14"/>
      <c r="D48" s="9"/>
      <c r="E48" s="9"/>
    </row>
    <row r="49" spans="1:5" x14ac:dyDescent="0.3">
      <c r="A49" s="9"/>
      <c r="B49" s="14"/>
      <c r="C49" s="14"/>
      <c r="D49" s="9"/>
      <c r="E49" s="9"/>
    </row>
    <row r="50" spans="1:5" x14ac:dyDescent="0.3">
      <c r="A50" s="9"/>
      <c r="B50" s="14"/>
      <c r="C50" s="14"/>
      <c r="D50" s="9"/>
      <c r="E50" s="9"/>
    </row>
    <row r="51" spans="1:5" x14ac:dyDescent="0.3">
      <c r="A51" s="9"/>
      <c r="B51" s="14"/>
      <c r="C51" s="14"/>
      <c r="D51" s="9"/>
      <c r="E51" s="9"/>
    </row>
    <row r="52" spans="1:5" x14ac:dyDescent="0.3">
      <c r="A52" s="9"/>
      <c r="B52" s="9"/>
      <c r="C52" s="9"/>
      <c r="D52" s="9"/>
      <c r="E52" s="9"/>
    </row>
    <row r="53" spans="1:5" x14ac:dyDescent="0.3">
      <c r="A53" s="9"/>
      <c r="B53" s="9"/>
      <c r="C53" s="9"/>
      <c r="D53" s="9"/>
      <c r="E53" s="9"/>
    </row>
    <row r="54" spans="1:5" x14ac:dyDescent="0.3">
      <c r="A54" s="9"/>
      <c r="B54" s="9"/>
      <c r="C54" s="9"/>
      <c r="D54" s="9"/>
      <c r="E54" s="9"/>
    </row>
    <row r="55" spans="1:5" x14ac:dyDescent="0.3">
      <c r="A55" s="9"/>
      <c r="B55" s="9"/>
      <c r="C55" s="9"/>
      <c r="D55" s="9"/>
      <c r="E55" s="9"/>
    </row>
    <row r="56" spans="1:5" x14ac:dyDescent="0.3">
      <c r="A56" s="9"/>
      <c r="B56" s="9"/>
      <c r="C56" s="9"/>
      <c r="D56" s="9"/>
      <c r="E56" s="9"/>
    </row>
    <row r="57" spans="1:5" x14ac:dyDescent="0.3">
      <c r="A57" s="9"/>
      <c r="B57" s="9"/>
      <c r="C57" s="9"/>
      <c r="D57" s="9"/>
      <c r="E57" s="9"/>
    </row>
    <row r="58" spans="1:5" x14ac:dyDescent="0.3">
      <c r="A58" s="9"/>
      <c r="B58" s="9"/>
      <c r="C58" s="9"/>
      <c r="D58" s="9"/>
      <c r="E58" s="9"/>
    </row>
    <row r="59" spans="1:5" x14ac:dyDescent="0.3">
      <c r="A59" s="9"/>
      <c r="B59" s="9"/>
      <c r="C59" s="9"/>
      <c r="D59" s="9"/>
      <c r="E59" s="9"/>
    </row>
    <row r="60" spans="1:5" x14ac:dyDescent="0.3">
      <c r="A60" s="9"/>
      <c r="B60" s="9"/>
      <c r="C60" s="9"/>
      <c r="D60" s="9"/>
      <c r="E60" s="9"/>
    </row>
    <row r="61" spans="1:5" x14ac:dyDescent="0.3">
      <c r="A61" s="9"/>
      <c r="B61" s="9"/>
      <c r="C61" s="9"/>
      <c r="D61" s="9"/>
      <c r="E61" s="9"/>
    </row>
    <row r="62" spans="1:5" x14ac:dyDescent="0.3">
      <c r="A62" s="9"/>
      <c r="B62" s="9"/>
      <c r="C62" s="9"/>
      <c r="D62" s="9"/>
      <c r="E62" s="9"/>
    </row>
    <row r="63" spans="1:5" x14ac:dyDescent="0.3">
      <c r="A63" s="9"/>
      <c r="B63" s="9"/>
      <c r="C63" s="9"/>
      <c r="D63" s="9"/>
      <c r="E63" s="9"/>
    </row>
    <row r="64" spans="1:5" x14ac:dyDescent="0.3">
      <c r="A64" s="9"/>
      <c r="B64" s="9"/>
      <c r="C64" s="9"/>
      <c r="D64" s="9"/>
      <c r="E64" s="9"/>
    </row>
    <row r="65" spans="1:5" x14ac:dyDescent="0.3">
      <c r="A65" s="9"/>
      <c r="B65" s="9"/>
      <c r="C65" s="9"/>
      <c r="D65" s="9"/>
      <c r="E65" s="9"/>
    </row>
    <row r="66" spans="1:5" x14ac:dyDescent="0.3">
      <c r="A66" s="9"/>
      <c r="B66" s="9"/>
      <c r="C66" s="9"/>
      <c r="D66" s="9"/>
      <c r="E66" s="9"/>
    </row>
    <row r="67" spans="1:5" x14ac:dyDescent="0.3">
      <c r="A67" s="9"/>
      <c r="B67" s="9"/>
      <c r="C67" s="9"/>
      <c r="D67" s="9"/>
      <c r="E67" s="9"/>
    </row>
    <row r="68" spans="1:5" x14ac:dyDescent="0.3">
      <c r="A68" s="9"/>
      <c r="B68" s="9"/>
      <c r="C68" s="9"/>
      <c r="D68" s="9"/>
      <c r="E68" s="9"/>
    </row>
    <row r="69" spans="1:5" x14ac:dyDescent="0.3">
      <c r="A69" s="9"/>
      <c r="B69" s="9"/>
      <c r="C69" s="9"/>
      <c r="D69" s="9"/>
      <c r="E69" s="9"/>
    </row>
    <row r="70" spans="1:5" x14ac:dyDescent="0.3">
      <c r="A70" s="9"/>
      <c r="B70" s="9"/>
      <c r="C70" s="9"/>
      <c r="D70" s="9"/>
      <c r="E70" s="9"/>
    </row>
    <row r="71" spans="1:5" x14ac:dyDescent="0.3">
      <c r="A71" s="9"/>
      <c r="B71" s="9"/>
      <c r="C71" s="9"/>
      <c r="D71" s="9"/>
      <c r="E71" s="9"/>
    </row>
    <row r="72" spans="1:5" x14ac:dyDescent="0.3">
      <c r="A72" s="9"/>
      <c r="B72" s="9"/>
      <c r="C72" s="9"/>
      <c r="D72" s="9"/>
      <c r="E72" s="9"/>
    </row>
    <row r="73" spans="1:5" x14ac:dyDescent="0.3">
      <c r="A73" s="9"/>
      <c r="B73" s="9"/>
      <c r="C73" s="9"/>
      <c r="D73" s="9"/>
      <c r="E73" s="9"/>
    </row>
    <row r="74" spans="1:5" x14ac:dyDescent="0.3">
      <c r="A74" s="9"/>
      <c r="B74" s="9"/>
      <c r="C74" s="9"/>
      <c r="D74" s="9"/>
      <c r="E74" s="9"/>
    </row>
    <row r="75" spans="1:5" x14ac:dyDescent="0.3">
      <c r="A75" s="9"/>
      <c r="B75" s="9"/>
      <c r="C75" s="9"/>
      <c r="D75" s="9"/>
      <c r="E75" s="9"/>
    </row>
    <row r="76" spans="1:5" x14ac:dyDescent="0.3">
      <c r="A76" s="9"/>
      <c r="B76" s="9"/>
      <c r="C76" s="9"/>
      <c r="D76" s="9"/>
      <c r="E76" s="9"/>
    </row>
    <row r="77" spans="1:5" x14ac:dyDescent="0.3">
      <c r="A77" s="9"/>
      <c r="B77" s="9"/>
      <c r="C77" s="9"/>
      <c r="D77" s="9"/>
      <c r="E77" s="9"/>
    </row>
    <row r="78" spans="1:5" x14ac:dyDescent="0.3">
      <c r="A78" s="9"/>
      <c r="B78" s="9"/>
      <c r="C78" s="9"/>
      <c r="D78" s="9"/>
      <c r="E78" s="9"/>
    </row>
    <row r="79" spans="1:5" x14ac:dyDescent="0.3">
      <c r="A79" s="9"/>
      <c r="B79" s="9"/>
      <c r="C79" s="9"/>
      <c r="D79" s="9"/>
      <c r="E79" s="9"/>
    </row>
    <row r="80" spans="1:5" x14ac:dyDescent="0.3">
      <c r="A80" s="9"/>
      <c r="B80" s="9"/>
      <c r="C80" s="9"/>
      <c r="D80" s="9"/>
      <c r="E80" s="9"/>
    </row>
    <row r="81" spans="1:5" x14ac:dyDescent="0.3">
      <c r="A81" s="9"/>
      <c r="B81" s="9"/>
      <c r="C81" s="9"/>
      <c r="D81" s="9"/>
      <c r="E81" s="9"/>
    </row>
    <row r="82" spans="1:5" x14ac:dyDescent="0.3">
      <c r="A82" s="9"/>
      <c r="B82" s="9"/>
      <c r="C82" s="9"/>
      <c r="D82" s="9"/>
      <c r="E82" s="9"/>
    </row>
    <row r="83" spans="1:5" x14ac:dyDescent="0.3">
      <c r="A83" s="9"/>
      <c r="B83" s="9"/>
      <c r="C83" s="9"/>
      <c r="D83" s="9"/>
      <c r="E83" s="9"/>
    </row>
    <row r="84" spans="1:5" x14ac:dyDescent="0.3">
      <c r="A84" s="9"/>
      <c r="B84" s="9"/>
      <c r="C84" s="9"/>
      <c r="D84" s="9"/>
      <c r="E84" s="9"/>
    </row>
    <row r="85" spans="1:5" x14ac:dyDescent="0.3">
      <c r="A85" s="9"/>
      <c r="B85" s="9"/>
      <c r="C85" s="9"/>
      <c r="D85" s="9"/>
      <c r="E85" s="9"/>
    </row>
    <row r="86" spans="1:5" x14ac:dyDescent="0.3">
      <c r="A86" s="9"/>
      <c r="B86" s="9"/>
      <c r="C86" s="9"/>
      <c r="D86" s="9"/>
      <c r="E86" s="9"/>
    </row>
    <row r="87" spans="1:5" x14ac:dyDescent="0.3">
      <c r="A87" s="9"/>
      <c r="B87" s="9"/>
      <c r="C87" s="9"/>
      <c r="D87" s="9"/>
      <c r="E87" s="9"/>
    </row>
    <row r="88" spans="1:5" x14ac:dyDescent="0.3">
      <c r="A88" s="9"/>
      <c r="B88" s="9"/>
      <c r="C88" s="9"/>
      <c r="D88" s="9"/>
      <c r="E88" s="9"/>
    </row>
    <row r="89" spans="1:5" x14ac:dyDescent="0.3">
      <c r="A89" s="9"/>
      <c r="B89" s="9"/>
      <c r="C89" s="9"/>
      <c r="D89" s="9"/>
      <c r="E89" s="9"/>
    </row>
    <row r="90" spans="1:5" x14ac:dyDescent="0.3">
      <c r="A90" s="9"/>
      <c r="B90" s="9"/>
      <c r="C90" s="9"/>
      <c r="D90" s="9"/>
      <c r="E90" s="9"/>
    </row>
    <row r="91" spans="1:5" x14ac:dyDescent="0.3">
      <c r="A91" s="9"/>
      <c r="B91" s="9"/>
      <c r="C91" s="9"/>
      <c r="D91" s="9"/>
      <c r="E91" s="9"/>
    </row>
    <row r="92" spans="1:5" x14ac:dyDescent="0.3">
      <c r="A92" s="9"/>
      <c r="B92" s="9"/>
      <c r="C92" s="9"/>
      <c r="D92" s="9"/>
      <c r="E92" s="9"/>
    </row>
    <row r="93" spans="1:5" x14ac:dyDescent="0.3">
      <c r="A93" s="9"/>
      <c r="B93" s="9"/>
      <c r="C93" s="9"/>
      <c r="D93" s="9"/>
      <c r="E93" s="9"/>
    </row>
    <row r="94" spans="1:5" x14ac:dyDescent="0.3">
      <c r="A94" s="9"/>
      <c r="B94" s="9"/>
      <c r="C94" s="9"/>
      <c r="D94" s="9"/>
      <c r="E94" s="9"/>
    </row>
    <row r="95" spans="1:5" x14ac:dyDescent="0.3">
      <c r="A95" s="9"/>
      <c r="B95" s="9"/>
      <c r="C95" s="9"/>
      <c r="D95" s="9"/>
      <c r="E95" s="9"/>
    </row>
    <row r="96" spans="1:5" x14ac:dyDescent="0.3">
      <c r="A96" s="9"/>
      <c r="B96" s="9"/>
      <c r="C96" s="9"/>
      <c r="D96" s="9"/>
      <c r="E96" s="9"/>
    </row>
    <row r="97" spans="1:5" x14ac:dyDescent="0.3">
      <c r="A97" s="9"/>
      <c r="B97" s="9"/>
      <c r="C97" s="9"/>
      <c r="D97" s="9"/>
      <c r="E97" s="9"/>
    </row>
    <row r="98" spans="1:5" x14ac:dyDescent="0.3">
      <c r="A98" s="9"/>
      <c r="B98" s="9"/>
      <c r="C98" s="9"/>
      <c r="D98" s="9"/>
      <c r="E98" s="9"/>
    </row>
    <row r="99" spans="1:5" x14ac:dyDescent="0.3">
      <c r="A99" s="9"/>
      <c r="B99" s="9"/>
      <c r="C99" s="9"/>
      <c r="D99" s="9"/>
      <c r="E99" s="9"/>
    </row>
    <row r="100" spans="1:5" x14ac:dyDescent="0.3">
      <c r="A100" s="9"/>
      <c r="B100" s="9"/>
      <c r="C100" s="9"/>
      <c r="D100" s="9"/>
      <c r="E100" s="9"/>
    </row>
    <row r="101" spans="1:5" x14ac:dyDescent="0.3">
      <c r="A101" s="9"/>
      <c r="B101" s="9"/>
      <c r="C101" s="9"/>
      <c r="D101" s="9"/>
      <c r="E101" s="9"/>
    </row>
    <row r="102" spans="1:5" x14ac:dyDescent="0.3">
      <c r="A102" s="9"/>
      <c r="B102" s="9"/>
      <c r="C102" s="9"/>
      <c r="D102" s="9"/>
      <c r="E102" s="9"/>
    </row>
    <row r="103" spans="1:5" x14ac:dyDescent="0.3">
      <c r="A103" s="9"/>
      <c r="B103" s="9"/>
      <c r="C103" s="9"/>
      <c r="D103" s="9"/>
      <c r="E103" s="9"/>
    </row>
    <row r="104" spans="1:5" x14ac:dyDescent="0.3">
      <c r="A104" s="9"/>
      <c r="B104" s="9"/>
      <c r="C104" s="9"/>
      <c r="D104" s="9"/>
      <c r="E104" s="9"/>
    </row>
    <row r="105" spans="1:5" x14ac:dyDescent="0.3">
      <c r="A105" s="9"/>
      <c r="B105" s="9"/>
      <c r="C105" s="9"/>
      <c r="D105" s="9"/>
      <c r="E105" s="9"/>
    </row>
    <row r="106" spans="1:5" x14ac:dyDescent="0.3">
      <c r="A106" s="9"/>
      <c r="B106" s="9"/>
      <c r="C106" s="9"/>
      <c r="D106" s="9"/>
      <c r="E106" s="9"/>
    </row>
    <row r="107" spans="1:5" x14ac:dyDescent="0.3">
      <c r="A107" s="9"/>
      <c r="B107" s="9"/>
      <c r="C107" s="9"/>
      <c r="D107" s="9"/>
      <c r="E107" s="9"/>
    </row>
    <row r="108" spans="1:5" x14ac:dyDescent="0.3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zoomScaleNormal="100" workbookViewId="0">
      <selection activeCell="B15" sqref="B15"/>
    </sheetView>
  </sheetViews>
  <sheetFormatPr defaultColWidth="11.44140625" defaultRowHeight="14.4" x14ac:dyDescent="0.3"/>
  <cols>
    <col min="1" max="1" width="24.6640625" bestFit="1" customWidth="1"/>
    <col min="2" max="2" width="31" bestFit="1" customWidth="1"/>
    <col min="3" max="3" width="23.6640625" bestFit="1" customWidth="1"/>
    <col min="4" max="4" width="30.33203125" bestFit="1" customWidth="1"/>
    <col min="5" max="5" width="20.33203125" bestFit="1" customWidth="1"/>
  </cols>
  <sheetData>
    <row r="1" spans="1:6" ht="15" thickBot="1" x14ac:dyDescent="0.35">
      <c r="A1" s="5" t="s">
        <v>0</v>
      </c>
      <c r="B1" s="5" t="s">
        <v>1</v>
      </c>
      <c r="C1" s="5" t="s">
        <v>22</v>
      </c>
      <c r="D1" s="5" t="s">
        <v>2</v>
      </c>
      <c r="E1" s="16" t="s">
        <v>23</v>
      </c>
    </row>
    <row r="2" spans="1:6" ht="15" thickTop="1" x14ac:dyDescent="0.3">
      <c r="A2" s="1" t="s">
        <v>3</v>
      </c>
      <c r="B2" s="4">
        <v>61</v>
      </c>
      <c r="C2" s="4">
        <f>(B2-$B$14)/$B$15</f>
        <v>-1.51777962087148</v>
      </c>
      <c r="D2" s="4">
        <v>58</v>
      </c>
      <c r="E2" s="4">
        <f>(D2-$D$14)/$D$15</f>
        <v>-1.5604190454925684</v>
      </c>
    </row>
    <row r="3" spans="1:6" x14ac:dyDescent="0.3">
      <c r="A3" t="s">
        <v>4</v>
      </c>
      <c r="B3" s="4">
        <v>65</v>
      </c>
      <c r="C3" s="4">
        <f t="shared" ref="C3:C13" si="0">(B3-$B$14)/$B$15</f>
        <v>-1.1910826621188744</v>
      </c>
      <c r="D3" s="4">
        <v>61</v>
      </c>
      <c r="E3" s="4">
        <f t="shared" ref="E3:E13" si="1">(D3-$D$14)/$D$15</f>
        <v>-0.83087247876877068</v>
      </c>
    </row>
    <row r="4" spans="1:6" x14ac:dyDescent="0.3">
      <c r="A4" t="s">
        <v>5</v>
      </c>
      <c r="B4" s="4">
        <v>73</v>
      </c>
      <c r="C4" s="4">
        <f t="shared" si="0"/>
        <v>-0.53768874461366301</v>
      </c>
      <c r="D4" s="4">
        <v>62</v>
      </c>
      <c r="E4" s="4">
        <f t="shared" si="1"/>
        <v>-0.58769028986083816</v>
      </c>
    </row>
    <row r="5" spans="1:6" x14ac:dyDescent="0.3">
      <c r="A5" t="s">
        <v>6</v>
      </c>
      <c r="B5" s="4">
        <v>80</v>
      </c>
      <c r="C5" s="4">
        <f t="shared" si="0"/>
        <v>3.4030933203396806E-2</v>
      </c>
      <c r="D5" s="4">
        <v>63</v>
      </c>
      <c r="E5" s="4">
        <f t="shared" si="1"/>
        <v>-0.34450810095290563</v>
      </c>
    </row>
    <row r="6" spans="1:6" x14ac:dyDescent="0.3">
      <c r="A6" t="s">
        <v>7</v>
      </c>
      <c r="B6" s="4">
        <v>86</v>
      </c>
      <c r="C6" s="4">
        <f t="shared" si="0"/>
        <v>0.52407637133230522</v>
      </c>
      <c r="D6" s="4">
        <v>64</v>
      </c>
      <c r="E6" s="4">
        <f t="shared" si="1"/>
        <v>-0.10132591204497306</v>
      </c>
    </row>
    <row r="7" spans="1:6" x14ac:dyDescent="0.3">
      <c r="A7" t="s">
        <v>8</v>
      </c>
      <c r="B7" s="4">
        <v>92</v>
      </c>
      <c r="C7" s="4">
        <f t="shared" si="0"/>
        <v>1.0141218094612137</v>
      </c>
      <c r="D7" s="4">
        <v>67</v>
      </c>
      <c r="E7" s="4">
        <f t="shared" si="1"/>
        <v>0.6282206546788246</v>
      </c>
    </row>
    <row r="8" spans="1:6" x14ac:dyDescent="0.3">
      <c r="A8" t="s">
        <v>9</v>
      </c>
      <c r="B8" s="4">
        <v>96</v>
      </c>
      <c r="C8" s="4">
        <f t="shared" si="0"/>
        <v>1.3408187682138193</v>
      </c>
      <c r="D8" s="4">
        <v>67</v>
      </c>
      <c r="E8" s="4">
        <f t="shared" si="1"/>
        <v>0.6282206546788246</v>
      </c>
    </row>
    <row r="9" spans="1:6" x14ac:dyDescent="0.3">
      <c r="A9" t="s">
        <v>10</v>
      </c>
      <c r="B9" s="4">
        <v>96</v>
      </c>
      <c r="C9" s="4">
        <f t="shared" si="0"/>
        <v>1.3408187682138193</v>
      </c>
      <c r="D9" s="4">
        <v>68</v>
      </c>
      <c r="E9" s="4">
        <f t="shared" si="1"/>
        <v>0.87140284358675713</v>
      </c>
    </row>
    <row r="10" spans="1:6" x14ac:dyDescent="0.3">
      <c r="A10" t="s">
        <v>11</v>
      </c>
      <c r="B10" s="4">
        <v>90</v>
      </c>
      <c r="C10" s="4">
        <f t="shared" si="0"/>
        <v>0.85077333008491085</v>
      </c>
      <c r="D10" s="4">
        <v>71</v>
      </c>
      <c r="E10" s="4">
        <f t="shared" si="1"/>
        <v>1.6009494103105548</v>
      </c>
    </row>
    <row r="11" spans="1:6" x14ac:dyDescent="0.3">
      <c r="A11" t="s">
        <v>12</v>
      </c>
      <c r="B11" s="4">
        <v>82</v>
      </c>
      <c r="C11" s="4">
        <f t="shared" si="0"/>
        <v>0.19737941257969963</v>
      </c>
      <c r="D11" s="4">
        <v>70</v>
      </c>
      <c r="E11" s="4">
        <f t="shared" si="1"/>
        <v>1.3577672214026224</v>
      </c>
    </row>
    <row r="12" spans="1:6" x14ac:dyDescent="0.3">
      <c r="A12" s="15" t="s">
        <v>13</v>
      </c>
      <c r="B12" s="4">
        <v>71</v>
      </c>
      <c r="C12" s="13">
        <f t="shared" si="0"/>
        <v>-0.70103722398996582</v>
      </c>
      <c r="D12" s="4">
        <v>64</v>
      </c>
      <c r="E12" s="4">
        <f t="shared" si="1"/>
        <v>-0.10132591204497306</v>
      </c>
    </row>
    <row r="13" spans="1:6" x14ac:dyDescent="0.3">
      <c r="A13" s="6" t="s">
        <v>14</v>
      </c>
      <c r="B13" s="8">
        <v>63</v>
      </c>
      <c r="C13" s="8">
        <f t="shared" si="0"/>
        <v>-1.3544311414951771</v>
      </c>
      <c r="D13" s="8">
        <v>58</v>
      </c>
      <c r="E13" s="8">
        <f t="shared" si="1"/>
        <v>-1.5604190454925684</v>
      </c>
    </row>
    <row r="14" spans="1:6" x14ac:dyDescent="0.3">
      <c r="A14" s="9" t="s">
        <v>15</v>
      </c>
      <c r="B14" s="13">
        <f>AVERAGE(B2:B13)</f>
        <v>79.583333333333329</v>
      </c>
      <c r="C14" s="13"/>
      <c r="D14" s="13">
        <f>AVERAGE(D2:D13)</f>
        <v>64.416666666666671</v>
      </c>
      <c r="E14" s="9"/>
      <c r="F14" s="9"/>
    </row>
    <row r="15" spans="1:6" x14ac:dyDescent="0.3">
      <c r="A15" s="9" t="s">
        <v>19</v>
      </c>
      <c r="B15" s="13">
        <f>_xlfn.STDEV.P(B2:B13)</f>
        <v>12.243762584361974</v>
      </c>
      <c r="C15" s="13"/>
      <c r="D15" s="13">
        <f>_xlfn.STDEV.P(D2:D13)</f>
        <v>4.112143263825109</v>
      </c>
      <c r="E15" s="9"/>
      <c r="F15" s="9"/>
    </row>
    <row r="16" spans="1:6" x14ac:dyDescent="0.3">
      <c r="A16" s="9" t="s">
        <v>25</v>
      </c>
      <c r="B16" s="13">
        <f>SQRT(B15)</f>
        <v>3.4991088271675652</v>
      </c>
      <c r="C16" s="13">
        <f t="shared" ref="C16:D16" si="2">SQRT(C15)</f>
        <v>0</v>
      </c>
      <c r="D16" s="13">
        <f t="shared" si="2"/>
        <v>2.0278420214171291</v>
      </c>
      <c r="E16" s="9"/>
      <c r="F16" s="9"/>
    </row>
    <row r="17" spans="1:6" x14ac:dyDescent="0.3">
      <c r="A17" s="9" t="s">
        <v>26</v>
      </c>
      <c r="B17" s="13">
        <f>B16/12</f>
        <v>0.29159240226396377</v>
      </c>
      <c r="C17" s="13">
        <f t="shared" ref="C17:D17" si="3">C16/12</f>
        <v>0</v>
      </c>
      <c r="D17" s="13">
        <f t="shared" si="3"/>
        <v>0.16898683511809409</v>
      </c>
      <c r="E17" s="9"/>
      <c r="F17" s="9"/>
    </row>
    <row r="18" spans="1:6" x14ac:dyDescent="0.3">
      <c r="A18" s="9" t="s">
        <v>27</v>
      </c>
      <c r="B18" s="13">
        <f>B14-D14</f>
        <v>15.166666666666657</v>
      </c>
      <c r="C18" s="13"/>
      <c r="D18" s="13"/>
      <c r="E18" s="9"/>
      <c r="F18" s="9"/>
    </row>
    <row r="19" spans="1:6" x14ac:dyDescent="0.3">
      <c r="A19" s="9" t="s">
        <v>28</v>
      </c>
      <c r="B19" s="13">
        <f>B17-D17</f>
        <v>0.12260556714586968</v>
      </c>
      <c r="C19" s="13"/>
      <c r="D19" s="13"/>
      <c r="E19" s="9"/>
      <c r="F19" s="9"/>
    </row>
    <row r="20" spans="1:6" x14ac:dyDescent="0.3">
      <c r="A20" s="9"/>
      <c r="B20" s="13">
        <f>B18/B19</f>
        <v>123.70292002011746</v>
      </c>
      <c r="C20" s="13"/>
      <c r="D20" s="13"/>
      <c r="E20" s="9"/>
      <c r="F20" s="9"/>
    </row>
    <row r="21" spans="1:6" x14ac:dyDescent="0.3">
      <c r="A21" s="9"/>
      <c r="B21" s="13"/>
      <c r="C21" s="13"/>
      <c r="D21" s="13"/>
      <c r="E21" s="9"/>
      <c r="F21" s="9"/>
    </row>
    <row r="22" spans="1:6" x14ac:dyDescent="0.3">
      <c r="A22" s="9"/>
      <c r="B22" s="13"/>
      <c r="C22" s="13"/>
      <c r="D22" s="13"/>
      <c r="E22" s="9"/>
      <c r="F22" s="9"/>
    </row>
    <row r="23" spans="1:6" x14ac:dyDescent="0.3">
      <c r="A23" s="9"/>
      <c r="B23" s="13">
        <f>SUM(B2:B13) /COUNT(B2:B13)</f>
        <v>79.583333333333329</v>
      </c>
      <c r="C23" s="13"/>
      <c r="D23" s="13"/>
      <c r="E23" s="9"/>
      <c r="F23" s="9"/>
    </row>
    <row r="24" spans="1:6" x14ac:dyDescent="0.3">
      <c r="A24" s="9"/>
      <c r="B24" s="13">
        <f>((B2-$B$14)^2)</f>
        <v>345.3402777777776</v>
      </c>
      <c r="C24" s="13"/>
      <c r="D24" s="13"/>
      <c r="E24" s="9"/>
      <c r="F24" s="9"/>
    </row>
    <row r="25" spans="1:6" x14ac:dyDescent="0.3">
      <c r="A25" s="9"/>
      <c r="B25" s="13">
        <f t="shared" ref="B25:B35" si="4">((B3-$B$14)^2)</f>
        <v>212.67361111111097</v>
      </c>
      <c r="C25" s="14"/>
      <c r="D25" s="14"/>
      <c r="E25" s="9"/>
      <c r="F25" s="9"/>
    </row>
    <row r="26" spans="1:6" x14ac:dyDescent="0.3">
      <c r="A26" s="9"/>
      <c r="B26" s="13">
        <f t="shared" si="4"/>
        <v>43.340277777777715</v>
      </c>
      <c r="C26" s="14"/>
      <c r="D26" s="14"/>
      <c r="E26" s="9"/>
      <c r="F26" s="9"/>
    </row>
    <row r="27" spans="1:6" x14ac:dyDescent="0.3">
      <c r="A27" s="9"/>
      <c r="B27" s="13">
        <f t="shared" si="4"/>
        <v>0.17361111111111505</v>
      </c>
      <c r="C27" s="14"/>
      <c r="D27" s="14"/>
      <c r="E27" s="9"/>
      <c r="F27" s="9"/>
    </row>
    <row r="28" spans="1:6" x14ac:dyDescent="0.3">
      <c r="A28" s="9"/>
      <c r="B28" s="13">
        <f t="shared" si="4"/>
        <v>41.173611111111171</v>
      </c>
      <c r="C28" s="14"/>
      <c r="D28" s="14"/>
      <c r="E28" s="9"/>
      <c r="F28" s="9"/>
    </row>
    <row r="29" spans="1:6" x14ac:dyDescent="0.3">
      <c r="A29" s="9"/>
      <c r="B29" s="13">
        <f t="shared" si="4"/>
        <v>154.17361111111123</v>
      </c>
      <c r="C29" s="14"/>
      <c r="D29" s="14"/>
      <c r="E29" s="9"/>
      <c r="F29" s="9"/>
    </row>
    <row r="30" spans="1:6" x14ac:dyDescent="0.3">
      <c r="A30" s="9"/>
      <c r="B30" s="13">
        <f t="shared" si="4"/>
        <v>269.50694444444463</v>
      </c>
      <c r="C30" s="14"/>
      <c r="D30" s="14"/>
      <c r="E30" s="9"/>
      <c r="F30" s="9"/>
    </row>
    <row r="31" spans="1:6" x14ac:dyDescent="0.3">
      <c r="A31" s="9"/>
      <c r="B31" s="13">
        <f t="shared" si="4"/>
        <v>269.50694444444463</v>
      </c>
      <c r="C31" s="14"/>
      <c r="D31" s="14"/>
      <c r="E31" s="9"/>
      <c r="F31" s="9"/>
    </row>
    <row r="32" spans="1:6" x14ac:dyDescent="0.3">
      <c r="A32" s="9"/>
      <c r="B32" s="13">
        <f t="shared" si="4"/>
        <v>108.50694444444454</v>
      </c>
      <c r="C32" s="14"/>
      <c r="D32" s="14"/>
      <c r="E32" s="9"/>
      <c r="F32" s="9"/>
    </row>
    <row r="33" spans="1:6" x14ac:dyDescent="0.3">
      <c r="A33" s="9"/>
      <c r="B33" s="13">
        <f t="shared" si="4"/>
        <v>5.8402777777778008</v>
      </c>
      <c r="C33" s="14"/>
      <c r="D33" s="14"/>
      <c r="E33" s="9"/>
      <c r="F33" s="9"/>
    </row>
    <row r="34" spans="1:6" x14ac:dyDescent="0.3">
      <c r="A34" s="9"/>
      <c r="B34" s="13">
        <f t="shared" si="4"/>
        <v>73.673611111111029</v>
      </c>
      <c r="C34" s="14"/>
      <c r="D34" s="14"/>
      <c r="E34" s="9"/>
      <c r="F34" s="9"/>
    </row>
    <row r="35" spans="1:6" x14ac:dyDescent="0.3">
      <c r="A35" s="9"/>
      <c r="B35" s="13">
        <f t="shared" si="4"/>
        <v>275.00694444444429</v>
      </c>
      <c r="C35" s="14"/>
      <c r="D35" s="14"/>
      <c r="E35" s="9"/>
      <c r="F35" s="9"/>
    </row>
    <row r="36" spans="1:6" x14ac:dyDescent="0.3">
      <c r="A36" s="9"/>
      <c r="B36" s="13">
        <f>SUM(B24:B35)</f>
        <v>1798.9166666666667</v>
      </c>
      <c r="C36" s="14"/>
      <c r="D36" s="14"/>
      <c r="E36" s="9"/>
      <c r="F36" s="9"/>
    </row>
    <row r="37" spans="1:6" x14ac:dyDescent="0.3">
      <c r="A37" s="9"/>
      <c r="B37" s="13">
        <f>SQRT((B36)/(COUNT(B24:B35)))</f>
        <v>12.243762584361974</v>
      </c>
      <c r="C37" s="14"/>
      <c r="D37" s="14"/>
      <c r="E37" s="9"/>
      <c r="F37" s="9"/>
    </row>
    <row r="38" spans="1:6" x14ac:dyDescent="0.3">
      <c r="A38" s="9"/>
      <c r="B38" s="13"/>
      <c r="C38" s="14"/>
      <c r="D38" s="14"/>
      <c r="E38" s="9"/>
      <c r="F38" s="9"/>
    </row>
    <row r="39" spans="1:6" x14ac:dyDescent="0.3">
      <c r="A39" s="9"/>
      <c r="B39" s="13"/>
      <c r="C39" s="14"/>
      <c r="D39" s="14"/>
      <c r="E39" s="9"/>
      <c r="F39" s="9"/>
    </row>
    <row r="40" spans="1:6" x14ac:dyDescent="0.3">
      <c r="A40" s="9"/>
      <c r="B40" s="13"/>
      <c r="C40" s="14"/>
      <c r="D40" s="14"/>
      <c r="E40" s="9"/>
      <c r="F40" s="9"/>
    </row>
    <row r="41" spans="1:6" x14ac:dyDescent="0.3">
      <c r="A41" s="9"/>
      <c r="B41" s="13"/>
      <c r="C41" s="14"/>
      <c r="D41" s="14"/>
      <c r="E41" s="9"/>
      <c r="F41" s="9"/>
    </row>
    <row r="42" spans="1:6" x14ac:dyDescent="0.3">
      <c r="A42" s="9"/>
      <c r="B42" s="13"/>
      <c r="C42" s="14"/>
      <c r="D42" s="14"/>
      <c r="E42" s="9"/>
      <c r="F42" s="9"/>
    </row>
    <row r="43" spans="1:6" x14ac:dyDescent="0.3">
      <c r="A43" s="9"/>
      <c r="B43" s="13"/>
      <c r="C43" s="14"/>
      <c r="D43" s="14"/>
      <c r="E43" s="9"/>
      <c r="F43" s="9"/>
    </row>
    <row r="44" spans="1:6" x14ac:dyDescent="0.3">
      <c r="A44" s="9"/>
      <c r="B44" s="13"/>
      <c r="C44" s="14"/>
      <c r="D44" s="14"/>
      <c r="E44" s="9"/>
      <c r="F44" s="9"/>
    </row>
    <row r="45" spans="1:6" x14ac:dyDescent="0.3">
      <c r="A45" s="9"/>
      <c r="B45" s="13"/>
      <c r="C45" s="14"/>
      <c r="D45" s="14"/>
      <c r="E45" s="9"/>
      <c r="F45" s="9"/>
    </row>
    <row r="46" spans="1:6" x14ac:dyDescent="0.3">
      <c r="A46" s="9"/>
      <c r="B46" s="13"/>
      <c r="C46" s="14"/>
      <c r="D46" s="14"/>
      <c r="E46" s="9"/>
      <c r="F46" s="9"/>
    </row>
    <row r="47" spans="1:6" x14ac:dyDescent="0.3">
      <c r="A47" s="9"/>
      <c r="B47" s="13"/>
      <c r="C47" s="14"/>
      <c r="D47" s="14"/>
      <c r="E47" s="9"/>
      <c r="F47" s="9"/>
    </row>
    <row r="48" spans="1:6" x14ac:dyDescent="0.3">
      <c r="A48" s="9"/>
      <c r="B48" s="13"/>
      <c r="C48" s="14"/>
      <c r="D48" s="14"/>
      <c r="E48" s="9"/>
      <c r="F48" s="9"/>
    </row>
    <row r="49" spans="1:6" x14ac:dyDescent="0.3">
      <c r="A49" s="9"/>
      <c r="B49" s="13"/>
      <c r="C49" s="14"/>
      <c r="D49" s="14"/>
      <c r="E49" s="9"/>
      <c r="F49" s="9"/>
    </row>
    <row r="50" spans="1:6" x14ac:dyDescent="0.3">
      <c r="A50" s="9"/>
      <c r="B50" s="13"/>
      <c r="C50" s="14"/>
      <c r="D50" s="14"/>
      <c r="E50" s="9"/>
      <c r="F50" s="9"/>
    </row>
    <row r="51" spans="1:6" x14ac:dyDescent="0.3">
      <c r="A51" s="9"/>
      <c r="B51" s="13"/>
      <c r="C51" s="14"/>
      <c r="D51" s="14"/>
      <c r="E51" s="9"/>
      <c r="F51" s="9"/>
    </row>
    <row r="52" spans="1:6" x14ac:dyDescent="0.3">
      <c r="A52" s="9"/>
      <c r="B52" s="13"/>
      <c r="C52" s="14"/>
      <c r="D52" s="14"/>
      <c r="E52" s="9"/>
      <c r="F52" s="9"/>
    </row>
    <row r="53" spans="1:6" x14ac:dyDescent="0.3">
      <c r="A53" s="9"/>
      <c r="B53" s="13"/>
      <c r="C53" s="14"/>
      <c r="D53" s="14"/>
      <c r="E53" s="9"/>
      <c r="F53" s="9"/>
    </row>
    <row r="54" spans="1:6" x14ac:dyDescent="0.3">
      <c r="A54" s="9"/>
      <c r="B54" s="13"/>
      <c r="C54" s="14"/>
      <c r="D54" s="14"/>
      <c r="E54" s="9"/>
      <c r="F54" s="9"/>
    </row>
    <row r="55" spans="1:6" x14ac:dyDescent="0.3">
      <c r="A55" s="9"/>
      <c r="B55" s="13"/>
      <c r="C55" s="14"/>
      <c r="D55" s="14"/>
      <c r="E55" s="9"/>
      <c r="F55" s="9"/>
    </row>
    <row r="56" spans="1:6" x14ac:dyDescent="0.3">
      <c r="A56" s="9"/>
      <c r="B56" s="13"/>
      <c r="C56" s="14"/>
      <c r="D56" s="14"/>
      <c r="E56" s="9"/>
      <c r="F56" s="9"/>
    </row>
    <row r="57" spans="1:6" x14ac:dyDescent="0.3">
      <c r="A57" s="9"/>
      <c r="B57" s="13"/>
      <c r="C57" s="14"/>
      <c r="D57" s="14"/>
      <c r="E57" s="9"/>
      <c r="F57" s="9"/>
    </row>
    <row r="58" spans="1:6" x14ac:dyDescent="0.3">
      <c r="A58" s="9"/>
      <c r="B58" s="13"/>
      <c r="C58" s="9"/>
      <c r="D58" s="9"/>
      <c r="E58" s="9"/>
      <c r="F58" s="9"/>
    </row>
    <row r="59" spans="1:6" x14ac:dyDescent="0.3">
      <c r="A59" s="9"/>
      <c r="B59" s="13"/>
      <c r="C59" s="9"/>
      <c r="D59" s="9"/>
      <c r="E59" s="9"/>
      <c r="F59" s="9"/>
    </row>
    <row r="60" spans="1:6" x14ac:dyDescent="0.3">
      <c r="A60" s="9"/>
      <c r="B60" s="13"/>
      <c r="C60" s="9"/>
      <c r="D60" s="9"/>
      <c r="E60" s="9"/>
      <c r="F60" s="9"/>
    </row>
    <row r="61" spans="1:6" x14ac:dyDescent="0.3">
      <c r="A61" s="9"/>
      <c r="B61" s="13"/>
      <c r="C61" s="9"/>
      <c r="D61" s="9"/>
      <c r="E61" s="9"/>
      <c r="F61" s="9"/>
    </row>
    <row r="62" spans="1:6" x14ac:dyDescent="0.3">
      <c r="A62" s="9"/>
      <c r="B62" s="13"/>
      <c r="C62" s="9"/>
      <c r="D62" s="9"/>
      <c r="E62" s="9"/>
      <c r="F62" s="9"/>
    </row>
    <row r="63" spans="1:6" x14ac:dyDescent="0.3">
      <c r="A63" s="9"/>
      <c r="B63" s="13"/>
      <c r="C63" s="9"/>
      <c r="D63" s="9"/>
      <c r="E63" s="9"/>
      <c r="F63" s="9"/>
    </row>
    <row r="64" spans="1:6" x14ac:dyDescent="0.3">
      <c r="A64" s="9"/>
      <c r="B64" s="13"/>
      <c r="C64" s="9"/>
      <c r="D64" s="9"/>
      <c r="E64" s="9"/>
      <c r="F64" s="9"/>
    </row>
    <row r="65" spans="1:6" x14ac:dyDescent="0.3">
      <c r="A65" s="9"/>
      <c r="B65" s="13"/>
      <c r="C65" s="9"/>
      <c r="D65" s="9"/>
      <c r="E65" s="9"/>
      <c r="F65" s="9"/>
    </row>
    <row r="66" spans="1:6" x14ac:dyDescent="0.3">
      <c r="A66" s="9"/>
      <c r="B66" s="13"/>
      <c r="C66" s="9"/>
      <c r="D66" s="9"/>
      <c r="E66" s="9"/>
      <c r="F66" s="9"/>
    </row>
    <row r="67" spans="1:6" x14ac:dyDescent="0.3">
      <c r="A67" s="9"/>
      <c r="B67" s="13"/>
      <c r="C67" s="9"/>
      <c r="D67" s="9"/>
      <c r="E67" s="9"/>
      <c r="F67" s="9"/>
    </row>
    <row r="68" spans="1:6" x14ac:dyDescent="0.3">
      <c r="A68" s="9"/>
      <c r="B68" s="13"/>
      <c r="C68" s="9"/>
      <c r="D68" s="9"/>
      <c r="E68" s="9"/>
      <c r="F68" s="9"/>
    </row>
    <row r="69" spans="1:6" x14ac:dyDescent="0.3">
      <c r="A69" s="9"/>
      <c r="B69" s="13"/>
      <c r="C69" s="9"/>
      <c r="D69" s="9"/>
      <c r="E69" s="9"/>
      <c r="F69" s="9"/>
    </row>
    <row r="70" spans="1:6" x14ac:dyDescent="0.3">
      <c r="A70" s="9"/>
      <c r="B70" s="13"/>
      <c r="C70" s="9"/>
      <c r="D70" s="9"/>
      <c r="E70" s="9"/>
      <c r="F70" s="9"/>
    </row>
    <row r="71" spans="1:6" x14ac:dyDescent="0.3">
      <c r="A71" s="9"/>
      <c r="B71" s="13"/>
      <c r="C71" s="9"/>
      <c r="D71" s="9"/>
      <c r="E71" s="9"/>
      <c r="F71" s="9"/>
    </row>
    <row r="72" spans="1:6" x14ac:dyDescent="0.3">
      <c r="A72" s="9"/>
      <c r="B72" s="9"/>
      <c r="C72" s="9"/>
      <c r="D72" s="9"/>
      <c r="E72" s="9"/>
      <c r="F72" s="9"/>
    </row>
    <row r="73" spans="1:6" x14ac:dyDescent="0.3">
      <c r="A73" s="9"/>
      <c r="B73" s="9"/>
      <c r="C73" s="9"/>
      <c r="D73" s="9"/>
      <c r="E73" s="9"/>
      <c r="F73" s="9"/>
    </row>
    <row r="74" spans="1:6" x14ac:dyDescent="0.3">
      <c r="A74" s="9"/>
      <c r="B74" s="9"/>
      <c r="C74" s="9"/>
      <c r="D74" s="9"/>
      <c r="E74" s="9"/>
      <c r="F74" s="9"/>
    </row>
    <row r="75" spans="1:6" x14ac:dyDescent="0.3">
      <c r="A75" s="9"/>
      <c r="B75" s="9"/>
      <c r="C75" s="9"/>
      <c r="D75" s="9"/>
      <c r="E75" s="9"/>
      <c r="F75" s="9"/>
    </row>
    <row r="76" spans="1:6" x14ac:dyDescent="0.3">
      <c r="A76" s="9"/>
      <c r="B76" s="9"/>
      <c r="C76" s="9"/>
      <c r="D76" s="9"/>
      <c r="E76" s="9"/>
      <c r="F76" s="9"/>
    </row>
    <row r="77" spans="1:6" x14ac:dyDescent="0.3">
      <c r="A77" s="9"/>
      <c r="B77" s="9"/>
      <c r="C77" s="9"/>
      <c r="D77" s="9"/>
      <c r="E77" s="9"/>
      <c r="F77" s="9"/>
    </row>
    <row r="78" spans="1:6" x14ac:dyDescent="0.3">
      <c r="A78" s="9"/>
      <c r="B78" s="9"/>
      <c r="C78" s="9"/>
      <c r="D78" s="9"/>
      <c r="E78" s="9"/>
      <c r="F78" s="9"/>
    </row>
    <row r="79" spans="1:6" x14ac:dyDescent="0.3">
      <c r="A79" s="9"/>
      <c r="B79" s="9"/>
      <c r="C79" s="9"/>
      <c r="D79" s="9"/>
      <c r="E79" s="9"/>
      <c r="F79" s="9"/>
    </row>
    <row r="80" spans="1:6" x14ac:dyDescent="0.3">
      <c r="A80" s="9"/>
      <c r="B80" s="9"/>
      <c r="C80" s="9"/>
      <c r="D80" s="9"/>
      <c r="E80" s="9"/>
      <c r="F80" s="9"/>
    </row>
    <row r="81" spans="1:6" x14ac:dyDescent="0.3">
      <c r="A81" s="9"/>
      <c r="B81" s="9"/>
      <c r="C81" s="9"/>
      <c r="D81" s="9"/>
      <c r="E81" s="9"/>
      <c r="F81" s="9"/>
    </row>
    <row r="82" spans="1:6" x14ac:dyDescent="0.3">
      <c r="A82" s="9"/>
      <c r="B82" s="9"/>
      <c r="C82" s="9"/>
      <c r="D82" s="9"/>
      <c r="E82" s="9"/>
      <c r="F82" s="9"/>
    </row>
    <row r="83" spans="1:6" x14ac:dyDescent="0.3">
      <c r="A83" s="9"/>
      <c r="B83" s="9"/>
      <c r="C83" s="9"/>
      <c r="D83" s="9"/>
      <c r="E83" s="9"/>
      <c r="F83" s="9"/>
    </row>
    <row r="84" spans="1:6" x14ac:dyDescent="0.3">
      <c r="A84" s="9"/>
      <c r="B84" s="9"/>
      <c r="C84" s="9"/>
      <c r="D84" s="9"/>
      <c r="E84" s="9"/>
      <c r="F84" s="9"/>
    </row>
    <row r="85" spans="1:6" x14ac:dyDescent="0.3">
      <c r="A85" s="9"/>
      <c r="B85" s="9"/>
      <c r="C85" s="9"/>
      <c r="D85" s="9"/>
      <c r="E85" s="9"/>
      <c r="F85" s="9"/>
    </row>
    <row r="86" spans="1:6" x14ac:dyDescent="0.3">
      <c r="A86" s="9"/>
      <c r="B86" s="9"/>
      <c r="C86" s="9"/>
      <c r="D86" s="9"/>
      <c r="E86" s="9"/>
      <c r="F86" s="9"/>
    </row>
    <row r="87" spans="1:6" x14ac:dyDescent="0.3">
      <c r="A87" s="9"/>
      <c r="B87" s="9"/>
      <c r="C87" s="9"/>
      <c r="D87" s="9"/>
      <c r="E87" s="9"/>
      <c r="F87" s="9"/>
    </row>
    <row r="88" spans="1:6" x14ac:dyDescent="0.3">
      <c r="A88" s="9"/>
      <c r="B88" s="9"/>
      <c r="C88" s="9"/>
      <c r="D88" s="9"/>
      <c r="E88" s="9"/>
      <c r="F88" s="9"/>
    </row>
    <row r="89" spans="1:6" x14ac:dyDescent="0.3">
      <c r="A89" s="9"/>
      <c r="B89" s="9"/>
      <c r="C89" s="9"/>
      <c r="D89" s="9"/>
      <c r="E89" s="9"/>
      <c r="F89" s="9"/>
    </row>
    <row r="90" spans="1:6" x14ac:dyDescent="0.3">
      <c r="A90" s="9"/>
      <c r="B90" s="9"/>
      <c r="C90" s="9"/>
      <c r="D90" s="9"/>
      <c r="E90" s="9"/>
      <c r="F90" s="9"/>
    </row>
    <row r="91" spans="1:6" x14ac:dyDescent="0.3">
      <c r="A91" s="9"/>
      <c r="B91" s="9"/>
      <c r="C91" s="9"/>
      <c r="D91" s="9"/>
      <c r="E91" s="9"/>
      <c r="F91" s="9"/>
    </row>
    <row r="92" spans="1:6" x14ac:dyDescent="0.3">
      <c r="A92" s="9"/>
      <c r="B92" s="9"/>
      <c r="C92" s="9"/>
      <c r="D92" s="9"/>
      <c r="E92" s="9"/>
      <c r="F92" s="9"/>
    </row>
    <row r="93" spans="1:6" x14ac:dyDescent="0.3">
      <c r="A93" s="9"/>
      <c r="B93" s="9"/>
      <c r="C93" s="9"/>
      <c r="D93" s="9"/>
      <c r="E93" s="9"/>
      <c r="F93" s="9"/>
    </row>
    <row r="94" spans="1:6" x14ac:dyDescent="0.3">
      <c r="A94" s="9"/>
      <c r="B94" s="9"/>
      <c r="C94" s="9"/>
      <c r="D94" s="9"/>
      <c r="E94" s="9"/>
      <c r="F94" s="9"/>
    </row>
    <row r="95" spans="1:6" x14ac:dyDescent="0.3">
      <c r="A95" s="9"/>
      <c r="B95" s="9"/>
      <c r="C95" s="9"/>
      <c r="D95" s="9"/>
      <c r="E95" s="9"/>
      <c r="F95" s="9"/>
    </row>
    <row r="96" spans="1:6" x14ac:dyDescent="0.3">
      <c r="A96" s="9"/>
      <c r="B96" s="9"/>
      <c r="C96" s="9"/>
      <c r="D96" s="9"/>
      <c r="E96" s="9"/>
      <c r="F96" s="9"/>
    </row>
    <row r="97" spans="1:6" x14ac:dyDescent="0.3">
      <c r="A97" s="9"/>
      <c r="B97" s="9"/>
      <c r="C97" s="9"/>
      <c r="D97" s="9"/>
      <c r="E97" s="9"/>
      <c r="F97" s="9"/>
    </row>
    <row r="98" spans="1:6" x14ac:dyDescent="0.3">
      <c r="A98" s="9"/>
      <c r="B98" s="9"/>
      <c r="C98" s="9"/>
      <c r="D98" s="9"/>
      <c r="E98" s="9"/>
      <c r="F98" s="9"/>
    </row>
    <row r="99" spans="1:6" x14ac:dyDescent="0.3">
      <c r="A99" s="9"/>
      <c r="B99" s="9"/>
      <c r="C99" s="9"/>
      <c r="D99" s="9"/>
      <c r="E99" s="9"/>
      <c r="F99" s="9"/>
    </row>
    <row r="100" spans="1:6" x14ac:dyDescent="0.3">
      <c r="A100" s="9"/>
      <c r="B100" s="9"/>
      <c r="C100" s="9"/>
      <c r="D100" s="9"/>
      <c r="E100" s="9"/>
      <c r="F100" s="9"/>
    </row>
    <row r="101" spans="1:6" x14ac:dyDescent="0.3">
      <c r="A101" s="9"/>
      <c r="B101" s="9"/>
      <c r="C101" s="9"/>
      <c r="D101" s="9"/>
      <c r="E101" s="9"/>
      <c r="F101" s="9"/>
    </row>
    <row r="102" spans="1:6" x14ac:dyDescent="0.3">
      <c r="A102" s="9"/>
      <c r="B102" s="9"/>
      <c r="C102" s="9"/>
      <c r="D102" s="9"/>
      <c r="E102" s="9"/>
      <c r="F102" s="9"/>
    </row>
    <row r="103" spans="1:6" x14ac:dyDescent="0.3">
      <c r="A103" s="9"/>
      <c r="B103" s="9"/>
      <c r="C103" s="9"/>
      <c r="D103" s="9"/>
      <c r="E103" s="9"/>
      <c r="F103" s="9"/>
    </row>
    <row r="104" spans="1:6" x14ac:dyDescent="0.3">
      <c r="A104" s="9"/>
      <c r="B104" s="9"/>
      <c r="C104" s="9"/>
      <c r="D104" s="9"/>
      <c r="E104" s="9"/>
      <c r="F104" s="9"/>
    </row>
    <row r="105" spans="1:6" x14ac:dyDescent="0.3">
      <c r="A105" s="9"/>
      <c r="B105" s="9"/>
      <c r="C105" s="9"/>
      <c r="D105" s="9"/>
      <c r="E105" s="9"/>
      <c r="F105" s="9"/>
    </row>
    <row r="106" spans="1:6" x14ac:dyDescent="0.3">
      <c r="A106" s="9"/>
      <c r="B106" s="9"/>
      <c r="C106" s="9"/>
      <c r="D106" s="9"/>
      <c r="E106" s="9"/>
      <c r="F106" s="9"/>
    </row>
    <row r="107" spans="1:6" x14ac:dyDescent="0.3">
      <c r="A107" s="9"/>
      <c r="B107" s="9"/>
      <c r="C107" s="9"/>
      <c r="D107" s="9"/>
      <c r="E107" s="9"/>
      <c r="F107" s="9"/>
    </row>
    <row r="108" spans="1:6" x14ac:dyDescent="0.3">
      <c r="A108" s="9"/>
      <c r="B108" s="9"/>
      <c r="C108" s="9"/>
      <c r="D108" s="9"/>
      <c r="E108" s="9"/>
      <c r="F108" s="9"/>
    </row>
    <row r="109" spans="1:6" x14ac:dyDescent="0.3">
      <c r="A109" s="9"/>
      <c r="B109" s="9"/>
      <c r="C109" s="9"/>
      <c r="D109" s="9"/>
      <c r="E109" s="9"/>
      <c r="F109" s="9"/>
    </row>
    <row r="110" spans="1:6" x14ac:dyDescent="0.3">
      <c r="A110" s="9"/>
      <c r="B110" s="9"/>
      <c r="C110" s="9"/>
      <c r="D110" s="9"/>
      <c r="E110" s="9"/>
      <c r="F110" s="9"/>
    </row>
    <row r="111" spans="1:6" x14ac:dyDescent="0.3">
      <c r="A111" s="9"/>
      <c r="B111" s="9"/>
      <c r="C111" s="9"/>
      <c r="D111" s="9"/>
      <c r="E111" s="9"/>
      <c r="F111" s="9"/>
    </row>
    <row r="112" spans="1:6" x14ac:dyDescent="0.3">
      <c r="A112" s="9"/>
      <c r="B112" s="9"/>
      <c r="C112" s="9"/>
      <c r="D112" s="9"/>
      <c r="E112" s="9"/>
      <c r="F112" s="9"/>
    </row>
    <row r="113" spans="1:6" x14ac:dyDescent="0.3">
      <c r="A113" s="9"/>
      <c r="B113" s="9"/>
      <c r="C113" s="9"/>
      <c r="D113" s="9"/>
      <c r="E113" s="9"/>
      <c r="F113" s="9"/>
    </row>
    <row r="114" spans="1:6" x14ac:dyDescent="0.3">
      <c r="A114" s="9"/>
      <c r="B114" s="9"/>
      <c r="C114" s="9"/>
      <c r="D114" s="9"/>
      <c r="E114" s="9"/>
      <c r="F1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Michael Elkabas</cp:lastModifiedBy>
  <cp:revision/>
  <dcterms:created xsi:type="dcterms:W3CDTF">2013-06-21T22:51:33Z</dcterms:created>
  <dcterms:modified xsi:type="dcterms:W3CDTF">2024-04-15T15:46:58Z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